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C:\Users\shanbhagl\Desktop\Version 1\Projects\Maximise Data Migration Toolkit\MXDM 2.0\HCM_RECON_REPORTS\HCM Reconciliation Templates\"/>
    </mc:Choice>
  </mc:AlternateContent>
  <xr:revisionPtr revIDLastSave="0" documentId="13_ncr:1_{019F859D-464E-4C7C-ADBE-F244F5B254FB}" xr6:coauthVersionLast="47" xr6:coauthVersionMax="47" xr10:uidLastSave="{00000000-0000-0000-0000-000000000000}"/>
  <bookViews>
    <workbookView xWindow="-120" yWindow="-120" windowWidth="29040" windowHeight="15840" tabRatio="780" activeTab="4" xr2:uid="{00000000-000D-0000-FFFF-FFFF00000000}"/>
  </bookViews>
  <sheets>
    <sheet name="Summary" sheetId="4" r:id="rId1"/>
    <sheet name="STG" sheetId="2" r:id="rId2"/>
    <sheet name="HDL" sheetId="27" r:id="rId3"/>
    <sheet name="HCM" sheetId="1" r:id="rId4"/>
    <sheet name="Reconcile" sheetId="3" r:id="rId5"/>
  </sheets>
  <definedNames>
    <definedName name="_xlnm._FilterDatabase" localSheetId="3" hidden="1">HCM!$A$2:$I$4</definedName>
    <definedName name="_xlnm._FilterDatabase" localSheetId="2" hidden="1">HDL!$A$2:$AD$4</definedName>
    <definedName name="_xlnm._FilterDatabase" localSheetId="4" hidden="1">Reconcile!$A$1:$E$3</definedName>
    <definedName name="_xlnm._FilterDatabase" localSheetId="1" hidden="1">STG!$A$2:$AQ$4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 l="1"/>
  <c r="A5" i="1"/>
  <c r="A3" i="27"/>
  <c r="A4" i="27"/>
  <c r="A3" i="2" l="1"/>
  <c r="A4" i="1"/>
  <c r="A3" i="1"/>
  <c r="B3" i="3" l="1"/>
  <c r="B2" i="3"/>
  <c r="D8" i="4"/>
  <c r="A4" i="2"/>
  <c r="C2" i="3" l="1"/>
  <c r="D2" i="3"/>
  <c r="D3" i="3"/>
  <c r="C3" i="3"/>
  <c r="E2" i="3"/>
  <c r="E3" i="3"/>
  <c r="B8" i="4"/>
  <c r="C8" i="4"/>
  <c r="H10" i="4" l="1"/>
  <c r="H12" i="4"/>
  <c r="H11" i="4"/>
  <c r="H9" i="4"/>
  <c r="G10" i="4"/>
  <c r="G12" i="4"/>
  <c r="G11" i="4"/>
  <c r="G9" i="4"/>
  <c r="F10" i="4"/>
  <c r="F12" i="4"/>
  <c r="F11" i="4"/>
  <c r="F9" i="4"/>
  <c r="F13" i="4" l="1"/>
  <c r="G13" i="4"/>
  <c r="H13" i="4"/>
</calcChain>
</file>

<file path=xl/sharedStrings.xml><?xml version="1.0" encoding="utf-8"?>
<sst xmlns="http://schemas.openxmlformats.org/spreadsheetml/2006/main" count="140" uniqueCount="72">
  <si>
    <t>Staging</t>
  </si>
  <si>
    <t>HCM</t>
  </si>
  <si>
    <t>Data Migration Reconciliation</t>
  </si>
  <si>
    <t xml:space="preserve"> </t>
  </si>
  <si>
    <t>Not Loaded</t>
  </si>
  <si>
    <t>HDL</t>
  </si>
  <si>
    <t>STG&lt;&gt;HDL</t>
  </si>
  <si>
    <t>Comparisons</t>
  </si>
  <si>
    <t>HCM&lt;&gt;HDL</t>
  </si>
  <si>
    <t>OK</t>
  </si>
  <si>
    <t>Total Records</t>
  </si>
  <si>
    <t>Object</t>
  </si>
  <si>
    <t>Date</t>
  </si>
  <si>
    <t>EFFECTIVE_START_DATE</t>
  </si>
  <si>
    <t>EFFECTIVE_END_DATE</t>
  </si>
  <si>
    <t>LEGISLATIVE_DATA_GROUP_NAME</t>
  </si>
  <si>
    <t>BATCH_NAME</t>
  </si>
  <si>
    <t>STAGE1_PROCESSED</t>
  </si>
  <si>
    <t>STAGE1_ERROR_DET</t>
  </si>
  <si>
    <t>STAGE2_PROCESSED</t>
  </si>
  <si>
    <t>STAGE2_ERROR_DET</t>
  </si>
  <si>
    <t>CREATED_BY</t>
  </si>
  <si>
    <t>LAST_UPDATED_BY</t>
  </si>
  <si>
    <t>Unique Ref</t>
  </si>
  <si>
    <t>UniqueReference</t>
  </si>
  <si>
    <t>SOURCE_SYSTEM_OWNER</t>
  </si>
  <si>
    <t>SOURCE_SYSTEM_ID</t>
  </si>
  <si>
    <t>Unique Reference</t>
  </si>
  <si>
    <t>CALC_CARD_SHORT_NAME</t>
  </si>
  <si>
    <t>Loaded</t>
  </si>
  <si>
    <t>Effective Start Date</t>
  </si>
  <si>
    <t>Effective End Date</t>
  </si>
  <si>
    <t>Component Name</t>
  </si>
  <si>
    <t>Count</t>
  </si>
  <si>
    <t xml:space="preserve">Environment </t>
  </si>
  <si>
    <t xml:space="preserve">B&amp;P Card Enter Value </t>
  </si>
  <si>
    <t>OBJECT_NAME</t>
  </si>
  <si>
    <t>NAME</t>
  </si>
  <si>
    <t>VALUE1</t>
  </si>
  <si>
    <t>ValueDefnId_SourceSystemId_</t>
  </si>
  <si>
    <t>VALUE_1</t>
  </si>
  <si>
    <t>VALUE_DEF_ID</t>
  </si>
  <si>
    <t>VALUE_DEF_SOURCE_SYSTEM_ID</t>
  </si>
  <si>
    <t>STAGE1_RUN_DATE</t>
  </si>
  <si>
    <t>STAGE2_RUN_DATE</t>
  </si>
  <si>
    <t>CREATION_DATE</t>
  </si>
  <si>
    <t>LAST_UPDATE_DATE</t>
  </si>
  <si>
    <t>Start Date</t>
  </si>
  <si>
    <t xml:space="preserve">Value1 </t>
  </si>
  <si>
    <t>End date</t>
  </si>
  <si>
    <t>PROD</t>
  </si>
  <si>
    <t>GB Legislative Data Group</t>
  </si>
  <si>
    <t>BP</t>
  </si>
  <si>
    <t>DATA_MIGRATION</t>
  </si>
  <si>
    <t>PER_INFO_14MAY2019</t>
  </si>
  <si>
    <t>Y</t>
  </si>
  <si>
    <t>18-MAY-2019</t>
  </si>
  <si>
    <t>SUBBA</t>
  </si>
  <si>
    <t>N</t>
  </si>
  <si>
    <t>E1577906-10106782</t>
  </si>
  <si>
    <t>BAPVALDEF_BPAS_BAPCOMPE10208_3855_BPAS_PEED</t>
  </si>
  <si>
    <t>BAPENTVAL_BPAS_BAPCOMPE10208_3855_BPAS_PEED</t>
  </si>
  <si>
    <t>E102083855</t>
  </si>
  <si>
    <t>BAPVALDEF_BPAS_BAPCOMPE10208_3855_BPAS_RN</t>
  </si>
  <si>
    <t>BAPENTVAL_BPAS_BAPCOMPE10208_3855_BPAS_RN</t>
  </si>
  <si>
    <t>RangeItem</t>
  </si>
  <si>
    <t>FUSION</t>
  </si>
  <si>
    <t>300000122748818</t>
  </si>
  <si>
    <t>300000122748817</t>
  </si>
  <si>
    <t>300000122748820</t>
  </si>
  <si>
    <t>300000122748819</t>
  </si>
  <si>
    <t>Manually entered 38 records by DM team are coloured Yellow in the HCM data, which is not picked up for reconciliation as the HCM source id doesn’t match with the STG &amp; HDL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</si>
</sst>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6"/>
      <color theme="1"/>
      <name val="Calibri"/>
      <family val="2"/>
      <scheme val="minor"/>
    </font>
    <font>
      <sz val="11"/>
      <color indexed="8"/>
      <name val="Calibri"/>
      <family val="2"/>
      <scheme val="minor"/>
    </font>
    <font>
      <sz val="8"/>
      <color theme="1"/>
      <name val="Tahoma"/>
      <family val="2"/>
    </font>
    <font>
      <sz val="11"/>
      <name val="Calibri"/>
      <family val="2"/>
      <scheme val="minor"/>
    </font>
    <font>
      <b/>
      <sz val="18"/>
      <name val="Calibri"/>
      <family val="2"/>
      <scheme val="minor"/>
    </font>
    <font>
      <b/>
      <sz val="11"/>
      <color theme="1"/>
      <name val="Calibri"/>
      <family val="2"/>
      <scheme val="minor"/>
    </font>
    <font>
      <sz val="11"/>
      <color theme="1"/>
      <name val="Calibri"/>
      <family val="2"/>
    </font>
    <font>
      <sz val="11"/>
      <color theme="1"/>
      <name val="Calibri"/>
      <family val="2"/>
    </font>
    <font>
      <sz val="11"/>
      <color theme="1"/>
      <name val="Calibri"/>
    </font>
    <font>
      <sz val="8"/>
      <color theme="1"/>
      <name val="Tahoma"/>
    </font>
  </fonts>
  <fills count="4">
    <fill>
      <patternFill patternType="none"/>
    </fill>
    <fill>
      <patternFill patternType="gray125"/>
    </fill>
    <fill>
      <patternFill patternType="solid">
        <fgColor rgb="FFCFE0F1"/>
      </patternFill>
    </fill>
    <fill>
      <patternFill patternType="solid">
        <fgColor theme="5" tint="0.79998168889431442"/>
        <bgColor indexed="64"/>
      </patternFill>
    </fill>
  </fills>
  <borders count="2">
    <border>
      <left/>
      <right/>
      <top/>
      <bottom/>
      <diagonal/>
    </border>
    <border>
      <left style="thin">
        <color rgb="FF777777"/>
      </left>
      <right style="thin">
        <color rgb="FF777777"/>
      </right>
      <top style="thin">
        <color rgb="FF777777"/>
      </top>
      <bottom style="thin">
        <color rgb="FF777777"/>
      </bottom>
      <diagonal/>
    </border>
  </borders>
  <cellStyleXfs count="6">
    <xf numFmtId="0" fontId="0" fillId="0" borderId="0"/>
    <xf numFmtId="0" fontId="1" fillId="0" borderId="0" applyNumberFormat="0" applyFill="0" applyBorder="0" applyAlignment="0" applyProtection="0"/>
    <xf numFmtId="0" fontId="3" fillId="0" borderId="0"/>
    <xf numFmtId="0" fontId="8" fillId="0" borderId="0"/>
    <xf numFmtId="0" fontId="9" fillId="0" borderId="0"/>
    <xf numFmtId="0" fontId="10" fillId="0" borderId="0"/>
  </cellStyleXfs>
  <cellXfs count="15">
    <xf numFmtId="0" fontId="0" fillId="0" borderId="0" xfId="0"/>
    <xf numFmtId="0" fontId="1" fillId="0" borderId="0" xfId="1"/>
    <xf numFmtId="0" fontId="0" fillId="0" borderId="0" xfId="0" applyAlignment="1">
      <alignment horizontal="center"/>
    </xf>
    <xf numFmtId="0" fontId="2" fillId="0" borderId="0" xfId="0" applyFont="1"/>
    <xf numFmtId="14" fontId="0" fillId="0" borderId="0" xfId="0" applyNumberFormat="1"/>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0" xfId="1" applyFont="1"/>
    <xf numFmtId="0" fontId="6" fillId="0" borderId="0" xfId="1" applyFont="1"/>
    <xf numFmtId="0" fontId="7" fillId="0" borderId="0" xfId="0" applyFont="1"/>
    <xf numFmtId="0" fontId="0" fillId="3" borderId="0" xfId="0" applyFill="1"/>
    <xf numFmtId="49" fontId="0" fillId="3" borderId="0" xfId="0" applyNumberFormat="1" applyFill="1"/>
    <xf numFmtId="0" fontId="11" fillId="0" borderId="1" xfId="5" applyFont="1" applyBorder="1" applyAlignment="1">
      <alignment horizontal="left" vertical="top" wrapText="1"/>
    </xf>
    <xf numFmtId="15" fontId="0" fillId="0" borderId="0" xfId="0" applyNumberFormat="1"/>
    <xf numFmtId="14" fontId="11" fillId="0" borderId="1" xfId="5" applyNumberFormat="1" applyFont="1" applyBorder="1" applyAlignment="1">
      <alignment horizontal="left" vertical="top" wrapText="1"/>
    </xf>
  </cellXfs>
  <cellStyles count="6">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7">
    <dxf>
      <font>
        <color rgb="FF9C0006"/>
      </font>
      <fill>
        <patternFill>
          <bgColor rgb="FFFFC7CE"/>
        </patternFill>
      </fill>
    </dxf>
    <dxf>
      <fill>
        <patternFill>
          <bgColor theme="0" tint="-0.14996795556505021"/>
        </patternFill>
      </fill>
    </dxf>
    <dxf>
      <fill>
        <patternFill>
          <bgColor rgb="FFFFFF00"/>
        </patternFill>
      </fill>
    </dxf>
    <dxf>
      <font>
        <color theme="0"/>
      </font>
      <fill>
        <patternFill>
          <bgColor rgb="FF00B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571500</xdr:colOff>
      <xdr:row>3</xdr:row>
      <xdr:rowOff>85827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76650" cy="733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4"/>
  <sheetViews>
    <sheetView workbookViewId="0">
      <selection activeCell="A6" sqref="A6"/>
    </sheetView>
  </sheetViews>
  <sheetFormatPr defaultRowHeight="15" x14ac:dyDescent="0.25"/>
  <cols>
    <col min="1" max="1" width="21.7109375" bestFit="1" customWidth="1"/>
    <col min="2" max="2" width="15.7109375" customWidth="1"/>
    <col min="6" max="6" width="10.7109375" bestFit="1" customWidth="1"/>
    <col min="7" max="7" width="10.42578125" customWidth="1"/>
  </cols>
  <sheetData>
    <row r="1" spans="1:12" ht="21" x14ac:dyDescent="0.35">
      <c r="E1" s="3" t="s">
        <v>2</v>
      </c>
    </row>
    <row r="2" spans="1:12" x14ac:dyDescent="0.25">
      <c r="E2" t="s">
        <v>11</v>
      </c>
      <c r="G2" t="s">
        <v>35</v>
      </c>
    </row>
    <row r="3" spans="1:12" x14ac:dyDescent="0.25">
      <c r="E3" t="s">
        <v>12</v>
      </c>
      <c r="G3" s="4">
        <v>43605</v>
      </c>
    </row>
    <row r="4" spans="1:12" x14ac:dyDescent="0.25">
      <c r="E4" t="s">
        <v>34</v>
      </c>
      <c r="G4" t="s">
        <v>50</v>
      </c>
    </row>
    <row r="6" spans="1:12" ht="23.25" x14ac:dyDescent="0.35">
      <c r="A6" s="8" t="s">
        <v>7</v>
      </c>
      <c r="L6" t="s">
        <v>3</v>
      </c>
    </row>
    <row r="7" spans="1:12" ht="21" x14ac:dyDescent="0.25">
      <c r="A7" s="1"/>
      <c r="B7" s="2" t="s">
        <v>0</v>
      </c>
      <c r="C7" s="2" t="s">
        <v>5</v>
      </c>
      <c r="D7" t="s">
        <v>1</v>
      </c>
      <c r="E7" s="5"/>
      <c r="F7" s="5" t="s">
        <v>30</v>
      </c>
      <c r="G7" s="5" t="s">
        <v>31</v>
      </c>
      <c r="H7" s="5" t="s">
        <v>32</v>
      </c>
    </row>
    <row r="8" spans="1:12" x14ac:dyDescent="0.25">
      <c r="A8" s="7" t="s">
        <v>33</v>
      </c>
      <c r="B8">
        <f>COUNTA(STG!A3:A4721)</f>
        <v>2</v>
      </c>
      <c r="C8">
        <f>COUNTA(HDL!A3:A4732)</f>
        <v>2</v>
      </c>
      <c r="D8">
        <f>COUNTA(HCM!A3:A4841)</f>
        <v>4</v>
      </c>
    </row>
    <row r="9" spans="1:12" x14ac:dyDescent="0.25">
      <c r="A9" s="7" t="s">
        <v>4</v>
      </c>
      <c r="F9">
        <f>COUNTIF(Reconcile!C$2:C$4738,$A9)</f>
        <v>0</v>
      </c>
      <c r="G9">
        <f>COUNTIF(Reconcile!D$2:D$4738,$A9)</f>
        <v>0</v>
      </c>
      <c r="H9">
        <f>COUNTIF(Reconcile!E$2:E$4738,$A9)</f>
        <v>0</v>
      </c>
    </row>
    <row r="10" spans="1:12" x14ac:dyDescent="0.25">
      <c r="A10" s="7" t="s">
        <v>9</v>
      </c>
      <c r="F10">
        <f>COUNTIF(Reconcile!C$2:C$4738,$A10)</f>
        <v>2</v>
      </c>
      <c r="G10">
        <f>COUNTIF(Reconcile!D$2:D$4738,$A10)</f>
        <v>2</v>
      </c>
      <c r="H10">
        <f>COUNTIF(Reconcile!E$2:E$4738,$A10)</f>
        <v>2</v>
      </c>
    </row>
    <row r="11" spans="1:12" x14ac:dyDescent="0.25">
      <c r="A11" s="7" t="s">
        <v>6</v>
      </c>
      <c r="F11">
        <f>COUNTIF(Reconcile!C$2:C$4738,$A11)</f>
        <v>0</v>
      </c>
      <c r="G11">
        <f>COUNTIF(Reconcile!D$2:D$4738,$A11)</f>
        <v>0</v>
      </c>
      <c r="H11">
        <f>COUNTIF(Reconcile!E$2:E$4738,$A11)</f>
        <v>0</v>
      </c>
    </row>
    <row r="12" spans="1:12" x14ac:dyDescent="0.25">
      <c r="A12" s="7" t="s">
        <v>8</v>
      </c>
      <c r="F12">
        <f>COUNTIF(Reconcile!C$2:C$4738,$A12)</f>
        <v>0</v>
      </c>
      <c r="G12">
        <f>COUNTIF(Reconcile!D$2:D$4738,$A12)</f>
        <v>0</v>
      </c>
      <c r="H12">
        <f>COUNTIF(Reconcile!E$2:E$4738,$A12)</f>
        <v>0</v>
      </c>
    </row>
    <row r="13" spans="1:12" x14ac:dyDescent="0.25">
      <c r="A13" s="7" t="s">
        <v>10</v>
      </c>
      <c r="F13">
        <f>SUM(F9:F12)</f>
        <v>2</v>
      </c>
      <c r="G13">
        <f t="shared" ref="G13:H13" si="0">SUM(G9:G12)</f>
        <v>2</v>
      </c>
      <c r="H13">
        <f t="shared" si="0"/>
        <v>2</v>
      </c>
    </row>
    <row r="15" spans="1:12" x14ac:dyDescent="0.25">
      <c r="A15" s="7"/>
    </row>
    <row r="16" spans="1:12" ht="23.25" x14ac:dyDescent="0.35">
      <c r="A16" s="8"/>
      <c r="B16" t="s">
        <v>71</v>
      </c>
    </row>
    <row r="17" spans="1:1" x14ac:dyDescent="0.25">
      <c r="A17" s="7"/>
    </row>
    <row r="18" spans="1:1" x14ac:dyDescent="0.25">
      <c r="A18" s="7"/>
    </row>
    <row r="19" spans="1:1" x14ac:dyDescent="0.25">
      <c r="A19"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9"/>
    </row>
    <row r="30" spans="1:1" x14ac:dyDescent="0.25">
      <c r="A30" s="9"/>
    </row>
    <row r="34" spans="1:1" x14ac:dyDescent="0.25">
      <c r="A34" s="9"/>
    </row>
  </sheetData>
  <sortState xmlns:xlrd2="http://schemas.microsoft.com/office/spreadsheetml/2017/richdata2" ref="D29:F36">
    <sortCondition ref="D29"/>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4"/>
  <sheetViews>
    <sheetView zoomScaleNormal="100" workbookViewId="0">
      <pane ySplit="2" topLeftCell="A3" activePane="bottomLeft" state="frozen"/>
      <selection pane="bottomLeft" activeCell="B3" sqref="B3:C4"/>
    </sheetView>
  </sheetViews>
  <sheetFormatPr defaultRowHeight="15" x14ac:dyDescent="0.25"/>
  <cols>
    <col min="1" max="1" width="50.42578125" bestFit="1" customWidth="1"/>
    <col min="2" max="2" width="20.5703125" bestFit="1" customWidth="1"/>
    <col min="3" max="3" width="22.42578125" bestFit="1" customWidth="1"/>
    <col min="4" max="4" width="32" bestFit="1" customWidth="1"/>
    <col min="5" max="5" width="25" bestFit="1" customWidth="1"/>
    <col min="6" max="6" width="18" bestFit="1" customWidth="1"/>
    <col min="7" max="7" width="70.140625" bestFit="1" customWidth="1"/>
    <col min="8" max="8" width="70.28515625" bestFit="1" customWidth="1"/>
    <col min="9" max="9" width="24" bestFit="1" customWidth="1"/>
    <col min="10" max="10" width="20.140625" bestFit="1" customWidth="1"/>
    <col min="11" max="11" width="19" bestFit="1" customWidth="1"/>
    <col min="12" max="12" width="18.28515625" bestFit="1" customWidth="1"/>
    <col min="13" max="14" width="19" bestFit="1" customWidth="1"/>
    <col min="15" max="15" width="18.28515625" bestFit="1" customWidth="1"/>
    <col min="16" max="16" width="19" bestFit="1" customWidth="1"/>
    <col min="17" max="17" width="15.7109375" bestFit="1" customWidth="1"/>
    <col min="18" max="18" width="12" bestFit="1" customWidth="1"/>
    <col min="19" max="19" width="19" bestFit="1" customWidth="1"/>
    <col min="20" max="20" width="17.85546875" bestFit="1" customWidth="1"/>
    <col min="21" max="43" width="3" bestFit="1" customWidth="1"/>
  </cols>
  <sheetData>
    <row r="1" spans="1:20" x14ac:dyDescent="0.25">
      <c r="A1">
        <v>1</v>
      </c>
      <c r="B1">
        <v>2</v>
      </c>
      <c r="C1">
        <v>3</v>
      </c>
      <c r="D1">
        <v>4</v>
      </c>
      <c r="E1">
        <v>5</v>
      </c>
      <c r="F1">
        <v>6</v>
      </c>
      <c r="G1">
        <v>7</v>
      </c>
      <c r="H1">
        <v>8</v>
      </c>
      <c r="I1">
        <v>9</v>
      </c>
      <c r="J1">
        <v>10</v>
      </c>
      <c r="K1">
        <v>11</v>
      </c>
      <c r="L1">
        <v>12</v>
      </c>
      <c r="M1">
        <v>13</v>
      </c>
      <c r="N1">
        <v>14</v>
      </c>
      <c r="O1">
        <v>15</v>
      </c>
      <c r="P1">
        <v>16</v>
      </c>
      <c r="Q1">
        <v>17</v>
      </c>
      <c r="R1">
        <v>18</v>
      </c>
      <c r="S1">
        <v>19</v>
      </c>
      <c r="T1">
        <v>20</v>
      </c>
    </row>
    <row r="2" spans="1:20" x14ac:dyDescent="0.25">
      <c r="A2" t="s">
        <v>23</v>
      </c>
      <c r="B2" t="s">
        <v>14</v>
      </c>
      <c r="C2" t="s">
        <v>13</v>
      </c>
      <c r="D2" t="s">
        <v>15</v>
      </c>
      <c r="E2" t="s">
        <v>28</v>
      </c>
      <c r="F2" t="s">
        <v>40</v>
      </c>
      <c r="G2" t="s">
        <v>42</v>
      </c>
      <c r="H2" t="s">
        <v>26</v>
      </c>
      <c r="I2" t="s">
        <v>25</v>
      </c>
      <c r="J2" t="s">
        <v>16</v>
      </c>
      <c r="K2" t="s">
        <v>17</v>
      </c>
      <c r="L2" t="s">
        <v>43</v>
      </c>
      <c r="M2" t="s">
        <v>18</v>
      </c>
      <c r="N2" t="s">
        <v>19</v>
      </c>
      <c r="O2" t="s">
        <v>44</v>
      </c>
      <c r="P2" t="s">
        <v>20</v>
      </c>
      <c r="Q2" t="s">
        <v>45</v>
      </c>
      <c r="R2" t="s">
        <v>21</v>
      </c>
      <c r="S2" t="s">
        <v>46</v>
      </c>
      <c r="T2" t="s">
        <v>22</v>
      </c>
    </row>
    <row r="3" spans="1:20" x14ac:dyDescent="0.25">
      <c r="A3" t="str">
        <f t="shared" ref="A3:A4" si="0">H3</f>
        <v>BAPENTVAL_BPAS_BAPCOMPE10208_3855_BPAS_PEED</v>
      </c>
      <c r="B3" s="13">
        <v>1027428</v>
      </c>
      <c r="C3" s="13">
        <v>42891</v>
      </c>
      <c r="D3" t="s">
        <v>51</v>
      </c>
      <c r="E3" t="s">
        <v>52</v>
      </c>
      <c r="F3">
        <v>7.9000000000000001E-2</v>
      </c>
      <c r="G3" t="s">
        <v>60</v>
      </c>
      <c r="H3" t="s">
        <v>61</v>
      </c>
      <c r="I3" t="s">
        <v>53</v>
      </c>
      <c r="J3" t="s">
        <v>54</v>
      </c>
      <c r="K3" t="s">
        <v>55</v>
      </c>
      <c r="L3" t="s">
        <v>56</v>
      </c>
      <c r="Q3" t="s">
        <v>56</v>
      </c>
      <c r="R3" t="s">
        <v>57</v>
      </c>
      <c r="S3" t="s">
        <v>56</v>
      </c>
      <c r="T3" t="s">
        <v>57</v>
      </c>
    </row>
    <row r="4" spans="1:20" x14ac:dyDescent="0.25">
      <c r="A4" t="str">
        <f t="shared" si="0"/>
        <v>BAPENTVAL_BPAS_BAPCOMPE10208_3855_BPAS_RN</v>
      </c>
      <c r="B4" s="13">
        <v>1027428</v>
      </c>
      <c r="C4" s="13">
        <v>42891</v>
      </c>
      <c r="D4" t="s">
        <v>51</v>
      </c>
      <c r="E4" t="s">
        <v>52</v>
      </c>
      <c r="F4" t="s">
        <v>62</v>
      </c>
      <c r="G4" t="s">
        <v>63</v>
      </c>
      <c r="H4" t="s">
        <v>64</v>
      </c>
      <c r="I4" t="s">
        <v>53</v>
      </c>
      <c r="J4" t="s">
        <v>54</v>
      </c>
      <c r="K4" t="s">
        <v>55</v>
      </c>
      <c r="L4" t="s">
        <v>56</v>
      </c>
      <c r="Q4" t="s">
        <v>56</v>
      </c>
      <c r="R4" t="s">
        <v>57</v>
      </c>
      <c r="S4" t="s">
        <v>56</v>
      </c>
      <c r="T4" t="s">
        <v>57</v>
      </c>
    </row>
  </sheetData>
  <sortState xmlns:xlrd2="http://schemas.microsoft.com/office/spreadsheetml/2017/richdata2" ref="A3:T5">
    <sortCondition ref="A3:A5"/>
  </sortState>
  <conditionalFormatting sqref="A3:A4">
    <cfRule type="duplicateValues" dxfId="6" priority="64"/>
  </conditionalFormatting>
  <conditionalFormatting sqref="A1:A4">
    <cfRule type="duplicateValues" dxfId="5" priority="6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
  <sheetViews>
    <sheetView topLeftCell="B1" workbookViewId="0">
      <pane ySplit="2" topLeftCell="A3" activePane="bottomLeft" state="frozen"/>
      <selection pane="bottomLeft" activeCell="B3" sqref="B3:C4"/>
    </sheetView>
  </sheetViews>
  <sheetFormatPr defaultRowHeight="15" x14ac:dyDescent="0.25"/>
  <cols>
    <col min="1" max="1" width="50.42578125" bestFit="1" customWidth="1"/>
    <col min="2" max="2" width="20.5703125" bestFit="1" customWidth="1"/>
    <col min="3" max="3" width="22.42578125" bestFit="1" customWidth="1"/>
    <col min="4" max="4" width="32" bestFit="1" customWidth="1"/>
    <col min="5" max="5" width="18" bestFit="1" customWidth="1"/>
    <col min="6" max="6" width="70.140625" bestFit="1" customWidth="1"/>
    <col min="7" max="7" width="25" bestFit="1" customWidth="1"/>
    <col min="8" max="8" width="70.28515625" bestFit="1" customWidth="1"/>
    <col min="9" max="9" width="24" bestFit="1" customWidth="1"/>
    <col min="10" max="10" width="20.140625" bestFit="1" customWidth="1"/>
    <col min="11" max="11" width="12" bestFit="1" customWidth="1"/>
    <col min="12" max="12" width="15.7109375" bestFit="1" customWidth="1"/>
    <col min="13" max="13" width="17.85546875" bestFit="1" customWidth="1"/>
    <col min="14" max="14" width="19" bestFit="1" customWidth="1"/>
    <col min="15" max="31" width="3" bestFit="1" customWidth="1"/>
  </cols>
  <sheetData>
    <row r="1" spans="1:14" x14ac:dyDescent="0.25">
      <c r="A1" s="10">
        <v>1</v>
      </c>
      <c r="B1">
        <v>2</v>
      </c>
      <c r="C1">
        <v>3</v>
      </c>
      <c r="D1">
        <v>4</v>
      </c>
      <c r="E1">
        <v>5</v>
      </c>
      <c r="F1">
        <v>6</v>
      </c>
      <c r="G1">
        <v>7</v>
      </c>
      <c r="H1">
        <v>8</v>
      </c>
      <c r="I1">
        <v>9</v>
      </c>
      <c r="J1">
        <v>10</v>
      </c>
      <c r="K1">
        <v>11</v>
      </c>
      <c r="L1">
        <v>12</v>
      </c>
      <c r="M1">
        <v>13</v>
      </c>
      <c r="N1">
        <v>14</v>
      </c>
    </row>
    <row r="2" spans="1:14" x14ac:dyDescent="0.25">
      <c r="A2" s="11" t="s">
        <v>24</v>
      </c>
      <c r="B2" t="s">
        <v>14</v>
      </c>
      <c r="C2" t="s">
        <v>13</v>
      </c>
      <c r="D2" t="s">
        <v>15</v>
      </c>
      <c r="E2" t="s">
        <v>40</v>
      </c>
      <c r="F2" t="s">
        <v>41</v>
      </c>
      <c r="G2" t="s">
        <v>28</v>
      </c>
      <c r="H2" t="s">
        <v>26</v>
      </c>
      <c r="I2" t="s">
        <v>25</v>
      </c>
      <c r="J2" t="s">
        <v>16</v>
      </c>
      <c r="K2" t="s">
        <v>21</v>
      </c>
      <c r="L2" t="s">
        <v>45</v>
      </c>
      <c r="M2" t="s">
        <v>22</v>
      </c>
      <c r="N2" t="s">
        <v>46</v>
      </c>
    </row>
    <row r="3" spans="1:14" x14ac:dyDescent="0.25">
      <c r="A3" t="str">
        <f>H3</f>
        <v>BAPENTVAL_BPAS_BAPCOMPE10208_3855_BPAS_PEED</v>
      </c>
      <c r="B3" s="13">
        <v>1027428</v>
      </c>
      <c r="C3" s="13">
        <v>42891</v>
      </c>
      <c r="D3" t="s">
        <v>51</v>
      </c>
      <c r="E3">
        <v>7.9000000000000001E-2</v>
      </c>
      <c r="F3" t="s">
        <v>60</v>
      </c>
      <c r="G3" t="s">
        <v>52</v>
      </c>
      <c r="H3" t="s">
        <v>61</v>
      </c>
      <c r="I3" t="s">
        <v>53</v>
      </c>
      <c r="J3" t="s">
        <v>54</v>
      </c>
      <c r="K3" t="s">
        <v>57</v>
      </c>
      <c r="L3" t="s">
        <v>56</v>
      </c>
      <c r="M3" t="s">
        <v>57</v>
      </c>
      <c r="N3" t="s">
        <v>56</v>
      </c>
    </row>
    <row r="4" spans="1:14" x14ac:dyDescent="0.25">
      <c r="A4" t="str">
        <f t="shared" ref="A3:A4" si="0">H4</f>
        <v>BAPENTVAL_BPAS_BAPCOMPE10208_3855_BPAS_RN</v>
      </c>
      <c r="B4" s="13">
        <v>1027428</v>
      </c>
      <c r="C4" s="13">
        <v>42891</v>
      </c>
      <c r="D4" t="s">
        <v>51</v>
      </c>
      <c r="E4" t="s">
        <v>62</v>
      </c>
      <c r="F4" t="s">
        <v>63</v>
      </c>
      <c r="G4" t="s">
        <v>52</v>
      </c>
      <c r="H4" t="s">
        <v>64</v>
      </c>
      <c r="I4" t="s">
        <v>53</v>
      </c>
      <c r="J4" t="s">
        <v>54</v>
      </c>
      <c r="K4" t="s">
        <v>57</v>
      </c>
      <c r="L4" t="s">
        <v>56</v>
      </c>
      <c r="M4" t="s">
        <v>57</v>
      </c>
      <c r="N4" t="s">
        <v>56</v>
      </c>
    </row>
  </sheetData>
  <sortState xmlns:xlrd2="http://schemas.microsoft.com/office/spreadsheetml/2017/richdata2" ref="A3:N5">
    <sortCondition ref="A3:A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workbookViewId="0">
      <pane ySplit="1" topLeftCell="A2" activePane="bottomLeft" state="frozen"/>
      <selection pane="bottomLeft" activeCell="E5" sqref="E5:F6"/>
    </sheetView>
  </sheetViews>
  <sheetFormatPr defaultColWidth="46.7109375" defaultRowHeight="15" x14ac:dyDescent="0.25"/>
  <cols>
    <col min="1" max="1" width="45" bestFit="1" customWidth="1"/>
    <col min="2" max="2" width="11.28515625" bestFit="1" customWidth="1"/>
    <col min="4" max="4" width="19.7109375" bestFit="1" customWidth="1"/>
    <col min="5" max="5" width="18.85546875" bestFit="1" customWidth="1"/>
    <col min="6" max="6" width="9.42578125" bestFit="1" customWidth="1"/>
    <col min="7" max="7" width="24.85546875" bestFit="1" customWidth="1"/>
    <col min="8" max="8" width="9" bestFit="1" customWidth="1"/>
    <col min="9" max="9" width="19" bestFit="1" customWidth="1"/>
  </cols>
  <sheetData>
    <row r="1" spans="1:9" x14ac:dyDescent="0.25">
      <c r="A1">
        <v>1</v>
      </c>
      <c r="B1">
        <v>2</v>
      </c>
      <c r="C1">
        <v>3</v>
      </c>
      <c r="D1">
        <v>4</v>
      </c>
      <c r="E1">
        <v>5</v>
      </c>
      <c r="F1">
        <v>6</v>
      </c>
      <c r="G1">
        <v>7</v>
      </c>
      <c r="H1">
        <v>8</v>
      </c>
      <c r="I1">
        <v>9</v>
      </c>
    </row>
    <row r="2" spans="1:9" ht="31.5" x14ac:dyDescent="0.25">
      <c r="A2" s="5" t="s">
        <v>27</v>
      </c>
      <c r="B2" s="5" t="s">
        <v>36</v>
      </c>
      <c r="C2" s="5" t="s">
        <v>26</v>
      </c>
      <c r="D2" s="5" t="s">
        <v>25</v>
      </c>
      <c r="E2" s="5" t="s">
        <v>13</v>
      </c>
      <c r="F2" s="5" t="s">
        <v>14</v>
      </c>
      <c r="G2" s="5" t="s">
        <v>37</v>
      </c>
      <c r="H2" s="5" t="s">
        <v>38</v>
      </c>
      <c r="I2" s="5" t="s">
        <v>39</v>
      </c>
    </row>
    <row r="3" spans="1:9" ht="21" x14ac:dyDescent="0.25">
      <c r="A3" s="6" t="str">
        <f t="shared" ref="A3:A6" si="0">C3</f>
        <v>300000122748818</v>
      </c>
      <c r="B3" s="12" t="s">
        <v>65</v>
      </c>
      <c r="C3" s="12" t="s">
        <v>67</v>
      </c>
      <c r="D3" s="12" t="s">
        <v>66</v>
      </c>
      <c r="E3" s="14">
        <v>43525</v>
      </c>
      <c r="F3" s="14">
        <v>1027428</v>
      </c>
      <c r="G3" s="12" t="s">
        <v>51</v>
      </c>
      <c r="H3" s="12" t="s">
        <v>59</v>
      </c>
      <c r="I3" s="12" t="s">
        <v>68</v>
      </c>
    </row>
    <row r="4" spans="1:9" x14ac:dyDescent="0.25">
      <c r="A4" s="6" t="str">
        <f t="shared" si="0"/>
        <v>300000122748820</v>
      </c>
      <c r="B4" s="12" t="s">
        <v>65</v>
      </c>
      <c r="C4" s="12" t="s">
        <v>69</v>
      </c>
      <c r="D4" s="12" t="s">
        <v>66</v>
      </c>
      <c r="E4" s="14">
        <v>43525</v>
      </c>
      <c r="F4" s="14">
        <v>1027428</v>
      </c>
      <c r="G4" s="12" t="s">
        <v>51</v>
      </c>
      <c r="H4" s="12" t="s">
        <v>58</v>
      </c>
      <c r="I4" s="12" t="s">
        <v>70</v>
      </c>
    </row>
    <row r="5" spans="1:9" x14ac:dyDescent="0.25">
      <c r="A5" s="6" t="str">
        <f>C5</f>
        <v>BAPENTVAL_BPAS_BAPCOMPE10208_3855_BPAS_PEED</v>
      </c>
      <c r="B5" s="12" t="s">
        <v>65</v>
      </c>
      <c r="C5" t="s">
        <v>61</v>
      </c>
      <c r="D5" s="12" t="s">
        <v>66</v>
      </c>
      <c r="E5" s="13">
        <v>1027428</v>
      </c>
      <c r="F5" s="13">
        <v>42891</v>
      </c>
      <c r="G5" s="12" t="s">
        <v>51</v>
      </c>
      <c r="H5">
        <v>7.9000000000000001E-2</v>
      </c>
      <c r="I5" t="s">
        <v>60</v>
      </c>
    </row>
    <row r="6" spans="1:9" x14ac:dyDescent="0.25">
      <c r="A6" s="6" t="str">
        <f>C6</f>
        <v>BAPENTVAL_BPAS_BAPCOMPE10208_3855_BPAS_RN</v>
      </c>
      <c r="B6" s="12" t="s">
        <v>65</v>
      </c>
      <c r="C6" t="s">
        <v>64</v>
      </c>
      <c r="D6" s="12" t="s">
        <v>66</v>
      </c>
      <c r="E6" s="13">
        <v>1027428</v>
      </c>
      <c r="F6" s="13">
        <v>42891</v>
      </c>
      <c r="G6" s="12" t="s">
        <v>51</v>
      </c>
      <c r="H6" t="s">
        <v>62</v>
      </c>
      <c r="I6" t="s">
        <v>63</v>
      </c>
    </row>
  </sheetData>
  <sortState xmlns:xlrd2="http://schemas.microsoft.com/office/spreadsheetml/2017/richdata2" ref="A3:I5">
    <sortCondition ref="A3:A5"/>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
  <sheetViews>
    <sheetView tabSelected="1" workbookViewId="0">
      <pane xSplit="2" ySplit="1" topLeftCell="C2" activePane="bottomRight" state="frozen"/>
      <selection pane="topRight" activeCell="C1" sqref="C1"/>
      <selection pane="bottomLeft" activeCell="A2" sqref="A2"/>
      <selection pane="bottomRight" activeCell="I3" sqref="I3"/>
    </sheetView>
  </sheetViews>
  <sheetFormatPr defaultRowHeight="15" x14ac:dyDescent="0.25"/>
  <cols>
    <col min="1" max="1" width="70.28515625" bestFit="1" customWidth="1"/>
    <col min="2" max="2" width="32.7109375" bestFit="1" customWidth="1"/>
    <col min="3" max="3" width="18.28515625" customWidth="1"/>
    <col min="4" max="4" width="10.7109375" bestFit="1" customWidth="1"/>
    <col min="5" max="5" width="11.140625" bestFit="1" customWidth="1"/>
  </cols>
  <sheetData>
    <row r="1" spans="1:5" x14ac:dyDescent="0.25">
      <c r="A1" s="5" t="s">
        <v>27</v>
      </c>
      <c r="B1" s="5" t="s">
        <v>29</v>
      </c>
      <c r="C1" s="5" t="s">
        <v>49</v>
      </c>
      <c r="D1" s="5" t="s">
        <v>47</v>
      </c>
      <c r="E1" s="5" t="s">
        <v>48</v>
      </c>
    </row>
    <row r="2" spans="1:5" x14ac:dyDescent="0.25">
      <c r="A2" t="s">
        <v>61</v>
      </c>
      <c r="B2" t="str">
        <f>_xlfn.IFNA(TEXT(VLOOKUP($A2,HCM!$A$3:$W$9840,1,FALSE),"0"),"Not Loaded")</f>
        <v>BAPENTVAL_BPAS_BAPCOMPE10208_3855_BPAS_PEED</v>
      </c>
      <c r="C2" t="str">
        <f>IF($B2="Not Loaded","Not Loaded",IF(VLOOKUP($A2,STG!$A$3:$AQ$4733,3,FALSE)=VLOOKUP($A2,HDL!$A$3:$AE$4733,3,FALSE),IF(VLOOKUP($A2,HDL!$A$3:$AE$4733,3,FALSE)=VLOOKUP($A2,HCM!$A$3:$W$4841,6,FALSE),"OK","HCM&lt;&gt;HDL"),"STG&lt;&gt;HDL"))</f>
        <v>OK</v>
      </c>
      <c r="D2" t="str">
        <f>IF($B2="Not Loaded","Not Loaded",IF(VLOOKUP($A2,STG!$A$3:$AQ$4733,2,FALSE)=VLOOKUP($A2,HDL!$A$3:$AE$4733,2,FALSE),IF(VLOOKUP($A2,HDL!$A$3:$AE$4733,2,FALSE)=VLOOKUP($A2,HCM!$A$3:$W$4841,5,FALSE),"OK","HCM&lt;&gt;HDL"),"STG&lt;&gt;HDL"))</f>
        <v>OK</v>
      </c>
      <c r="E2" t="str">
        <f>IF($B2="Not Loaded","Not Loaded",IF(VLOOKUP($A2,STG!$A$3:$AQ$4733,6,FALSE)=VLOOKUP($A2,HDL!$A$3:$AE$4733,5,FALSE),IF(VLOOKUP($A2,HDL!$A$3:$AE$4733,5,FALSE)=VLOOKUP($A2,HCM!$A$3:$W$4841,8,FALSE),"OK","HCM&lt;&gt;HDL"),"STG&lt;&gt;HDL"))</f>
        <v>OK</v>
      </c>
    </row>
    <row r="3" spans="1:5" x14ac:dyDescent="0.25">
      <c r="A3" t="s">
        <v>64</v>
      </c>
      <c r="B3" t="str">
        <f>_xlfn.IFNA(TEXT(VLOOKUP($A3,HCM!$A$3:$W$9840,1,FALSE),"0"),"Not Loaded")</f>
        <v>BAPENTVAL_BPAS_BAPCOMPE10208_3855_BPAS_RN</v>
      </c>
      <c r="C3" t="str">
        <f>IF($B3="Not Loaded","Not Loaded",IF(VLOOKUP($A3,STG!$A$3:$AQ$4733,3,FALSE)=VLOOKUP($A3,HDL!$A$3:$AE$4733,3,FALSE),IF(VLOOKUP($A3,HDL!$A$3:$AE$4733,3,FALSE)=VLOOKUP($A3,HCM!$A$3:$W$4841,6,FALSE),"OK","HCM&lt;&gt;HDL"),"STG&lt;&gt;HDL"))</f>
        <v>OK</v>
      </c>
      <c r="D3" t="str">
        <f>IF($B3="Not Loaded","Not Loaded",IF(VLOOKUP($A3,STG!$A$3:$AQ$4733,2,FALSE)=VLOOKUP($A3,HDL!$A$3:$AE$4733,2,FALSE),IF(VLOOKUP($A3,HDL!$A$3:$AE$4733,2,FALSE)=VLOOKUP($A3,HCM!$A$3:$W$4841,5,FALSE),"OK","HCM&lt;&gt;HDL"),"STG&lt;&gt;HDL"))</f>
        <v>OK</v>
      </c>
      <c r="E3" t="str">
        <f>IF($B3="Not Loaded","Not Loaded",IF(VLOOKUP($A3,STG!$A$3:$AQ$4733,6,FALSE)=VLOOKUP($A3,HDL!$A$3:$AE$4733,5,FALSE),IF(VLOOKUP($A3,HDL!$A$3:$AE$4733,5,FALSE)=VLOOKUP($A3,HCM!$A$3:$W$4841,8,FALSE),"OK","HCM&lt;&gt;HDL"),"STG&lt;&gt;HDL"))</f>
        <v>OK</v>
      </c>
    </row>
  </sheetData>
  <conditionalFormatting sqref="C2:E3">
    <cfRule type="cellIs" dxfId="4" priority="48" operator="notEqual">
      <formula>"OK"</formula>
    </cfRule>
    <cfRule type="cellIs" dxfId="3" priority="49" operator="equal">
      <formula>"OK"</formula>
    </cfRule>
  </conditionalFormatting>
  <conditionalFormatting sqref="C2:E3">
    <cfRule type="cellIs" dxfId="2" priority="38" stopIfTrue="1" operator="equal">
      <formula>"Not Loaded"</formula>
    </cfRule>
  </conditionalFormatting>
  <conditionalFormatting sqref="C2:E3">
    <cfRule type="containsBlanks" dxfId="1" priority="1">
      <formula>LEN(TRIM(C2))=0</formula>
    </cfRule>
  </conditionalFormatting>
  <conditionalFormatting sqref="A2:A3">
    <cfRule type="duplicateValues" dxfId="0" priority="67"/>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16C95CC20AB845B736F04A9BD24BFB" ma:contentTypeVersion="12" ma:contentTypeDescription="Create a new document." ma:contentTypeScope="" ma:versionID="fed3b911dae7a8d08853fdd8a728eab0">
  <xsd:schema xmlns:xsd="http://www.w3.org/2001/XMLSchema" xmlns:xs="http://www.w3.org/2001/XMLSchema" xmlns:p="http://schemas.microsoft.com/office/2006/metadata/properties" xmlns:ns2="2b5b883c-7a23-4804-92ae-f91bd5a1abd0" xmlns:ns3="5315d58f-f294-41d1-8758-3ff4e1dfc33e" targetNamespace="http://schemas.microsoft.com/office/2006/metadata/properties" ma:root="true" ma:fieldsID="0cbface36da5e3b514ad6dab523ec295" ns2:_="" ns3:_="">
    <xsd:import namespace="2b5b883c-7a23-4804-92ae-f91bd5a1abd0"/>
    <xsd:import namespace="5315d58f-f294-41d1-8758-3ff4e1dfc33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5b883c-7a23-4804-92ae-f91bd5a1ab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15d58f-f294-41d1-8758-3ff4e1dfc33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FE9F7E-1034-4F58-B8BC-7D81E71806FB}"/>
</file>

<file path=customXml/itemProps2.xml><?xml version="1.0" encoding="utf-8"?>
<ds:datastoreItem xmlns:ds="http://schemas.openxmlformats.org/officeDocument/2006/customXml" ds:itemID="{BAA961DC-28D0-44C2-A7E5-2C50B18F87AD}">
  <ds:schemaRefs>
    <ds:schemaRef ds:uri="http://purl.org/dc/terms/"/>
    <ds:schemaRef ds:uri="http://schemas.openxmlformats.org/package/2006/metadata/core-properties"/>
    <ds:schemaRef ds:uri="http://schemas.microsoft.com/office/2006/documentManagement/types"/>
    <ds:schemaRef ds:uri="ac6a0247-43fa-4535-a5fb-6906f8e53d52"/>
    <ds:schemaRef ds:uri="http://schemas.microsoft.com/sharepoint/v3"/>
    <ds:schemaRef ds:uri="http://purl.org/dc/elements/1.1/"/>
    <ds:schemaRef ds:uri="http://schemas.microsoft.com/office/2006/metadata/properties"/>
    <ds:schemaRef ds:uri="9e5ebb6e-1584-4dc0-b988-3e8cf38876a9"/>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BDD7CC1-3E1A-485D-A1B8-A2532CE384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STG</vt:lpstr>
      <vt:lpstr>HDL</vt:lpstr>
      <vt:lpstr>HCM</vt:lpstr>
      <vt:lpstr>Reconcile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Niall McColl</dc:creator>
  <cp:lastModifiedBy>Lokesh Shanbhag</cp:lastModifiedBy>
  <dcterms:created xsi:type="dcterms:W3CDTF">2017-12-20T15:36:11Z</dcterms:created>
  <dcterms:modified xsi:type="dcterms:W3CDTF">2021-07-05T15:31:45Z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curity">
    <vt:lpwstr/>
  </property>
  <property fmtid="{D5CDD505-2E9C-101B-9397-08002B2CF9AE}" pid="3" name="Document Security Type">
    <vt:lpwstr>1;#Restricted|a3967369-70e6-4d62-983e-0cb1053b6319</vt:lpwstr>
  </property>
  <property fmtid="{D5CDD505-2E9C-101B-9397-08002B2CF9AE}" pid="4" name="ContentTypeId">
    <vt:lpwstr>0x0101004516C95CC20AB845B736F04A9BD24BFB</vt:lpwstr>
  </property>
  <property fmtid="{D5CDD505-2E9C-101B-9397-08002B2CF9AE}" pid="5" name="p50bba6284424fd8aeaf865684155bcf">
    <vt:lpwstr/>
  </property>
</Properties>
</file>