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B582EC7E-0572-4B5E-B65A-26A0F4644941}" xr6:coauthVersionLast="47" xr6:coauthVersionMax="47" xr10:uidLastSave="{00000000-0000-0000-0000-000000000000}"/>
  <bookViews>
    <workbookView xWindow="-120" yWindow="-120" windowWidth="29040" windowHeight="15840" tabRatio="657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HCM!$A$2:$A$2</definedName>
    <definedName name="_xlnm._FilterDatabase" localSheetId="2" hidden="1">HDL!$A$2:$M$4</definedName>
    <definedName name="_xlnm._FilterDatabase" localSheetId="4" hidden="1">Reconcile!$A$1:$F$898</definedName>
    <definedName name="_xlnm._FilterDatabase" localSheetId="1" hidden="1">STG!$A$3:$AE$12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6" i="1"/>
  <c r="A3" i="1"/>
  <c r="B3" i="3" s="1"/>
  <c r="A4" i="1"/>
  <c r="A4" i="27"/>
  <c r="A4" i="2"/>
  <c r="F3" i="3" l="1"/>
  <c r="C3" i="3"/>
  <c r="E3" i="3"/>
  <c r="D3" i="3"/>
  <c r="B2" i="3"/>
  <c r="D7" i="4"/>
  <c r="C2" i="3" l="1"/>
  <c r="F2" i="3"/>
  <c r="D2" i="3"/>
  <c r="E2" i="3"/>
  <c r="E8" i="4"/>
  <c r="C7" i="4"/>
  <c r="B7" i="4"/>
  <c r="E9" i="4" l="1"/>
  <c r="E10" i="4"/>
  <c r="E11" i="4"/>
  <c r="H9" i="4"/>
  <c r="H8" i="4"/>
  <c r="H11" i="4"/>
  <c r="H10" i="4"/>
  <c r="G10" i="4"/>
  <c r="G9" i="4"/>
  <c r="G8" i="4"/>
  <c r="G11" i="4"/>
  <c r="F11" i="4"/>
  <c r="F10" i="4"/>
  <c r="F9" i="4"/>
  <c r="F8" i="4"/>
  <c r="E12" i="4" l="1"/>
  <c r="F12" i="4"/>
  <c r="G12" i="4"/>
  <c r="H12" i="4"/>
</calcChain>
</file>

<file path=xl/sharedStrings.xml><?xml version="1.0" encoding="utf-8"?>
<sst xmlns="http://schemas.openxmlformats.org/spreadsheetml/2006/main" count="155" uniqueCount="104">
  <si>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</si>
  <si>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</si>
  <si>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</si>
  <si>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</si>
  <si>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</si>
  <si>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</si>
  <si>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</si>
  <si>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</si>
  <si>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</si>
  <si>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</si>
  <si>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</si>
  <si>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</si>
  <si>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</si>
  <si>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</si>
  <si>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>Not Loaded</t>
  </si>
  <si>
    <t>Loaded?</t>
  </si>
  <si>
    <t>HDL</t>
  </si>
  <si>
    <t>STG&lt;&gt;HDL</t>
  </si>
  <si>
    <t>HCM&lt;&gt;HDL</t>
  </si>
  <si>
    <t>OK</t>
  </si>
  <si>
    <t>Total Records</t>
  </si>
  <si>
    <t>Object</t>
  </si>
  <si>
    <t>Date</t>
  </si>
  <si>
    <t>PERSON_ID</t>
  </si>
  <si>
    <t>LOAD_REQUEST_ID</t>
  </si>
  <si>
    <t>ATTRIBUTE1</t>
  </si>
  <si>
    <t>ATTRIBUTE2</t>
  </si>
  <si>
    <t>ATTRIBUTE3</t>
  </si>
  <si>
    <t>ATTRIBUTE4</t>
  </si>
  <si>
    <t>ATTRIBUTE5</t>
  </si>
  <si>
    <t>Person Number</t>
  </si>
  <si>
    <t>Absence Accrual</t>
  </si>
  <si>
    <t>Enrollment Start Date</t>
  </si>
  <si>
    <t>PLAN_NAME</t>
  </si>
  <si>
    <t>PLAN_ID</t>
  </si>
  <si>
    <t>WORKTERMS_NUMBER</t>
  </si>
  <si>
    <t>ASSIGNMENT_NUMBER</t>
  </si>
  <si>
    <t>ASSIGNMENT_ID</t>
  </si>
  <si>
    <t>PERIOD_OF_SERVICE_ID</t>
  </si>
  <si>
    <t>PER_EVENT_ID</t>
  </si>
  <si>
    <t>ENROLLMENT_END_DATE</t>
  </si>
  <si>
    <t>ENROLLMENT_START_DATE</t>
  </si>
  <si>
    <t>STATUS</t>
  </si>
  <si>
    <t>ACCRUAL_TYPE</t>
  </si>
  <si>
    <t>PROCD_DATE</t>
  </si>
  <si>
    <t>Enrollment End Date</t>
  </si>
  <si>
    <t>PersonAccrualPlanEnrollment</t>
  </si>
  <si>
    <t>PersonId</t>
  </si>
  <si>
    <t>WorkTermAsgId</t>
  </si>
  <si>
    <t>PlanId</t>
  </si>
  <si>
    <t>EnrtStDt</t>
  </si>
  <si>
    <t>PrdOfSvcId</t>
  </si>
  <si>
    <t>PerEventId</t>
  </si>
  <si>
    <t>EnrtEndDt</t>
  </si>
  <si>
    <t>SourceSystemId</t>
  </si>
  <si>
    <t>SourceSystemOwner</t>
  </si>
  <si>
    <t>Person Num</t>
  </si>
  <si>
    <t>Unique Identifier</t>
  </si>
  <si>
    <t>Person Id</t>
  </si>
  <si>
    <t>Plan Id</t>
  </si>
  <si>
    <t>Plan ID</t>
  </si>
  <si>
    <t>Count</t>
  </si>
  <si>
    <t xml:space="preserve">Environment </t>
  </si>
  <si>
    <t>PERSON_NUMBER</t>
  </si>
  <si>
    <t>PERSONNUMBER</t>
  </si>
  <si>
    <t>PERSONID</t>
  </si>
  <si>
    <t>PLANNAME</t>
  </si>
  <si>
    <t>PLANID</t>
  </si>
  <si>
    <t>WORKTERMSNUMBER</t>
  </si>
  <si>
    <t>ASSIGNMENTNUMBER</t>
  </si>
  <si>
    <t>ASSIGNMENTID</t>
  </si>
  <si>
    <t>ENROLLLMENTSTARTDATE</t>
  </si>
  <si>
    <t>PRDOFSVCID</t>
  </si>
  <si>
    <t>PEREVENTID</t>
  </si>
  <si>
    <t>ENRTENDDT</t>
  </si>
  <si>
    <t>SOURCESYSTEMOWNER</t>
  </si>
  <si>
    <t>SOURCESYSTEMID</t>
  </si>
  <si>
    <t>PersonNumber</t>
  </si>
  <si>
    <t>AssignmentNumber</t>
  </si>
  <si>
    <t>PROD</t>
  </si>
  <si>
    <t>Academic and Other Annual Leave Plan Days</t>
  </si>
  <si>
    <t>A</t>
  </si>
  <si>
    <t/>
  </si>
  <si>
    <t>PER_INFO_14MAY2019</t>
  </si>
  <si>
    <t>Y</t>
  </si>
  <si>
    <t>19-MAY-2019</t>
  </si>
  <si>
    <t>MADHU</t>
  </si>
  <si>
    <t>10020</t>
  </si>
  <si>
    <t>ET10020</t>
  </si>
  <si>
    <t>E10020</t>
  </si>
  <si>
    <t>1657216</t>
  </si>
  <si>
    <t>E1657216</t>
  </si>
  <si>
    <t>603764</t>
  </si>
  <si>
    <t>E603764</t>
  </si>
  <si>
    <t>1001641</t>
  </si>
  <si>
    <t>ET1001641</t>
  </si>
  <si>
    <t>E1001641</t>
  </si>
  <si>
    <t>DATA_MIGRATION</t>
  </si>
  <si>
    <t>ASG_E1001641_APE_Academic_and_Other_Annual_Leave_Plan_Days</t>
  </si>
  <si>
    <t>ASG_E603764_APE_Support_Annual_Leave_Plan_Days</t>
  </si>
  <si>
    <t>ASG_E1657216_APE_Academic_and_Other_Annual_Leave_Plan_Days</t>
  </si>
  <si>
    <t>ASG_E10020_APE_Academic_and_Other_Annual_Leave_Plan_Days</t>
  </si>
  <si>
    <t>E1001641_300000003961055</t>
  </si>
  <si>
    <t>E10020_300000003961055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</si>
</sst>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sz val="8"/>
      <color theme="1"/>
      <name val="Tahoma"/>
    </font>
    <font>
      <sz val="11"/>
      <name val="Dialog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</fills>
  <borders count="3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9" fillId="0" borderId="0"/>
    <xf numFmtId="0" fontId="10" fillId="0" borderId="0"/>
  </cellStyleXfs>
  <cellXfs count="2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1" applyFont="1"/>
    <xf numFmtId="0" fontId="6" fillId="0" borderId="0" xfId="1" applyFont="1"/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/>
    <xf numFmtId="15" fontId="0" fillId="0" borderId="0" xfId="0" applyNumberFormat="1"/>
    <xf numFmtId="0" fontId="0" fillId="3" borderId="0" xfId="0" applyFill="1"/>
    <xf numFmtId="0" fontId="11" fillId="4" borderId="2" xfId="0" applyFont="1" applyFill="1" applyBorder="1" applyAlignment="1">
      <alignment horizontal="left" vertical="center" wrapText="1"/>
    </xf>
    <xf numFmtId="1" fontId="0" fillId="0" borderId="0" xfId="0" applyNumberFormat="1"/>
    <xf numFmtId="1" fontId="0" fillId="3" borderId="0" xfId="0" applyNumberFormat="1" applyFill="1"/>
    <xf numFmtId="0" fontId="4" fillId="2" borderId="1" xfId="4" applyFont="1" applyFill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wrapText="1"/>
    </xf>
    <xf numFmtId="1" fontId="7" fillId="2" borderId="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2" fillId="2" borderId="1" xfId="0" applyFont="1" applyFill="1" applyBorder="1" applyAlignment="1">
      <alignment horizontal="left" vertical="top" wrapText="1"/>
    </xf>
    <xf numFmtId="1" fontId="12" fillId="2" borderId="1" xfId="0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horizontal="right"/>
    </xf>
    <xf numFmtId="1" fontId="13" fillId="0" borderId="0" xfId="0" applyNumberFormat="1" applyFont="1" applyAlignment="1">
      <alignment horizontal="right"/>
    </xf>
    <xf numFmtId="1" fontId="4" fillId="0" borderId="1" xfId="3" applyNumberFormat="1" applyFont="1" applyBorder="1" applyAlignment="1">
      <alignment horizontal="right" vertical="top" wrapText="1"/>
    </xf>
    <xf numFmtId="0" fontId="4" fillId="0" borderId="1" xfId="3" applyFont="1" applyBorder="1" applyAlignment="1">
      <alignment horizontal="left" vertical="top" wrapText="1"/>
    </xf>
    <xf numFmtId="14" fontId="4" fillId="0" borderId="1" xfId="3" applyNumberFormat="1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542925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480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4"/>
  <sheetViews>
    <sheetView workbookViewId="0">
      <selection activeCell="E12" sqref="E12"/>
    </sheetView>
  </sheetViews>
  <sheetFormatPr defaultRowHeight="15"/>
  <cols>
    <col min="1" max="1" width="21.7109375" bestFit="1" customWidth="1"/>
    <col min="2" max="2" width="15.7109375" customWidth="1"/>
    <col min="6" max="6" width="9.7109375" bestFit="1" customWidth="1"/>
    <col min="7" max="7" width="10.140625" customWidth="1"/>
  </cols>
  <sheetData>
    <row r="1" spans="1:8" ht="21">
      <c r="E1" s="3" t="s">
        <v>13</v>
      </c>
    </row>
    <row r="2" spans="1:8">
      <c r="E2" t="s">
        <v>21</v>
      </c>
      <c r="G2" t="s">
        <v>31</v>
      </c>
    </row>
    <row r="3" spans="1:8">
      <c r="E3" t="s">
        <v>22</v>
      </c>
      <c r="G3" s="8">
        <v>43604</v>
      </c>
    </row>
    <row r="4" spans="1:8">
      <c r="E4" t="s">
        <v>62</v>
      </c>
      <c r="G4" t="s">
        <v>79</v>
      </c>
    </row>
    <row r="5" spans="1:8" ht="24" thickBot="1">
      <c r="A5" s="5"/>
    </row>
    <row r="6" spans="1:8" ht="21.75" thickBot="1">
      <c r="A6" s="1"/>
      <c r="B6" s="2" t="s">
        <v>11</v>
      </c>
      <c r="C6" s="2" t="s">
        <v>16</v>
      </c>
      <c r="D6" t="s">
        <v>12</v>
      </c>
      <c r="E6" s="10" t="s">
        <v>58</v>
      </c>
      <c r="F6" s="10" t="s">
        <v>60</v>
      </c>
      <c r="G6" s="10" t="s">
        <v>32</v>
      </c>
      <c r="H6" s="10" t="s">
        <v>45</v>
      </c>
    </row>
    <row r="7" spans="1:8">
      <c r="A7" s="4" t="s">
        <v>61</v>
      </c>
      <c r="B7">
        <f>COUNTA(STG!A3:A4)</f>
        <v>2</v>
      </c>
      <c r="C7">
        <f>COUNTA(HDL!A3:A5741)</f>
        <v>2</v>
      </c>
      <c r="D7">
        <f>COUNTA(HCM!A3:A4)</f>
        <v>2</v>
      </c>
    </row>
    <row r="8" spans="1:8">
      <c r="A8" s="4" t="s">
        <v>14</v>
      </c>
      <c r="E8">
        <f>COUNTIF(Reconcile!C$2:C$6974,$A8)</f>
        <v>0</v>
      </c>
      <c r="F8">
        <f>COUNTIF(Reconcile!D$2:D$6974,$A8)</f>
        <v>0</v>
      </c>
      <c r="G8">
        <f>COUNTIF(Reconcile!E$2:E$6974,$A8)</f>
        <v>0</v>
      </c>
      <c r="H8">
        <f>COUNTIF(Reconcile!F$2:F$6974,$A8)</f>
        <v>0</v>
      </c>
    </row>
    <row r="9" spans="1:8">
      <c r="A9" s="4" t="s">
        <v>19</v>
      </c>
      <c r="E9">
        <f>COUNTIF(Reconcile!C$2:C$6974,$A9)</f>
        <v>2</v>
      </c>
      <c r="F9">
        <f>COUNTIF(Reconcile!D$2:D$6974,$A9)</f>
        <v>2</v>
      </c>
      <c r="G9">
        <f>COUNTIF(Reconcile!E$2:E$6974,$A9)</f>
        <v>2</v>
      </c>
      <c r="H9">
        <f>COUNTIF(Reconcile!F$2:F$6974,$A9)</f>
        <v>2</v>
      </c>
    </row>
    <row r="10" spans="1:8">
      <c r="A10" s="4" t="s">
        <v>17</v>
      </c>
      <c r="E10">
        <f>COUNTIF(Reconcile!C$2:C$6974,$A10)</f>
        <v>0</v>
      </c>
      <c r="F10">
        <f>COUNTIF(Reconcile!D$2:D$6974,$A10)</f>
        <v>0</v>
      </c>
      <c r="G10">
        <f>COUNTIF(Reconcile!E$2:E$6974,$A10)</f>
        <v>0</v>
      </c>
      <c r="H10">
        <f>COUNTIF(Reconcile!F$2:F$6974,$A10)</f>
        <v>0</v>
      </c>
    </row>
    <row r="11" spans="1:8">
      <c r="A11" s="4" t="s">
        <v>18</v>
      </c>
      <c r="E11">
        <f>COUNTIF(Reconcile!C$2:C$6974,$A11)</f>
        <v>0</v>
      </c>
      <c r="F11">
        <f>COUNTIF(Reconcile!D$2:D$6974,$A11)</f>
        <v>0</v>
      </c>
      <c r="G11">
        <f>COUNTIF(Reconcile!E$2:E$6974,$A11)</f>
        <v>0</v>
      </c>
      <c r="H11">
        <f>COUNTIF(Reconcile!F$2:F$6974,$A11)</f>
        <v>0</v>
      </c>
    </row>
    <row r="12" spans="1:8" s="16" customFormat="1">
      <c r="A12" s="16" t="s">
        <v>20</v>
      </c>
      <c r="E12" s="16">
        <f>SUM(E8:E11)</f>
        <v>2</v>
      </c>
      <c r="F12" s="16">
        <f t="shared" ref="F12:H12" si="0">SUM(F8:F11)</f>
        <v>2</v>
      </c>
      <c r="G12" s="16">
        <f t="shared" si="0"/>
        <v>2</v>
      </c>
      <c r="H12" s="16">
        <f t="shared" si="0"/>
        <v>2</v>
      </c>
    </row>
    <row r="15" spans="1:8">
      <c r="A15" s="4"/>
    </row>
    <row r="16" spans="1:8" ht="23.25">
      <c r="A16" s="5"/>
    </row>
    <row r="17" spans="1:1">
      <c r="A17" s="4"/>
    </row>
    <row r="18" spans="1:1">
      <c r="A18" s="4"/>
    </row>
    <row r="19" spans="1:1">
      <c r="A19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7"/>
    </row>
    <row r="30" spans="1:1">
      <c r="A30" s="7"/>
    </row>
    <row r="34" spans="1:1">
      <c r="A34" s="7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3"/>
  <sheetViews>
    <sheetView zoomScaleNormal="100" workbookViewId="0">
      <pane ySplit="2" topLeftCell="A3" activePane="bottomLeft" state="frozen"/>
      <selection pane="bottomLeft" activeCell="L3" sqref="L3:L4"/>
    </sheetView>
  </sheetViews>
  <sheetFormatPr defaultRowHeight="15"/>
  <cols>
    <col min="1" max="1" width="28.28515625" style="9" bestFit="1" customWidth="1"/>
    <col min="2" max="2" width="17" style="11" bestFit="1" customWidth="1"/>
    <col min="3" max="3" width="18.42578125" style="11" bestFit="1" customWidth="1"/>
    <col min="4" max="4" width="42.140625" style="11" bestFit="1" customWidth="1"/>
    <col min="5" max="5" width="18.42578125" style="11" bestFit="1" customWidth="1"/>
    <col min="6" max="6" width="21.5703125" bestFit="1" customWidth="1"/>
    <col min="7" max="7" width="21.85546875" style="11" bestFit="1" customWidth="1"/>
    <col min="8" max="8" width="18.42578125" style="11" bestFit="1" customWidth="1"/>
    <col min="9" max="9" width="22.42578125" style="11" bestFit="1" customWidth="1"/>
    <col min="10" max="10" width="14" bestFit="1" customWidth="1"/>
    <col min="11" max="11" width="23.5703125" bestFit="1" customWidth="1"/>
    <col min="12" max="12" width="25.28515625" bestFit="1" customWidth="1"/>
    <col min="13" max="13" width="7.5703125" bestFit="1" customWidth="1"/>
    <col min="14" max="14" width="14.42578125" bestFit="1" customWidth="1"/>
    <col min="15" max="15" width="12.7109375" bestFit="1" customWidth="1"/>
    <col min="16" max="16" width="17.85546875" bestFit="1" customWidth="1"/>
    <col min="17" max="21" width="11.42578125" bestFit="1" customWidth="1"/>
    <col min="22" max="22" width="20.42578125" bestFit="1" customWidth="1"/>
    <col min="23" max="23" width="19" bestFit="1" customWidth="1"/>
    <col min="24" max="24" width="18.28515625" bestFit="1" customWidth="1"/>
    <col min="25" max="26" width="19" bestFit="1" customWidth="1"/>
    <col min="27" max="27" width="18.28515625" bestFit="1" customWidth="1"/>
    <col min="28" max="28" width="19" bestFit="1" customWidth="1"/>
    <col min="29" max="29" width="15.7109375" bestFit="1" customWidth="1"/>
    <col min="30" max="30" width="12" bestFit="1" customWidth="1"/>
    <col min="31" max="31" width="19" bestFit="1" customWidth="1"/>
    <col min="32" max="32" width="17.85546875" bestFit="1" customWidth="1"/>
  </cols>
  <sheetData>
    <row r="1" spans="1:32">
      <c r="A1" s="9">
        <v>1</v>
      </c>
      <c r="B1" s="11">
        <v>2</v>
      </c>
      <c r="C1" s="11">
        <v>3</v>
      </c>
      <c r="D1" s="11">
        <v>4</v>
      </c>
      <c r="E1" s="11">
        <v>5</v>
      </c>
      <c r="F1">
        <v>6</v>
      </c>
      <c r="G1" s="11">
        <v>7</v>
      </c>
      <c r="H1" s="11">
        <v>8</v>
      </c>
      <c r="I1" s="1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</row>
    <row r="2" spans="1:32">
      <c r="A2" s="9" t="s">
        <v>56</v>
      </c>
      <c r="B2" t="s">
        <v>63</v>
      </c>
      <c r="C2" s="11" t="s">
        <v>23</v>
      </c>
      <c r="D2" t="s">
        <v>33</v>
      </c>
      <c r="E2" s="11" t="s">
        <v>34</v>
      </c>
      <c r="F2" t="s">
        <v>35</v>
      </c>
      <c r="G2" t="s">
        <v>36</v>
      </c>
      <c r="H2" s="11" t="s">
        <v>37</v>
      </c>
      <c r="I2" s="11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</row>
    <row r="3" spans="1:32">
      <c r="A3" s="12" t="str">
        <f>G3&amp;"_"&amp;E3</f>
        <v>E1001641_300000003961055</v>
      </c>
      <c r="B3" t="s">
        <v>94</v>
      </c>
      <c r="C3" s="20">
        <v>300000121092755</v>
      </c>
      <c r="D3" t="s">
        <v>80</v>
      </c>
      <c r="E3" s="20">
        <v>300000003961055</v>
      </c>
      <c r="F3" t="s">
        <v>95</v>
      </c>
      <c r="G3" t="s">
        <v>96</v>
      </c>
      <c r="H3" s="20">
        <v>300000121092773</v>
      </c>
      <c r="I3" s="20">
        <v>100000014423707</v>
      </c>
      <c r="J3" s="19">
        <v>1</v>
      </c>
      <c r="K3" s="8">
        <v>1027428</v>
      </c>
      <c r="L3" s="8">
        <v>42429</v>
      </c>
      <c r="M3" t="s">
        <v>81</v>
      </c>
      <c r="P3" t="s">
        <v>82</v>
      </c>
      <c r="V3" t="s">
        <v>83</v>
      </c>
      <c r="W3" t="s">
        <v>84</v>
      </c>
      <c r="X3" t="s">
        <v>85</v>
      </c>
      <c r="AC3" t="s">
        <v>85</v>
      </c>
      <c r="AD3" t="s">
        <v>86</v>
      </c>
      <c r="AE3" t="s">
        <v>85</v>
      </c>
      <c r="AF3" t="s">
        <v>86</v>
      </c>
    </row>
    <row r="4" spans="1:32">
      <c r="A4" s="12" t="str">
        <f t="shared" ref="A3:A4" si="0">G4&amp;"_"&amp;E4</f>
        <v>E10020_300000003961055</v>
      </c>
      <c r="B4" t="s">
        <v>87</v>
      </c>
      <c r="C4" s="20">
        <v>300000120680463</v>
      </c>
      <c r="D4" t="s">
        <v>80</v>
      </c>
      <c r="E4" s="20">
        <v>300000003961055</v>
      </c>
      <c r="F4" t="s">
        <v>88</v>
      </c>
      <c r="G4" t="s">
        <v>89</v>
      </c>
      <c r="H4" s="20">
        <v>300000120680494</v>
      </c>
      <c r="I4" s="20">
        <v>100000014426699</v>
      </c>
      <c r="J4" s="19">
        <v>1</v>
      </c>
      <c r="K4" s="8">
        <v>1027428</v>
      </c>
      <c r="L4" s="8">
        <v>43556</v>
      </c>
      <c r="M4" t="s">
        <v>81</v>
      </c>
      <c r="P4" t="s">
        <v>82</v>
      </c>
      <c r="V4" t="s">
        <v>83</v>
      </c>
      <c r="W4" t="s">
        <v>84</v>
      </c>
      <c r="X4" t="s">
        <v>85</v>
      </c>
      <c r="AC4" t="s">
        <v>85</v>
      </c>
      <c r="AD4" t="s">
        <v>86</v>
      </c>
      <c r="AE4" t="s">
        <v>85</v>
      </c>
      <c r="AF4" t="s">
        <v>86</v>
      </c>
    </row>
    <row r="5" spans="1:32">
      <c r="A5"/>
      <c r="B5"/>
      <c r="D5"/>
      <c r="G5"/>
    </row>
    <row r="6" spans="1:32">
      <c r="A6"/>
      <c r="B6"/>
      <c r="D6"/>
      <c r="G6"/>
    </row>
    <row r="7" spans="1:32">
      <c r="A7"/>
      <c r="B7"/>
      <c r="D7"/>
      <c r="G7"/>
    </row>
    <row r="8" spans="1:32">
      <c r="A8"/>
      <c r="B8"/>
      <c r="D8"/>
      <c r="G8"/>
    </row>
    <row r="9" spans="1:32">
      <c r="A9"/>
      <c r="B9"/>
      <c r="D9"/>
      <c r="G9"/>
    </row>
    <row r="10" spans="1:32">
      <c r="A10"/>
      <c r="B10"/>
      <c r="D10"/>
      <c r="G10"/>
    </row>
    <row r="11" spans="1:32">
      <c r="A11"/>
      <c r="B11"/>
      <c r="D11"/>
      <c r="G11"/>
    </row>
    <row r="12" spans="1:32">
      <c r="A12"/>
      <c r="B12"/>
      <c r="D12"/>
      <c r="G12"/>
    </row>
    <row r="13" spans="1:32">
      <c r="A13"/>
      <c r="B13"/>
      <c r="D13"/>
      <c r="G13"/>
    </row>
  </sheetData>
  <sortState xmlns:xlrd2="http://schemas.microsoft.com/office/spreadsheetml/2017/richdata2" ref="A3:AF14">
    <sortCondition ref="F3:F14"/>
    <sortCondition ref="D3:D14"/>
    <sortCondition ref="K3:K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0"/>
  <sheetViews>
    <sheetView workbookViewId="0">
      <pane ySplit="2" topLeftCell="A3" activePane="bottomLeft" state="frozen"/>
      <selection pane="bottomLeft" activeCell="I2" sqref="I2"/>
    </sheetView>
  </sheetViews>
  <sheetFormatPr defaultRowHeight="15"/>
  <cols>
    <col min="1" max="1" width="31.5703125" style="12" customWidth="1"/>
    <col min="2" max="2" width="10.85546875" bestFit="1" customWidth="1"/>
    <col min="3" max="3" width="27.85546875" style="11" bestFit="1" customWidth="1"/>
    <col min="4" max="4" width="17.7109375" style="11" customWidth="1"/>
    <col min="5" max="5" width="20.7109375" style="11" customWidth="1"/>
    <col min="6" max="6" width="19" style="11" customWidth="1"/>
    <col min="7" max="7" width="15.5703125" customWidth="1"/>
    <col min="8" max="8" width="18.42578125" style="11" bestFit="1" customWidth="1"/>
    <col min="9" max="9" width="10.7109375" bestFit="1" customWidth="1"/>
    <col min="10" max="10" width="18.42578125" style="11" bestFit="1" customWidth="1"/>
    <col min="11" max="11" width="11.85546875" bestFit="1" customWidth="1"/>
    <col min="12" max="12" width="19.7109375" bestFit="1" customWidth="1"/>
    <col min="13" max="13" width="10.7109375" bestFit="1" customWidth="1"/>
    <col min="14" max="14" width="71" customWidth="1"/>
  </cols>
  <sheetData>
    <row r="1" spans="1:19">
      <c r="A1" s="12">
        <v>1</v>
      </c>
      <c r="B1">
        <v>2</v>
      </c>
      <c r="C1" s="11">
        <v>3</v>
      </c>
      <c r="D1" s="11">
        <v>4</v>
      </c>
      <c r="E1" s="11">
        <v>5</v>
      </c>
      <c r="F1" s="11">
        <v>6</v>
      </c>
      <c r="G1">
        <v>7</v>
      </c>
      <c r="H1" s="11">
        <v>8</v>
      </c>
      <c r="I1">
        <v>9</v>
      </c>
      <c r="J1" s="1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>
      <c r="A2" s="12" t="s">
        <v>30</v>
      </c>
      <c r="B2" t="s">
        <v>64</v>
      </c>
      <c r="C2" s="11" t="s">
        <v>65</v>
      </c>
      <c r="D2" s="11" t="s">
        <v>66</v>
      </c>
      <c r="E2" s="11" t="s">
        <v>67</v>
      </c>
      <c r="F2" t="s">
        <v>68</v>
      </c>
      <c r="G2" t="s">
        <v>69</v>
      </c>
      <c r="H2" s="11" t="s">
        <v>70</v>
      </c>
      <c r="I2" t="s">
        <v>71</v>
      </c>
      <c r="J2" s="11" t="s">
        <v>72</v>
      </c>
      <c r="K2" t="s">
        <v>73</v>
      </c>
      <c r="L2" t="s">
        <v>74</v>
      </c>
      <c r="M2" t="s">
        <v>75</v>
      </c>
      <c r="N2" t="s">
        <v>76</v>
      </c>
      <c r="O2" t="s">
        <v>0</v>
      </c>
      <c r="P2" t="s">
        <v>7</v>
      </c>
      <c r="Q2" t="s">
        <v>8</v>
      </c>
      <c r="R2" t="s">
        <v>9</v>
      </c>
      <c r="S2" t="s">
        <v>10</v>
      </c>
    </row>
    <row r="3" spans="1:19">
      <c r="A3" s="12" t="s">
        <v>102</v>
      </c>
      <c r="B3" t="s">
        <v>94</v>
      </c>
      <c r="C3" s="20">
        <v>300000121092755</v>
      </c>
      <c r="D3" t="s">
        <v>80</v>
      </c>
      <c r="E3" s="20">
        <v>300000003961055</v>
      </c>
      <c r="F3" t="s">
        <v>95</v>
      </c>
      <c r="G3" t="s">
        <v>96</v>
      </c>
      <c r="H3" s="20">
        <v>300000121092773</v>
      </c>
      <c r="I3" s="8">
        <v>42429</v>
      </c>
      <c r="J3" s="20">
        <v>100000014423707</v>
      </c>
      <c r="K3" s="19">
        <v>1</v>
      </c>
      <c r="L3" s="8">
        <v>1027428</v>
      </c>
      <c r="M3" t="s">
        <v>97</v>
      </c>
      <c r="N3" t="s">
        <v>98</v>
      </c>
      <c r="O3" t="s">
        <v>83</v>
      </c>
      <c r="P3" t="s">
        <v>85</v>
      </c>
      <c r="Q3" t="s">
        <v>86</v>
      </c>
      <c r="R3" t="s">
        <v>85</v>
      </c>
      <c r="S3" t="s">
        <v>86</v>
      </c>
    </row>
    <row r="4" spans="1:19">
      <c r="A4" s="12" t="str">
        <f t="shared" ref="A3:A4" si="0">G4&amp;"_"&amp;E4</f>
        <v>E10020_300000003961055</v>
      </c>
      <c r="B4" t="s">
        <v>87</v>
      </c>
      <c r="C4" s="20">
        <v>300000120680463</v>
      </c>
      <c r="D4" t="s">
        <v>80</v>
      </c>
      <c r="E4" s="20">
        <v>300000003961055</v>
      </c>
      <c r="F4" t="s">
        <v>88</v>
      </c>
      <c r="G4" t="s">
        <v>89</v>
      </c>
      <c r="H4" s="20">
        <v>300000120680494</v>
      </c>
      <c r="I4" s="8">
        <v>43556</v>
      </c>
      <c r="J4" s="20">
        <v>100000014426699</v>
      </c>
      <c r="K4" s="19">
        <v>1</v>
      </c>
      <c r="L4" s="8">
        <v>1027428</v>
      </c>
      <c r="M4" t="s">
        <v>97</v>
      </c>
      <c r="N4" t="s">
        <v>101</v>
      </c>
      <c r="O4" t="s">
        <v>83</v>
      </c>
      <c r="P4" t="s">
        <v>85</v>
      </c>
      <c r="Q4" t="s">
        <v>86</v>
      </c>
      <c r="R4" t="s">
        <v>85</v>
      </c>
      <c r="S4" t="s">
        <v>86</v>
      </c>
    </row>
    <row r="5" spans="1:19">
      <c r="A5"/>
      <c r="F5"/>
    </row>
    <row r="6" spans="1:19">
      <c r="A6"/>
      <c r="F6"/>
    </row>
    <row r="7" spans="1:19">
      <c r="A7"/>
      <c r="F7"/>
    </row>
    <row r="8" spans="1:19">
      <c r="A8"/>
      <c r="F8"/>
    </row>
    <row r="9" spans="1:19">
      <c r="A9"/>
      <c r="F9"/>
    </row>
    <row r="10" spans="1:19">
      <c r="A10"/>
      <c r="F10"/>
    </row>
  </sheetData>
  <sortState xmlns:xlrd2="http://schemas.microsoft.com/office/spreadsheetml/2017/richdata2" ref="A3:S11">
    <sortCondition ref="F3:F11"/>
    <sortCondition ref="E3:E11"/>
    <sortCondition ref="L3:L1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C6"/>
  <sheetViews>
    <sheetView zoomScaleNormal="120" workbookViewId="0">
      <pane ySplit="1" topLeftCell="A2" activePane="bottomLeft" state="frozen"/>
      <selection pane="bottomLeft" activeCell="I15" sqref="I15"/>
    </sheetView>
  </sheetViews>
  <sheetFormatPr defaultColWidth="24.7109375" defaultRowHeight="15"/>
  <cols>
    <col min="1" max="1" width="24.85546875" customWidth="1"/>
    <col min="2" max="2" width="21" style="11" bestFit="1" customWidth="1"/>
    <col min="3" max="3" width="11" style="11" bestFit="1" customWidth="1"/>
    <col min="4" max="4" width="14.28515625" bestFit="1" customWidth="1"/>
    <col min="5" max="5" width="18.42578125" style="11" bestFit="1" customWidth="1"/>
    <col min="6" max="6" width="14" style="11" bestFit="1" customWidth="1"/>
    <col min="7" max="7" width="18.42578125" style="11" bestFit="1" customWidth="1"/>
    <col min="8" max="8" width="9" bestFit="1" customWidth="1"/>
    <col min="9" max="10" width="14" style="11" bestFit="1" customWidth="1"/>
    <col min="11" max="11" width="9" bestFit="1" customWidth="1"/>
    <col min="12" max="12" width="15.42578125" bestFit="1" customWidth="1"/>
    <col min="13" max="13" width="40" bestFit="1" customWidth="1"/>
  </cols>
  <sheetData>
    <row r="1" spans="1:55">
      <c r="A1">
        <v>1</v>
      </c>
      <c r="B1" s="11">
        <v>2</v>
      </c>
      <c r="C1" s="11">
        <v>3</v>
      </c>
      <c r="D1">
        <v>4</v>
      </c>
      <c r="E1" s="11">
        <v>5</v>
      </c>
      <c r="F1" s="11">
        <v>6</v>
      </c>
      <c r="G1" s="11">
        <v>7</v>
      </c>
      <c r="H1">
        <v>8</v>
      </c>
      <c r="I1" s="11">
        <v>9</v>
      </c>
      <c r="J1" s="11">
        <v>10</v>
      </c>
      <c r="K1" s="11">
        <v>11</v>
      </c>
      <c r="L1">
        <v>12</v>
      </c>
      <c r="M1" s="11">
        <v>13</v>
      </c>
      <c r="N1" s="11"/>
      <c r="O1" s="11"/>
      <c r="Q1" s="11"/>
      <c r="R1" s="11"/>
      <c r="S1" s="11"/>
      <c r="U1" s="11"/>
      <c r="V1" s="11"/>
      <c r="W1" s="11"/>
      <c r="Y1" s="11"/>
      <c r="Z1" s="11"/>
      <c r="AA1" s="11"/>
      <c r="AC1" s="11"/>
      <c r="AD1" s="11"/>
      <c r="AE1" s="11"/>
      <c r="AG1" s="11"/>
      <c r="AH1" s="11"/>
      <c r="AI1" s="11"/>
      <c r="AK1" s="11"/>
      <c r="AL1" s="11"/>
      <c r="AM1" s="11"/>
      <c r="AO1" s="11"/>
      <c r="AP1" s="11"/>
      <c r="AQ1" s="11"/>
      <c r="AS1" s="11"/>
      <c r="AT1" s="11"/>
      <c r="AU1" s="11"/>
      <c r="AW1" s="11"/>
      <c r="AX1" s="11"/>
      <c r="AY1" s="11"/>
      <c r="BA1" s="11"/>
      <c r="BB1" s="11"/>
      <c r="BC1" s="11"/>
    </row>
    <row r="2" spans="1:55">
      <c r="A2" s="13" t="s">
        <v>57</v>
      </c>
      <c r="B2" s="17" t="s">
        <v>46</v>
      </c>
      <c r="C2" s="17" t="s">
        <v>77</v>
      </c>
      <c r="D2" s="17" t="s">
        <v>78</v>
      </c>
      <c r="E2" s="18" t="s">
        <v>47</v>
      </c>
      <c r="F2" s="18" t="s">
        <v>48</v>
      </c>
      <c r="G2" s="18" t="s">
        <v>49</v>
      </c>
      <c r="H2" s="17" t="s">
        <v>50</v>
      </c>
      <c r="I2" s="18" t="s">
        <v>51</v>
      </c>
      <c r="J2" s="18" t="s">
        <v>52</v>
      </c>
      <c r="K2" s="17" t="s">
        <v>53</v>
      </c>
      <c r="L2" s="17" t="s">
        <v>55</v>
      </c>
      <c r="M2" s="17" t="s">
        <v>54</v>
      </c>
    </row>
    <row r="3" spans="1:55" ht="21">
      <c r="A3" s="14" t="str">
        <f>D3&amp;"_"&amp;G3</f>
        <v>E603764_300000003961041</v>
      </c>
      <c r="B3" s="22" t="s">
        <v>46</v>
      </c>
      <c r="C3" s="22" t="s">
        <v>92</v>
      </c>
      <c r="D3" s="22" t="s">
        <v>93</v>
      </c>
      <c r="E3" s="21">
        <v>300000118971867</v>
      </c>
      <c r="F3" s="21">
        <v>300000118971912</v>
      </c>
      <c r="G3" s="21">
        <v>300000003961041</v>
      </c>
      <c r="H3" s="23">
        <v>37987</v>
      </c>
      <c r="I3" s="21">
        <v>100000014422747</v>
      </c>
      <c r="J3" s="21">
        <v>300000126989379</v>
      </c>
      <c r="K3" s="23">
        <v>1027428</v>
      </c>
      <c r="L3" s="22" t="s">
        <v>97</v>
      </c>
      <c r="M3" s="22" t="s">
        <v>99</v>
      </c>
    </row>
    <row r="4" spans="1:55" ht="21">
      <c r="A4" s="14" t="str">
        <f t="shared" ref="A3:A6" si="0">D4&amp;"_"&amp;G4</f>
        <v>E1657216_300000003961055</v>
      </c>
      <c r="B4" s="22" t="s">
        <v>46</v>
      </c>
      <c r="C4" s="22" t="s">
        <v>90</v>
      </c>
      <c r="D4" s="22" t="s">
        <v>91</v>
      </c>
      <c r="E4" s="21">
        <v>300000118971866</v>
      </c>
      <c r="F4" s="21">
        <v>300000118971914</v>
      </c>
      <c r="G4" s="21">
        <v>300000003961055</v>
      </c>
      <c r="H4" s="23">
        <v>43221</v>
      </c>
      <c r="I4" s="21">
        <v>100000014421169</v>
      </c>
      <c r="J4" s="21">
        <v>300000126990001</v>
      </c>
      <c r="K4" s="23">
        <v>1027428</v>
      </c>
      <c r="L4" s="22" t="s">
        <v>97</v>
      </c>
      <c r="M4" s="22" t="s">
        <v>100</v>
      </c>
    </row>
    <row r="5" spans="1:55">
      <c r="A5" s="14" t="s">
        <v>102</v>
      </c>
      <c r="B5"/>
      <c r="C5" t="s">
        <v>94</v>
      </c>
      <c r="D5" t="s">
        <v>96</v>
      </c>
      <c r="E5" s="21">
        <v>300000121092755</v>
      </c>
      <c r="F5"/>
      <c r="G5" s="20">
        <v>300000003961055</v>
      </c>
      <c r="H5" s="8">
        <v>42429</v>
      </c>
      <c r="I5"/>
      <c r="J5"/>
      <c r="K5" s="8">
        <v>1027428</v>
      </c>
    </row>
    <row r="6" spans="1:55">
      <c r="A6" s="14" t="str">
        <f>D6&amp;"_"&amp;G6</f>
        <v>E10020_300000003961055</v>
      </c>
      <c r="C6" t="s">
        <v>87</v>
      </c>
      <c r="D6" t="s">
        <v>89</v>
      </c>
      <c r="E6" s="21">
        <v>300000120680463</v>
      </c>
      <c r="F6"/>
      <c r="G6" s="20">
        <v>300000003961055</v>
      </c>
      <c r="H6" s="8">
        <v>43556</v>
      </c>
      <c r="K6" s="8">
        <v>1027428</v>
      </c>
    </row>
  </sheetData>
  <sortState xmlns:xlrd2="http://schemas.microsoft.com/office/spreadsheetml/2017/richdata2" ref="A3:BC5">
    <sortCondition ref="F3:F5"/>
    <sortCondition ref="G3:G5"/>
    <sortCondition ref="K3:K5"/>
  </sortState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RowHeight="15"/>
  <cols>
    <col min="1" max="1" width="28.28515625" bestFit="1" customWidth="1"/>
    <col min="2" max="2" width="16.140625" bestFit="1" customWidth="1"/>
    <col min="3" max="4" width="11.140625" bestFit="1" customWidth="1"/>
    <col min="6" max="6" width="11.140625" bestFit="1" customWidth="1"/>
    <col min="8" max="8" width="93.28515625" customWidth="1"/>
  </cols>
  <sheetData>
    <row r="1" spans="1:6" ht="21.75" thickBot="1">
      <c r="A1" s="15" t="s">
        <v>30</v>
      </c>
      <c r="B1" s="6" t="s">
        <v>15</v>
      </c>
      <c r="C1" s="10" t="s">
        <v>58</v>
      </c>
      <c r="D1" s="10" t="s">
        <v>59</v>
      </c>
      <c r="E1" s="10" t="s">
        <v>32</v>
      </c>
      <c r="F1" s="10" t="s">
        <v>45</v>
      </c>
    </row>
    <row r="2" spans="1:6">
      <c r="A2" s="11" t="s">
        <v>102</v>
      </c>
      <c r="B2" t="str">
        <f>_xlfn.IFNA(VLOOKUP(A2,HCM!$A$3:$A$20,1,FALSE),"Not Loaded")</f>
        <v>E1001641_300000003961055</v>
      </c>
      <c r="C2" t="str">
        <f>IF($B2="Not Loaded","Not Loaded",IF(VLOOKUP($A2,STG!A$3:$AQ$20,3,FALSE)=VLOOKUP($A2,HDL!$A$2:$AQ$20,3,FALSE),IF(VLOOKUP($A2,HDL!$A$2:$AQ$20,3,FALSE)=VLOOKUP($A2,HCM!$A$3:$U$841,5,FALSE),"OK","HCM&lt;&gt;HDL"),"STG&lt;&gt;HDL"))</f>
        <v>OK</v>
      </c>
      <c r="D2" t="str">
        <f>IF($B2="Not Loaded","Not Loaded",IF(VLOOKUP($A2,STG!A$3:$AQ$20,5,FALSE)=VLOOKUP($A2,HDL!$A$2:$AQ$20,5,FALSE),IF(VLOOKUP($A2,HDL!$A$2:$AQ$20,5,FALSE)=VLOOKUP($A2,HCM!$A$3:$U$841,7,FALSE),"OK","HCM&lt;&gt;HDL"),"STG&lt;&gt;HDL"))</f>
        <v>OK</v>
      </c>
      <c r="E2" t="str">
        <f>IF($B2="Not Loaded","Not Loaded",IF(VLOOKUP($A2,STG!A$3:$AQ$20,12,FALSE)=VLOOKUP($A2,HDL!$A$2:$AQ$20,9,FALSE),IF(VLOOKUP($A2,HDL!$A$2:$AQ$20,9,FALSE)=VLOOKUP($A2,HCM!$A$3:$U$841,8,FALSE),"OK","HCM&lt;&gt;HDL"),"STG&lt;&gt;HDL"))</f>
        <v>OK</v>
      </c>
      <c r="F2" t="str">
        <f>IF($B2="Not Loaded","Not Loaded",IF(VLOOKUP($A2,STG!A$3:$AQ$20,11,FALSE)=VLOOKUP($A2,HDL!$A$2:$AQ$20,12,FALSE),IF(VLOOKUP($A2,HDL!$A$2:$AQ$20,12,FALSE)=VLOOKUP($A2,HCM!$A$3:$U$841,11,FALSE),"OK","HCM&lt;&gt;HDL"),"STG&lt;&gt;HDL"))</f>
        <v>OK</v>
      </c>
    </row>
    <row r="3" spans="1:6">
      <c r="A3" s="11" t="s">
        <v>103</v>
      </c>
      <c r="B3" t="str">
        <f>_xlfn.IFNA(TEXT(VLOOKUP($A3,HCM!$A$3:$F$20,1,FALSE),"0"),"Not Loaded")</f>
        <v>E10020_300000003961055</v>
      </c>
      <c r="C3" t="str">
        <f>IF($B3="Not Loaded","Not Loaded",IF(VLOOKUP($A3,STG!A$3:$AQ$20,3,FALSE)=VLOOKUP($A3,HDL!$A$2:$AQ$20,3,FALSE),IF(VLOOKUP($A3,HDL!$A$2:$AQ$20,3,FALSE)=VLOOKUP($A3,HCM!$A$3:$U$841,5,FALSE),"OK","HCM&lt;&gt;HDL"),"STG&lt;&gt;HDL"))</f>
        <v>OK</v>
      </c>
      <c r="D3" t="str">
        <f>IF($B3="Not Loaded","Not Loaded",IF(VLOOKUP($A3,STG!A$3:$AQ$20,5,FALSE)=VLOOKUP($A3,HDL!$A$2:$AQ$20,5,FALSE),IF(VLOOKUP($A3,HDL!$A$2:$AQ$20,5,FALSE)=VLOOKUP($A3,HCM!$A$3:$U$841,7,FALSE),"OK","HCM&lt;&gt;HDL"),"STG&lt;&gt;HDL"))</f>
        <v>OK</v>
      </c>
      <c r="E3" t="str">
        <f>IF($B3="Not Loaded","Not Loaded",IF(VLOOKUP($A3,STG!A$3:$AQ$20,12,FALSE)=VLOOKUP($A3,HDL!$A$2:$AQ$20,9,FALSE),IF(VLOOKUP($A3,HDL!$A$2:$AQ$20,9,FALSE)=VLOOKUP($A3,HCM!$A$3:$U$841,8,FALSE),"OK","HCM&lt;&gt;HDL"),"STG&lt;&gt;HDL"))</f>
        <v>OK</v>
      </c>
      <c r="F3" t="str">
        <f>IF($B3="Not Loaded","Not Loaded",IF(VLOOKUP($A3,STG!A$3:$AQ$20,11,FALSE)=VLOOKUP($A3,HDL!$A$2:$AQ$20,12,FALSE),IF(VLOOKUP($A3,HDL!$A$2:$AQ$20,12,FALSE)=VLOOKUP($A3,HCM!$A$3:$U$841,11,FALSE),"OK","HCM&lt;&gt;HDL"),"STG&lt;&gt;HDL"))</f>
        <v>OK</v>
      </c>
    </row>
  </sheetData>
  <conditionalFormatting sqref="C2:F3">
    <cfRule type="cellIs" dxfId="8" priority="54" operator="notEqual">
      <formula>"OK"</formula>
    </cfRule>
    <cfRule type="cellIs" dxfId="7" priority="55" operator="equal">
      <formula>"OK"</formula>
    </cfRule>
  </conditionalFormatting>
  <conditionalFormatting sqref="C2:F3">
    <cfRule type="cellIs" dxfId="6" priority="44" stopIfTrue="1" operator="equal">
      <formula>"Not Loaded"</formula>
    </cfRule>
  </conditionalFormatting>
  <conditionalFormatting sqref="C2:C3">
    <cfRule type="cellIs" dxfId="5" priority="39" operator="notEqual">
      <formula>"OK"</formula>
    </cfRule>
    <cfRule type="cellIs" dxfId="4" priority="40" operator="equal">
      <formula>"OK"</formula>
    </cfRule>
  </conditionalFormatting>
  <conditionalFormatting sqref="C2:C3">
    <cfRule type="cellIs" dxfId="3" priority="38" stopIfTrue="1" operator="equal">
      <formula>"Not Loaded"</formula>
    </cfRule>
  </conditionalFormatting>
  <conditionalFormatting sqref="C3:D3 D2:F3">
    <cfRule type="cellIs" dxfId="2" priority="9" stopIfTrue="1" operator="equal">
      <formula>"Not Loaded"</formula>
    </cfRule>
  </conditionalFormatting>
  <conditionalFormatting sqref="C2:C3">
    <cfRule type="cellIs" dxfId="1" priority="8" stopIfTrue="1" operator="equal">
      <formula>"Not Loaded"</formula>
    </cfRule>
  </conditionalFormatting>
  <conditionalFormatting sqref="A2:A3">
    <cfRule type="duplicateValues" dxfId="0" priority="57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25F518-76A9-4C49-AEC4-57017565CC03}"/>
</file>

<file path=customXml/itemProps2.xml><?xml version="1.0" encoding="utf-8"?>
<ds:datastoreItem xmlns:ds="http://schemas.openxmlformats.org/officeDocument/2006/customXml" ds:itemID="{BAA961DC-28D0-44C2-A7E5-2C50B18F87AD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ac6a0247-43fa-4535-a5fb-6906f8e53d5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e5ebb6e-1584-4dc0-b988-3e8cf38876a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2021-07-06T10:50:04Z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