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8955" windowHeight="5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6" i="1"/>
  <c r="B27" s="1"/>
  <c r="B28" s="1"/>
  <c r="B31" s="1"/>
  <c r="B32" s="1"/>
  <c r="B33" s="1"/>
  <c r="B34"/>
  <c r="B30"/>
  <c r="E16"/>
  <c r="F16"/>
  <c r="G16"/>
  <c r="H16"/>
  <c r="D16"/>
  <c r="D33" l="1"/>
  <c r="H33"/>
  <c r="F33"/>
  <c r="G33"/>
  <c r="E33"/>
</calcChain>
</file>

<file path=xl/sharedStrings.xml><?xml version="1.0" encoding="utf-8"?>
<sst xmlns="http://schemas.openxmlformats.org/spreadsheetml/2006/main" count="52" uniqueCount="48">
  <si>
    <t>min roh&gt;=</t>
  </si>
  <si>
    <t>1.4/fy</t>
  </si>
  <si>
    <t>m=fy/.85fc</t>
  </si>
  <si>
    <t>Rn=Mn/bd2=rho*fy(1-.05rho*m)</t>
  </si>
  <si>
    <t>rho=As/bd</t>
  </si>
  <si>
    <t>Xb=d(600/600+fy)</t>
  </si>
  <si>
    <t>max x=0.75 xb</t>
  </si>
  <si>
    <t>max rho= 0.75 rho balance</t>
  </si>
  <si>
    <t>rho=1/m(1-sqrt(1-2*m*Rn/fy)</t>
  </si>
  <si>
    <t>Example:</t>
  </si>
  <si>
    <t>fc=</t>
  </si>
  <si>
    <t>Mpa</t>
  </si>
  <si>
    <t>fy=</t>
  </si>
  <si>
    <t>b=</t>
  </si>
  <si>
    <t>mm</t>
  </si>
  <si>
    <t>d=</t>
  </si>
  <si>
    <t>Mn=Mu/0.9</t>
  </si>
  <si>
    <t>m=</t>
  </si>
  <si>
    <t>Kn.m</t>
  </si>
  <si>
    <t>Mn=</t>
  </si>
  <si>
    <t>Rn=</t>
  </si>
  <si>
    <t>As=</t>
  </si>
  <si>
    <t>F14</t>
  </si>
  <si>
    <t>F16</t>
  </si>
  <si>
    <t>F18</t>
  </si>
  <si>
    <t>F20</t>
  </si>
  <si>
    <t>F 12</t>
  </si>
  <si>
    <t>#12</t>
  </si>
  <si>
    <t>#14</t>
  </si>
  <si>
    <t>#16</t>
  </si>
  <si>
    <t>#18</t>
  </si>
  <si>
    <t>#20</t>
  </si>
  <si>
    <t>rho bal=</t>
  </si>
  <si>
    <t>r=</t>
  </si>
  <si>
    <t>Kn m</t>
  </si>
  <si>
    <t>m</t>
  </si>
  <si>
    <t>Coefficient</t>
  </si>
  <si>
    <t>Wu=</t>
  </si>
  <si>
    <t>Span L</t>
  </si>
  <si>
    <t>Span W</t>
  </si>
  <si>
    <t>Dl</t>
  </si>
  <si>
    <t>L.L=</t>
  </si>
  <si>
    <t>K.n /m</t>
  </si>
  <si>
    <t>Kn/m</t>
  </si>
  <si>
    <t>Mu=</t>
  </si>
  <si>
    <t>C./cantilver</t>
  </si>
  <si>
    <t>Kn</t>
  </si>
  <si>
    <t>Rho balance=.85fc/fy*beta(600/(600+fy))</t>
  </si>
</sst>
</file>

<file path=xl/styles.xml><?xml version="1.0" encoding="utf-8"?>
<styleSheet xmlns="http://schemas.openxmlformats.org/spreadsheetml/2006/main">
  <fonts count="5">
    <font>
      <sz val="10"/>
      <name val="Arial"/>
      <charset val="178"/>
    </font>
    <font>
      <sz val="10"/>
      <name val="GreekC"/>
      <charset val="178"/>
    </font>
    <font>
      <sz val="10"/>
      <color indexed="9"/>
      <name val="Arial"/>
      <family val="2"/>
      <charset val="178"/>
    </font>
    <font>
      <sz val="10"/>
      <name val="GreekS"/>
      <charset val="178"/>
    </font>
    <font>
      <sz val="8"/>
      <name val="Arial"/>
      <charset val="17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4"/>
  <sheetViews>
    <sheetView tabSelected="1" topLeftCell="A3" workbookViewId="0">
      <selection activeCell="H23" sqref="H23"/>
    </sheetView>
  </sheetViews>
  <sheetFormatPr defaultRowHeight="12.75"/>
  <cols>
    <col min="1" max="1" width="10.140625" customWidth="1"/>
    <col min="2" max="2" width="12.42578125" customWidth="1"/>
  </cols>
  <sheetData>
    <row r="4" spans="1:8">
      <c r="A4" s="1" t="s">
        <v>0</v>
      </c>
      <c r="B4" s="1" t="s">
        <v>1</v>
      </c>
      <c r="C4" s="1"/>
      <c r="D4" s="1"/>
    </row>
    <row r="5" spans="1:8">
      <c r="A5" s="1" t="s">
        <v>2</v>
      </c>
      <c r="B5" s="1"/>
      <c r="C5" s="1"/>
      <c r="D5" s="1"/>
    </row>
    <row r="6" spans="1:8">
      <c r="A6" s="1" t="s">
        <v>3</v>
      </c>
      <c r="B6" s="1"/>
      <c r="C6" s="1"/>
      <c r="D6" s="1"/>
    </row>
    <row r="7" spans="1:8">
      <c r="A7" s="1" t="s">
        <v>4</v>
      </c>
      <c r="B7" s="1"/>
      <c r="C7" s="1"/>
      <c r="D7" s="1"/>
    </row>
    <row r="8" spans="1:8">
      <c r="A8" s="1" t="s">
        <v>5</v>
      </c>
      <c r="B8" s="1"/>
      <c r="C8" s="1"/>
      <c r="D8" s="1"/>
    </row>
    <row r="9" spans="1:8">
      <c r="A9" s="1" t="s">
        <v>47</v>
      </c>
      <c r="B9" s="1"/>
      <c r="C9" s="1"/>
      <c r="D9" s="1"/>
    </row>
    <row r="10" spans="1:8">
      <c r="A10" s="1" t="s">
        <v>6</v>
      </c>
      <c r="B10" s="1"/>
      <c r="C10" s="1"/>
      <c r="D10" s="1"/>
    </row>
    <row r="11" spans="1:8">
      <c r="A11" s="1" t="s">
        <v>7</v>
      </c>
      <c r="B11" s="1"/>
      <c r="C11" s="1"/>
      <c r="D11" s="1"/>
    </row>
    <row r="12" spans="1:8">
      <c r="A12" s="1" t="s">
        <v>8</v>
      </c>
      <c r="B12" s="1"/>
      <c r="C12" s="1"/>
      <c r="D12" s="1"/>
    </row>
    <row r="13" spans="1:8">
      <c r="A13" s="1" t="s">
        <v>16</v>
      </c>
      <c r="B13" s="1"/>
      <c r="C13" s="1"/>
      <c r="D13" s="1"/>
    </row>
    <row r="15" spans="1:8" ht="15.75">
      <c r="A15" s="3" t="s">
        <v>9</v>
      </c>
      <c r="D15" s="2" t="s">
        <v>26</v>
      </c>
      <c r="E15" s="2" t="s">
        <v>22</v>
      </c>
      <c r="F15" s="2" t="s">
        <v>23</v>
      </c>
      <c r="G15" s="2" t="s">
        <v>24</v>
      </c>
      <c r="H15" s="2" t="s">
        <v>25</v>
      </c>
    </row>
    <row r="16" spans="1:8">
      <c r="A16" t="s">
        <v>10</v>
      </c>
      <c r="B16">
        <v>30</v>
      </c>
      <c r="C16" t="s">
        <v>11</v>
      </c>
      <c r="D16">
        <f>PI()*0.6^2</f>
        <v>1.1309733552923256</v>
      </c>
      <c r="E16">
        <f>PI()*0.7^2</f>
        <v>1.5393804002589984</v>
      </c>
      <c r="F16">
        <f>PI()*0.8^2</f>
        <v>2.0106192982974678</v>
      </c>
      <c r="G16">
        <f>PI()*0.9^2</f>
        <v>2.5446900494077327</v>
      </c>
      <c r="H16">
        <f>PI()*1^2</f>
        <v>3.1415926535897931</v>
      </c>
    </row>
    <row r="17" spans="1:8">
      <c r="A17" t="s">
        <v>12</v>
      </c>
      <c r="B17">
        <v>410</v>
      </c>
      <c r="C17" t="s">
        <v>11</v>
      </c>
    </row>
    <row r="18" spans="1:8">
      <c r="A18" t="s">
        <v>13</v>
      </c>
      <c r="B18">
        <v>4000</v>
      </c>
      <c r="C18" t="s">
        <v>14</v>
      </c>
    </row>
    <row r="19" spans="1:8">
      <c r="A19" t="s">
        <v>15</v>
      </c>
      <c r="B19">
        <v>450</v>
      </c>
      <c r="C19" t="s">
        <v>14</v>
      </c>
      <c r="D19" s="5"/>
      <c r="E19" s="5"/>
    </row>
    <row r="20" spans="1:8">
      <c r="A20" t="s">
        <v>38</v>
      </c>
      <c r="B20">
        <v>1</v>
      </c>
      <c r="C20" t="s">
        <v>35</v>
      </c>
    </row>
    <row r="21" spans="1:8">
      <c r="A21" t="s">
        <v>39</v>
      </c>
      <c r="B21">
        <v>1</v>
      </c>
      <c r="C21" t="s">
        <v>35</v>
      </c>
    </row>
    <row r="22" spans="1:8">
      <c r="A22" t="s">
        <v>36</v>
      </c>
      <c r="B22">
        <v>0.5</v>
      </c>
    </row>
    <row r="23" spans="1:8">
      <c r="A23" t="s">
        <v>41</v>
      </c>
      <c r="B23">
        <v>100</v>
      </c>
      <c r="C23" t="s">
        <v>42</v>
      </c>
    </row>
    <row r="24" spans="1:8">
      <c r="A24" t="s">
        <v>45</v>
      </c>
      <c r="B24">
        <v>0</v>
      </c>
      <c r="C24" t="s">
        <v>46</v>
      </c>
    </row>
    <row r="25" spans="1:8">
      <c r="A25" t="s">
        <v>40</v>
      </c>
      <c r="B25">
        <v>30</v>
      </c>
      <c r="C25" t="s">
        <v>43</v>
      </c>
    </row>
    <row r="26" spans="1:8">
      <c r="A26" t="s">
        <v>37</v>
      </c>
      <c r="B26">
        <f>1.4*B25*B21+1.7*B23*B21</f>
        <v>212</v>
      </c>
    </row>
    <row r="27" spans="1:8">
      <c r="A27" t="s">
        <v>44</v>
      </c>
      <c r="B27">
        <f>B26*B20^2*B22</f>
        <v>106</v>
      </c>
      <c r="C27" t="s">
        <v>18</v>
      </c>
      <c r="D27" s="5"/>
      <c r="E27" s="5"/>
    </row>
    <row r="28" spans="1:8">
      <c r="A28" t="s">
        <v>19</v>
      </c>
      <c r="B28">
        <f>(B27+B24*B20)/0.9</f>
        <v>117.77777777777777</v>
      </c>
      <c r="C28" t="s">
        <v>34</v>
      </c>
      <c r="D28" s="5"/>
      <c r="E28" s="5"/>
    </row>
    <row r="29" spans="1:8" s="1" customFormat="1"/>
    <row r="30" spans="1:8">
      <c r="A30" t="s">
        <v>17</v>
      </c>
      <c r="B30">
        <f>B17/(0.85*B16)</f>
        <v>16.078431372549019</v>
      </c>
      <c r="D30" s="5"/>
      <c r="E30" s="5"/>
    </row>
    <row r="31" spans="1:8">
      <c r="A31" t="s">
        <v>20</v>
      </c>
      <c r="B31">
        <f>B28/(B18*B19^2)*1000000</f>
        <v>0.14540466392318244</v>
      </c>
      <c r="C31" t="s">
        <v>11</v>
      </c>
    </row>
    <row r="32" spans="1:8" ht="16.5">
      <c r="A32" s="4" t="s">
        <v>33</v>
      </c>
      <c r="B32">
        <f>1/B30*(1-SQRT(1-(2*B30*B31)/B17))</f>
        <v>3.5566244860134099E-4</v>
      </c>
      <c r="D32" s="6" t="s">
        <v>27</v>
      </c>
      <c r="E32" s="6" t="s">
        <v>28</v>
      </c>
      <c r="F32" s="6" t="s">
        <v>29</v>
      </c>
      <c r="G32" s="6" t="s">
        <v>30</v>
      </c>
      <c r="H32" s="6" t="s">
        <v>31</v>
      </c>
    </row>
    <row r="33" spans="1:8">
      <c r="A33" t="s">
        <v>21</v>
      </c>
      <c r="B33">
        <f>B32*B18*B19/100</f>
        <v>6.4019240748241382</v>
      </c>
      <c r="D33" s="7">
        <f>$B$33/D16</f>
        <v>5.660543676707058</v>
      </c>
      <c r="E33" s="7">
        <f>$B$33/E16</f>
        <v>4.1587667828868184</v>
      </c>
      <c r="F33" s="7">
        <f>$B$33/F16</f>
        <v>3.1840558181477197</v>
      </c>
      <c r="G33" s="7">
        <f>$B$33/G16</f>
        <v>2.5157971896475813</v>
      </c>
      <c r="H33" s="7">
        <f>$B$33/H16</f>
        <v>2.0377957236145408</v>
      </c>
    </row>
    <row r="34" spans="1:8">
      <c r="A34" t="s">
        <v>32</v>
      </c>
      <c r="B34">
        <f>(0.75*0.85*B16/B17)*0.85*(600/(600+B17))</f>
        <v>2.3554093214199469E-2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abdul-latif</cp:lastModifiedBy>
  <dcterms:created xsi:type="dcterms:W3CDTF">1999-04-25T08:25:34Z</dcterms:created>
  <dcterms:modified xsi:type="dcterms:W3CDTF">2019-01-23T11:13:55Z</dcterms:modified>
</cp:coreProperties>
</file>