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activeX/activeX9.xml" ContentType="application/vnd.ms-office.activeX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7.xml" ContentType="application/vnd.ms-office.activeX+xml"/>
  <Override PartName="/xl/activeX/activeX8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2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0.bin" ContentType="application/vnd.ms-office.activeX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8" i="2"/>
  <c r="K15"/>
  <c r="P5"/>
  <c r="L3"/>
  <c r="K13" s="1"/>
  <c r="K9"/>
  <c r="K11" s="1"/>
</calcChain>
</file>

<file path=xl/sharedStrings.xml><?xml version="1.0" encoding="utf-8"?>
<sst xmlns="http://schemas.openxmlformats.org/spreadsheetml/2006/main" count="134" uniqueCount="109">
  <si>
    <r>
      <t>Pump Affinity Laws for a </t>
    </r>
    <r>
      <rPr>
        <b/>
        <u/>
        <sz val="13.5"/>
        <color rgb="FF000000"/>
        <rFont val="Arial"/>
        <family val="2"/>
      </rPr>
      <t>Specific Centrifugal Pump</t>
    </r>
  </si>
  <si>
    <t>Volume Capacity</t>
  </si>
  <si>
    <t>The volume capacity of a centrifugal pump can be expressed like</t>
  </si>
  <si>
    <r>
      <t>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 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         (1)</t>
    </r>
  </si>
  <si>
    <t>where</t>
  </si>
  <si>
    <r>
      <t>q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= volume flow capacity (m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/s, gpm, cfm, ..)</t>
    </r>
  </si>
  <si>
    <t>n = wheel velocity - revolution per minute - (rpm)</t>
  </si>
  <si>
    <t>d = wheel diameter (m, ft)</t>
  </si>
  <si>
    <t>Head or Pressure</t>
  </si>
  <si>
    <t>The head or pressure of a centrifugal pump can be expressed like</t>
  </si>
  <si>
    <r>
      <t>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        (2)</t>
    </r>
  </si>
  <si>
    <t>dp = head or pressure  (m, ft, Pa, psi, ..)</t>
  </si>
  <si>
    <t>Power</t>
  </si>
  <si>
    <t>The power consumption of a centrifugal pump can be expressed as</t>
  </si>
  <si>
    <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         (3)</t>
    </r>
  </si>
  <si>
    <r>
      <t>P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= power (W, bhp, ..)</t>
    </r>
  </si>
  <si>
    <t>Changing the Wheel Velocity</t>
  </si>
  <si>
    <r>
      <t>If the </t>
    </r>
    <r>
      <rPr>
        <b/>
        <sz val="11"/>
        <color rgb="FF000000"/>
        <rFont val="Arial"/>
        <family val="2"/>
      </rPr>
      <t>wheel diameter is constant</t>
    </r>
    <r>
      <rPr>
        <sz val="11"/>
        <color rgb="FF000000"/>
        <rFont val="Arial"/>
        <family val="2"/>
      </rPr>
      <t> - change in pump wheel velocity can simplify the affinity laws to</t>
    </r>
  </si>
  <si>
    <r>
      <t>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         (1a)</t>
    </r>
  </si>
  <si>
    <r>
      <t>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2        </t>
    </r>
    <r>
      <rPr>
        <sz val="11"/>
        <color rgb="FF000000"/>
        <rFont val="Arial"/>
        <family val="2"/>
      </rPr>
      <t> </t>
    </r>
    <r>
      <rPr>
        <i/>
        <vertAlign val="superscript"/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(2a)</t>
    </r>
  </si>
  <si>
    <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i/>
        <vertAlign val="superscript"/>
        <sz val="11"/>
        <color rgb="FF000000"/>
        <rFont val="Arial"/>
        <family val="2"/>
      </rPr>
      <t>         </t>
    </r>
    <r>
      <rPr>
        <i/>
        <sz val="11"/>
        <color rgb="FF000000"/>
        <rFont val="Arial"/>
        <family val="2"/>
      </rPr>
      <t>(3a)</t>
    </r>
  </si>
  <si>
    <r>
      <t>Note!</t>
    </r>
    <r>
      <rPr>
        <sz val="11"/>
        <color rgb="FF000000"/>
        <rFont val="Arial"/>
        <family val="2"/>
      </rPr>
      <t> If the speed of a pump is increased with </t>
    </r>
    <r>
      <rPr>
        <i/>
        <sz val="11"/>
        <color rgb="FF000000"/>
        <rFont val="Arial"/>
        <family val="2"/>
      </rPr>
      <t>10%</t>
    </r>
  </si>
  <si>
    <r>
      <t>the volume flow increases with </t>
    </r>
    <r>
      <rPr>
        <i/>
        <sz val="11"/>
        <color rgb="FF000000"/>
        <rFont val="Arial"/>
        <family val="2"/>
      </rPr>
      <t>10%</t>
    </r>
  </si>
  <si>
    <r>
      <t>the head increases with </t>
    </r>
    <r>
      <rPr>
        <i/>
        <sz val="11"/>
        <color rgb="FF000000"/>
        <rFont val="Arial"/>
        <family val="2"/>
      </rPr>
      <t>21%</t>
    </r>
  </si>
  <si>
    <r>
      <t>the power increases with </t>
    </r>
    <r>
      <rPr>
        <i/>
        <sz val="11"/>
        <color rgb="FF000000"/>
        <rFont val="Arial"/>
        <family val="2"/>
      </rPr>
      <t>33 %</t>
    </r>
  </si>
  <si>
    <r>
      <t>If we want to increase the volume flow capacity of an existing system with </t>
    </r>
    <r>
      <rPr>
        <i/>
        <sz val="11"/>
        <color rgb="FF000000"/>
        <rFont val="Arial"/>
        <family val="2"/>
      </rPr>
      <t>10%</t>
    </r>
    <r>
      <rPr>
        <sz val="11"/>
        <color rgb="FF000000"/>
        <rFont val="Arial"/>
        <family val="2"/>
      </rPr>
      <t> we have to increase the power supply with </t>
    </r>
    <r>
      <rPr>
        <i/>
        <sz val="11"/>
        <color rgb="FF000000"/>
        <rFont val="Arial"/>
        <family val="2"/>
      </rPr>
      <t>33%</t>
    </r>
    <r>
      <rPr>
        <sz val="11"/>
        <color rgb="FF000000"/>
        <rFont val="Arial"/>
        <family val="2"/>
      </rPr>
      <t>.</t>
    </r>
  </si>
  <si>
    <t>Pump Affinity Laws Calculator - Changing Wheel Velocity</t>
  </si>
  <si>
    <t>Replace the default values with the actual values. The calculator is generic and can be used with all common units as long as the use is consistent. </t>
  </si>
  <si>
    <r>
      <t> </t>
    </r>
    <r>
      <rPr>
        <i/>
        <sz val="11"/>
        <color rgb="FF000000"/>
        <rFont val="Arial"/>
        <family val="2"/>
      </rPr>
      <t>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volume capacity - (m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/s, gpm, cfm, ..)</t>
    </r>
  </si>
  <si>
    <r>
      <t> </t>
    </r>
    <r>
      <rPr>
        <i/>
        <sz val="11"/>
        <color rgb="FF000000"/>
        <rFont val="Arial"/>
        <family val="2"/>
      </rPr>
      <t>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head or pressure (m, ft, Pa, psi, ..)</t>
    </r>
  </si>
  <si>
    <r>
      <t> </t>
    </r>
    <r>
      <rPr>
        <i/>
        <sz val="11"/>
        <color rgb="FF000000"/>
        <rFont val="Arial"/>
        <family val="2"/>
      </rP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power (W, bhp)</t>
    </r>
  </si>
  <si>
    <r>
      <t> </t>
    </r>
    <r>
      <rPr>
        <i/>
        <sz val="11"/>
        <color rgb="FF000000"/>
        <rFont val="Arial"/>
        <family val="2"/>
      </rPr>
      <t>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initial wheel velocity (rpm)</t>
    </r>
  </si>
  <si>
    <r>
      <t> </t>
    </r>
    <r>
      <rPr>
        <i/>
        <sz val="11"/>
        <color rgb="FF000000"/>
        <rFont val="Arial"/>
        <family val="2"/>
      </rPr>
      <t>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- final wheel velocity (rpm)</t>
    </r>
  </si>
  <si>
    <t>Changing the Impeller Diameter</t>
  </si>
  <si>
    <r>
      <t>If wheel velocity is constant </t>
    </r>
    <r>
      <rPr>
        <b/>
        <sz val="11"/>
        <color rgb="FF000000"/>
        <rFont val="Arial"/>
        <family val="2"/>
      </rPr>
      <t>a change in impeller diameter</t>
    </r>
    <r>
      <rPr>
        <sz val="11"/>
        <color rgb="FF000000"/>
        <rFont val="Arial"/>
        <family val="2"/>
      </rPr>
      <t> simplifies the affinity laws to</t>
    </r>
  </si>
  <si>
    <r>
      <t>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        (1b)</t>
    </r>
  </si>
  <si>
    <r>
      <t>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        (2b)</t>
    </r>
  </si>
  <si>
    <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         (3b)</t>
    </r>
  </si>
  <si>
    <t>Pump Affinity Laws Calculator - Changing Wheel Diameter</t>
  </si>
  <si>
    <t>Replace the default values with the actual values. The calculator is generic and can be used with all common units as long as the use of units is consistent. </t>
  </si>
  <si>
    <r>
      <t> </t>
    </r>
    <r>
      <rPr>
        <i/>
        <sz val="11"/>
        <color rgb="FF000000"/>
        <rFont val="Arial"/>
        <family val="2"/>
      </rPr>
      <t>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- initial wheel diameter (m, in, ft  ...)</t>
    </r>
  </si>
  <si>
    <r>
      <t> </t>
    </r>
    <r>
      <rPr>
        <i/>
        <sz val="11"/>
        <color rgb="FF000000"/>
        <rFont val="Arial"/>
        <family val="2"/>
      </rPr>
      <t>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- final wheel diameter (m, in, ft ..)</t>
    </r>
  </si>
  <si>
    <t>Example - Pump Affinity Laws - Changing Pump Speed</t>
  </si>
  <si>
    <r>
      <t>The pump speed is changed when the impeller size is constant. The initial flow is </t>
    </r>
    <r>
      <rPr>
        <i/>
        <sz val="11"/>
        <color rgb="FF000000"/>
        <rFont val="Arial"/>
        <family val="2"/>
      </rPr>
      <t>100 gpm</t>
    </r>
    <r>
      <rPr>
        <sz val="11"/>
        <color rgb="FF000000"/>
        <rFont val="Arial"/>
        <family val="2"/>
      </rPr>
      <t>, the initial head is </t>
    </r>
    <r>
      <rPr>
        <i/>
        <sz val="11"/>
        <color rgb="FF000000"/>
        <rFont val="Arial"/>
        <family val="2"/>
      </rPr>
      <t>100 ft</t>
    </r>
    <r>
      <rPr>
        <sz val="11"/>
        <color rgb="FF000000"/>
        <rFont val="Arial"/>
        <family val="2"/>
      </rPr>
      <t>, the initial power is </t>
    </r>
    <r>
      <rPr>
        <i/>
        <sz val="11"/>
        <color rgb="FF000000"/>
        <rFont val="Arial"/>
        <family val="2"/>
      </rPr>
      <t>5 bhp</t>
    </r>
    <r>
      <rPr>
        <sz val="11"/>
        <color rgb="FF000000"/>
        <rFont val="Arial"/>
        <family val="2"/>
      </rPr>
      <t>, the initial speed is </t>
    </r>
    <r>
      <rPr>
        <i/>
        <sz val="11"/>
        <color rgb="FF000000"/>
        <rFont val="Arial"/>
        <family val="2"/>
      </rPr>
      <t>1750 rpm</t>
    </r>
    <r>
      <rPr>
        <sz val="11"/>
        <color rgb="FF000000"/>
        <rFont val="Arial"/>
        <family val="2"/>
      </rPr>
      <t> and the final speed </t>
    </r>
    <r>
      <rPr>
        <i/>
        <sz val="11"/>
        <color rgb="FF000000"/>
        <rFont val="Arial"/>
        <family val="2"/>
      </rPr>
      <t>3500 rpm</t>
    </r>
    <r>
      <rPr>
        <sz val="11"/>
        <color rgb="FF000000"/>
        <rFont val="Arial"/>
        <family val="2"/>
      </rPr>
      <t>.</t>
    </r>
  </si>
  <si>
    <t>The final flow capacity can be calculated with (1a):</t>
  </si>
  <si>
    <r>
      <t>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1</t>
    </r>
  </si>
  <si>
    <r>
      <t>    =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(100 gpm) (3500 rpm) / (1750 rpm)</t>
    </r>
  </si>
  <si>
    <r>
      <t>    = </t>
    </r>
    <r>
      <rPr>
        <i/>
        <u/>
        <sz val="11"/>
        <color rgb="FF000000"/>
        <rFont val="Arial"/>
        <family val="2"/>
      </rPr>
      <t>200</t>
    </r>
    <r>
      <rPr>
        <i/>
        <sz val="11"/>
        <color rgb="FF000000"/>
        <rFont val="Arial"/>
        <family val="2"/>
      </rPr>
      <t> gpm</t>
    </r>
  </si>
  <si>
    <t>The final head can be calculated with (2a):</t>
  </si>
  <si>
    <r>
      <t>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(n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</si>
  <si>
    <r>
      <t>    </t>
    </r>
    <r>
      <rPr>
        <i/>
        <sz val="11"/>
        <color rgb="FF000000"/>
        <rFont val="Arial"/>
        <family val="2"/>
      </rPr>
      <t>= (100 ft) ((3500 rpm) / (1750 rpm))</t>
    </r>
    <r>
      <rPr>
        <i/>
        <vertAlign val="superscript"/>
        <sz val="11"/>
        <color rgb="FF000000"/>
        <rFont val="Arial"/>
        <family val="2"/>
      </rPr>
      <t>2</t>
    </r>
  </si>
  <si>
    <r>
      <t>    = </t>
    </r>
    <r>
      <rPr>
        <i/>
        <u/>
        <sz val="11"/>
        <color rgb="FF000000"/>
        <rFont val="Arial"/>
        <family val="2"/>
      </rPr>
      <t>400</t>
    </r>
    <r>
      <rPr>
        <i/>
        <sz val="11"/>
        <color rgb="FF000000"/>
        <rFont val="Arial"/>
        <family val="2"/>
      </rPr>
      <t> ft</t>
    </r>
  </si>
  <si>
    <t>The final power consumption can be calculated with (3a):</t>
  </si>
  <si>
    <r>
      <t>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(n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</si>
  <si>
    <r>
      <t>    </t>
    </r>
    <r>
      <rPr>
        <i/>
        <sz val="11"/>
        <color rgb="FF000000"/>
        <rFont val="Arial"/>
        <family val="2"/>
      </rPr>
      <t>= (5 bhp) ((3500 rpm) / (1750 rpm))</t>
    </r>
    <r>
      <rPr>
        <i/>
        <vertAlign val="superscript"/>
        <sz val="11"/>
        <color rgb="FF000000"/>
        <rFont val="Arial"/>
        <family val="2"/>
      </rPr>
      <t>3</t>
    </r>
  </si>
  <si>
    <r>
      <t>    = </t>
    </r>
    <r>
      <rPr>
        <i/>
        <u/>
        <sz val="11"/>
        <color rgb="FF000000"/>
        <rFont val="Arial"/>
        <family val="2"/>
      </rPr>
      <t>40</t>
    </r>
    <r>
      <rPr>
        <i/>
        <sz val="11"/>
        <color rgb="FF000000"/>
        <rFont val="Arial"/>
        <family val="2"/>
      </rPr>
      <t> bph</t>
    </r>
  </si>
  <si>
    <t>Example - Pump Affinity Laws - Changing Impeller Diameter</t>
  </si>
  <si>
    <r>
      <t>The diameter of the pump impeller is reduced when the pump speed is constant. The diameter is changed from </t>
    </r>
    <r>
      <rPr>
        <i/>
        <sz val="11"/>
        <color rgb="FF000000"/>
        <rFont val="Arial"/>
        <family val="2"/>
      </rPr>
      <t>8 to 6 inches</t>
    </r>
    <r>
      <rPr>
        <sz val="11"/>
        <color rgb="FF000000"/>
        <rFont val="Arial"/>
        <family val="2"/>
      </rPr>
      <t>.</t>
    </r>
  </si>
  <si>
    <t>The final flow capacity can be calculated with (1b):</t>
  </si>
  <si>
    <r>
      <t>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(d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)</t>
    </r>
  </si>
  <si>
    <t>    = (100 gpm) ((¨6 in) / (8 in))</t>
  </si>
  <si>
    <r>
      <t>    = </t>
    </r>
    <r>
      <rPr>
        <i/>
        <u/>
        <sz val="11"/>
        <color rgb="FF000000"/>
        <rFont val="Arial"/>
        <family val="2"/>
      </rPr>
      <t>75</t>
    </r>
    <r>
      <rPr>
        <i/>
        <sz val="11"/>
        <color rgb="FF000000"/>
        <rFont val="Arial"/>
        <family val="2"/>
      </rPr>
      <t> gpm</t>
    </r>
  </si>
  <si>
    <t>The final head can be calculated with (2b):</t>
  </si>
  <si>
    <r>
      <t>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dp</t>
    </r>
    <r>
      <rPr>
        <i/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</si>
  <si>
    <r>
      <t>    = (100 ft) ((6 in) / (8 in))</t>
    </r>
    <r>
      <rPr>
        <i/>
        <vertAlign val="superscript"/>
        <sz val="11"/>
        <color rgb="FF000000"/>
        <rFont val="Arial"/>
        <family val="2"/>
      </rPr>
      <t>2</t>
    </r>
  </si>
  <si>
    <r>
      <t>    = </t>
    </r>
    <r>
      <rPr>
        <i/>
        <u/>
        <sz val="11"/>
        <color rgb="FF000000"/>
        <rFont val="Arial"/>
        <family val="2"/>
      </rPr>
      <t>56.3</t>
    </r>
    <r>
      <rPr>
        <i/>
        <sz val="11"/>
        <color rgb="FF000000"/>
        <rFont val="Arial"/>
        <family val="2"/>
      </rPr>
      <t> ft</t>
    </r>
  </si>
  <si>
    <t>The final power consumption can be calculated with (3b):</t>
  </si>
  <si>
    <r>
      <t>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(d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</si>
  <si>
    <r>
      <t>    = (5 bhp) ((6 in) / (8 in))</t>
    </r>
    <r>
      <rPr>
        <i/>
        <vertAlign val="superscript"/>
        <sz val="11"/>
        <color rgb="FF000000"/>
        <rFont val="Arial"/>
        <family val="2"/>
      </rPr>
      <t>3</t>
    </r>
  </si>
  <si>
    <r>
      <t>    = </t>
    </r>
    <r>
      <rPr>
        <i/>
        <u/>
        <sz val="11"/>
        <color rgb="FF000000"/>
        <rFont val="Arial"/>
        <family val="2"/>
      </rPr>
      <t>2.1</t>
    </r>
    <r>
      <rPr>
        <i/>
        <sz val="11"/>
        <color rgb="FF000000"/>
        <rFont val="Arial"/>
        <family val="2"/>
      </rPr>
      <t> bph</t>
    </r>
  </si>
  <si>
    <r>
      <t>Pump Affinity Laws for a </t>
    </r>
    <r>
      <rPr>
        <b/>
        <u/>
        <sz val="13.5"/>
        <color rgb="FF000000"/>
        <rFont val="Arial"/>
        <family val="2"/>
      </rPr>
      <t>Family of Geometrically Similar Pumps</t>
    </r>
  </si>
  <si>
    <t>The volume capacity can be expressed like</t>
  </si>
  <si>
    <r>
      <t>q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q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        (4)</t>
    </r>
  </si>
  <si>
    <t>d = wheel diameter</t>
  </si>
  <si>
    <r>
      <t>dp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        (5)</t>
    </r>
  </si>
  <si>
    <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i/>
        <sz val="11"/>
        <color rgb="FF000000"/>
        <rFont val="Arial"/>
        <family val="2"/>
      </rPr>
      <t>(d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d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5</t>
    </r>
    <r>
      <rPr>
        <i/>
        <sz val="11"/>
        <color rgb="FF000000"/>
        <rFont val="Arial"/>
        <family val="2"/>
      </rPr>
      <t>         (6)</t>
    </r>
  </si>
  <si>
    <t>Note that the affinity laws for fans are not identical with pumps.</t>
  </si>
  <si>
    <t>Sponsored Links</t>
  </si>
  <si>
    <t>Related Topics</t>
  </si>
  <si>
    <t>Fluid Mechanics - The study of fluids - liquids and gases. Involves various properties of the fluid, such as velocity, pressure, density and temperature, as functions of space and time.</t>
  </si>
  <si>
    <t>Pumps - Piping systems and pumps - centrifugal pumps, displacement pumps - cavitation, viscosity, head and pressure, power consumption and more</t>
  </si>
  <si>
    <t>Related Documents</t>
  </si>
  <si>
    <t>NPSH - Net Positive Suction Head - An introduction to pumps Net Positive Suction Head - NPSH</t>
  </si>
  <si>
    <t>Modulating Discharge Flow from Centrifugal Pumps - Adapting pump capacity to process demand</t>
  </si>
  <si>
    <t>Pumping Water - Horsepower Requirements - Horsepower requirements pumping water</t>
  </si>
  <si>
    <t>Specific Speed Pumps - Characterize the type of impeller in pump in a unique and coherent manner</t>
  </si>
  <si>
    <t>Fan Affinity Laws - Affinity laws can be used to calculate volume capacity, head or power consumption - when speed or rpm, and wheel diameters are changed</t>
  </si>
  <si>
    <t>Centrifugal Pumps - An introduction to Centrifugal Pumps</t>
  </si>
  <si>
    <t>Shut-off Head - Centrifugal pumps and maximum - or shut-off - head</t>
  </si>
  <si>
    <t>Pumps - Specific Suction Speed - Specific Suction Speed can be used to determine what general pump design to use for maximum efficiency</t>
  </si>
  <si>
    <t>Centrifugal Pumps - Minimum Flow - Centrifugal pumps and minimum continuous flow to prevent flashing</t>
  </si>
  <si>
    <t>Tag Search</t>
  </si>
  <si>
    <t>en: affinity laws pump fan volume capacity flow pressure power</t>
  </si>
  <si>
    <t>es: leyes de afinidad de la bomba de alimentación de presión de flujo de capacidad de volumen del ventilador</t>
  </si>
  <si>
    <t>de: Affinitätsgesetze pumpen Fan Volumenkapazität Fließdruck Kraft</t>
  </si>
  <si>
    <t>Search the Engineering ToolBox</t>
  </si>
  <si>
    <r>
      <t> </t>
    </r>
    <r>
      <rPr>
        <i/>
        <sz val="11"/>
        <color rgb="FF000000"/>
        <rFont val="Arial"/>
        <family val="2"/>
      </rPr>
      <t>- "Search is the </t>
    </r>
    <r>
      <rPr>
        <i/>
        <u/>
        <sz val="11"/>
        <color rgb="FF000000"/>
        <rFont val="Arial"/>
        <family val="2"/>
      </rPr>
      <t>most efficient</t>
    </r>
    <r>
      <rPr>
        <i/>
        <sz val="11"/>
        <color rgb="FF000000"/>
        <rFont val="Arial"/>
        <family val="2"/>
      </rPr>
      <t> way to navigate the Engineering ToolBox!"</t>
    </r>
  </si>
  <si>
    <t>Engineering ToolBox - SketchUp Extension - Online 3D modeling!</t>
  </si>
  <si>
    <r>
      <t>P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P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 = (n</t>
    </r>
    <r>
      <rPr>
        <i/>
        <vertAlign val="subscript"/>
        <sz val="11"/>
        <color rgb="FF000000"/>
        <rFont val="Arial"/>
        <family val="2"/>
      </rPr>
      <t>1</t>
    </r>
    <r>
      <rPr>
        <i/>
        <sz val="11"/>
        <color rgb="FF000000"/>
        <rFont val="Arial"/>
        <family val="2"/>
      </rPr>
      <t> / n</t>
    </r>
    <r>
      <rPr>
        <i/>
        <vertAlign val="sub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  <r>
      <rPr>
        <i/>
        <vertAlign val="super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</t>
    </r>
    <r>
      <rPr>
        <i/>
        <vertAlign val="superscript"/>
        <sz val="11"/>
        <color rgb="FF000000"/>
        <rFont val="Arial"/>
        <family val="2"/>
      </rPr>
      <t>         </t>
    </r>
  </si>
  <si>
    <t>P1=</t>
  </si>
  <si>
    <t>E=</t>
  </si>
  <si>
    <t>I=</t>
  </si>
  <si>
    <t>f=</t>
  </si>
  <si>
    <t>Pf</t>
  </si>
  <si>
    <t>P2=</t>
  </si>
  <si>
    <t>n1=</t>
  </si>
  <si>
    <t>n2=</t>
  </si>
  <si>
    <t>P1/P2=</t>
  </si>
  <si>
    <t>n=120*f/2p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</si>
</sst>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3.5"/>
      <color rgb="FF000000"/>
      <name val="Arial"/>
      <family val="2"/>
    </font>
    <font>
      <b/>
      <u/>
      <sz val="13.5"/>
      <color rgb="FF000000"/>
      <name val="Arial"/>
      <family val="2"/>
    </font>
    <font>
      <b/>
      <sz val="12"/>
      <color rgb="FF000000"/>
      <name val="Arial"/>
      <family val="2"/>
    </font>
    <font>
      <i/>
      <sz val="11"/>
      <color rgb="FF000000"/>
      <name val="Arial"/>
      <family val="2"/>
    </font>
    <font>
      <i/>
      <vertAlign val="subscript"/>
      <sz val="11"/>
      <color rgb="FF000000"/>
      <name val="Arial"/>
      <family val="2"/>
    </font>
    <font>
      <i/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i/>
      <u/>
      <sz val="11"/>
      <color rgb="FF000000"/>
      <name val="Arial"/>
      <family val="2"/>
    </font>
    <font>
      <sz val="8.8000000000000007"/>
      <color rgb="FF000000"/>
      <name val="Arial"/>
      <family val="2"/>
    </font>
    <font>
      <b/>
      <sz val="13.2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0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5" fillId="0" borderId="0" xfId="0" applyFont="1" applyAlignment="1">
      <alignment horizontal="left" wrapText="1" indent="1"/>
    </xf>
    <xf numFmtId="0" fontId="15" fillId="0" borderId="0" xfId="1" applyAlignment="1" applyProtection="1">
      <alignment horizontal="left" wrapText="1" inden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wrapText="1" indent="1"/>
    </xf>
    <xf numFmtId="0" fontId="15" fillId="0" borderId="0" xfId="1" applyAlignment="1" applyProtection="1">
      <alignment wrapText="1"/>
    </xf>
    <xf numFmtId="0" fontId="11" fillId="0" borderId="0" xfId="0" applyFont="1" applyAlignment="1">
      <alignment horizontal="right" wrapText="1"/>
    </xf>
    <xf numFmtId="0" fontId="12" fillId="0" borderId="1" xfId="0" applyFont="1" applyBorder="1" applyAlignment="1">
      <alignment wrapText="1"/>
    </xf>
    <xf numFmtId="0" fontId="13" fillId="0" borderId="0" xfId="0" applyFont="1" applyAlignment="1">
      <alignment horizontal="left" wrapText="1" indent="1"/>
    </xf>
    <xf numFmtId="0" fontId="14" fillId="0" borderId="0" xfId="0" applyFont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hyperlink" Target="http://sketchup.engineeringtoolbox.com/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12" Type="http://schemas.openxmlformats.org/officeDocument/2006/relationships/image" Target="../media/image16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5" Type="http://schemas.openxmlformats.org/officeDocument/2006/relationships/image" Target="../media/image9.emf"/><Relationship Id="rId10" Type="http://schemas.openxmlformats.org/officeDocument/2006/relationships/image" Target="../media/image14.emf"/><Relationship Id="rId4" Type="http://schemas.openxmlformats.org/officeDocument/2006/relationships/image" Target="../media/image8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5</xdr:col>
      <xdr:colOff>3067050</xdr:colOff>
      <xdr:row>47</xdr:row>
      <xdr:rowOff>57150</xdr:rowOff>
    </xdr:to>
    <xdr:pic>
      <xdr:nvPicPr>
        <xdr:cNvPr id="1041" name="Picture 17" descr="centrifugal pumps affinity law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7286625"/>
          <a:ext cx="3067050" cy="19621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5410200</xdr:colOff>
      <xdr:row>82</xdr:row>
      <xdr:rowOff>28575</xdr:rowOff>
    </xdr:to>
    <xdr:pic>
      <xdr:nvPicPr>
        <xdr:cNvPr id="1042" name="Picture 18" descr="pump affinity laws - changing wheel velocity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12573000"/>
          <a:ext cx="5410200" cy="36099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5410200</xdr:colOff>
      <xdr:row>120</xdr:row>
      <xdr:rowOff>304800</xdr:rowOff>
    </xdr:to>
    <xdr:pic>
      <xdr:nvPicPr>
        <xdr:cNvPr id="1048" name="Picture 24" descr="pump affinity laws - changing wheel diameter diagram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0" y="20593050"/>
          <a:ext cx="5410200" cy="36099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6667500</xdr:colOff>
      <xdr:row>240</xdr:row>
      <xdr:rowOff>114300</xdr:rowOff>
    </xdr:to>
    <xdr:pic>
      <xdr:nvPicPr>
        <xdr:cNvPr id="1056" name="Picture 32" descr="3D Engineering ToolBox Extension to SketchUp - add parametric components to your SketchUp model">
          <a:hlinkClick xmlns:r="http://schemas.openxmlformats.org/officeDocument/2006/relationships" r:id="rId4" tooltip="3D Engineering ToolBox Extension to SketchUp - add parametric components to your SketchUp mod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48000" y="46758225"/>
          <a:ext cx="6667500" cy="1066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gineeringtoolbox.com/pumping-water-horsepower-d_753.html" TargetMode="External"/><Relationship Id="rId13" Type="http://schemas.openxmlformats.org/officeDocument/2006/relationships/hyperlink" Target="http://www.engineeringtoolbox.com/suction-speed-pumps-d_638.html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9.xml"/><Relationship Id="rId3" Type="http://schemas.openxmlformats.org/officeDocument/2006/relationships/hyperlink" Target="http://www.engineeringtoolbox.com/fan-affinity-laws-d_196.html" TargetMode="External"/><Relationship Id="rId21" Type="http://schemas.openxmlformats.org/officeDocument/2006/relationships/control" Target="../activeX/activeX4.xml"/><Relationship Id="rId7" Type="http://schemas.openxmlformats.org/officeDocument/2006/relationships/hyperlink" Target="http://www.engineeringtoolbox.com/pumps-discharge-regulation-d_310.html" TargetMode="External"/><Relationship Id="rId12" Type="http://schemas.openxmlformats.org/officeDocument/2006/relationships/hyperlink" Target="http://www.engineeringtoolbox.com/centrifugal-pumps-maximum-shut-off-head-d_1597.html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8.xml"/><Relationship Id="rId2" Type="http://schemas.openxmlformats.org/officeDocument/2006/relationships/hyperlink" Target="http://www.engineeringtoolbox.com/static-pressure-head-d_610.html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3.xml"/><Relationship Id="rId29" Type="http://schemas.openxmlformats.org/officeDocument/2006/relationships/control" Target="../activeX/activeX12.xml"/><Relationship Id="rId1" Type="http://schemas.openxmlformats.org/officeDocument/2006/relationships/hyperlink" Target="http://www.engineeringtoolbox.com/static-pressure-head-d_610.html" TargetMode="External"/><Relationship Id="rId6" Type="http://schemas.openxmlformats.org/officeDocument/2006/relationships/hyperlink" Target="http://www.engineeringtoolbox.com/npsh-net-positive-suction-head-d_634.html" TargetMode="External"/><Relationship Id="rId11" Type="http://schemas.openxmlformats.org/officeDocument/2006/relationships/hyperlink" Target="http://www.engineeringtoolbox.com/centrifugal-pumps-d_54.html" TargetMode="External"/><Relationship Id="rId24" Type="http://schemas.openxmlformats.org/officeDocument/2006/relationships/control" Target="../activeX/activeX7.xml"/><Relationship Id="rId5" Type="http://schemas.openxmlformats.org/officeDocument/2006/relationships/hyperlink" Target="http://www.engineeringtoolbox.com/pumps-t_34.html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control" Target="../activeX/activeX6.xml"/><Relationship Id="rId28" Type="http://schemas.openxmlformats.org/officeDocument/2006/relationships/control" Target="../activeX/activeX11.xml"/><Relationship Id="rId10" Type="http://schemas.openxmlformats.org/officeDocument/2006/relationships/hyperlink" Target="http://www.engineeringtoolbox.com/fan-affinity-laws-d_196.html" TargetMode="External"/><Relationship Id="rId19" Type="http://schemas.openxmlformats.org/officeDocument/2006/relationships/control" Target="../activeX/activeX2.xml"/><Relationship Id="rId4" Type="http://schemas.openxmlformats.org/officeDocument/2006/relationships/hyperlink" Target="http://www.engineeringtoolbox.com/fluid-mechanics-t_21.html" TargetMode="External"/><Relationship Id="rId9" Type="http://schemas.openxmlformats.org/officeDocument/2006/relationships/hyperlink" Target="http://www.engineeringtoolbox.com/specific-speed-pump-fan-d_637.html" TargetMode="External"/><Relationship Id="rId14" Type="http://schemas.openxmlformats.org/officeDocument/2006/relationships/hyperlink" Target="http://www.engineeringtoolbox.com/centrifugal-pumps-minimum-continuous-flow-d_1445.html" TargetMode="External"/><Relationship Id="rId22" Type="http://schemas.openxmlformats.org/officeDocument/2006/relationships/control" Target="../activeX/activeX5.xml"/><Relationship Id="rId27" Type="http://schemas.openxmlformats.org/officeDocument/2006/relationships/control" Target="../activeX/activeX10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F3:F236"/>
  <sheetViews>
    <sheetView topLeftCell="A38" workbookViewId="0">
      <selection activeCell="F61" sqref="F61"/>
    </sheetView>
  </sheetViews>
  <sheetFormatPr defaultRowHeight="15"/>
  <cols>
    <col min="6" max="6" width="167.42578125" customWidth="1"/>
  </cols>
  <sheetData>
    <row r="3" spans="6:6" ht="17.25">
      <c r="F3" s="1" t="s">
        <v>0</v>
      </c>
    </row>
    <row r="4" spans="6:6" ht="15.75">
      <c r="F4" s="3" t="s">
        <v>1</v>
      </c>
    </row>
    <row r="5" spans="6:6">
      <c r="F5" s="4" t="s">
        <v>2</v>
      </c>
    </row>
    <row r="6" spans="6:6">
      <c r="F6" s="5"/>
    </row>
    <row r="7" spans="6:6" ht="18.75">
      <c r="F7" s="6" t="s">
        <v>3</v>
      </c>
    </row>
    <row r="8" spans="6:6">
      <c r="F8" s="5"/>
    </row>
    <row r="9" spans="6:6">
      <c r="F9" s="6" t="s">
        <v>4</v>
      </c>
    </row>
    <row r="10" spans="6:6">
      <c r="F10" s="5"/>
    </row>
    <row r="11" spans="6:6" ht="17.25">
      <c r="F11" s="6" t="s">
        <v>5</v>
      </c>
    </row>
    <row r="12" spans="6:6">
      <c r="F12" s="5"/>
    </row>
    <row r="13" spans="6:6">
      <c r="F13" s="6" t="s">
        <v>6</v>
      </c>
    </row>
    <row r="14" spans="6:6">
      <c r="F14" s="5"/>
    </row>
    <row r="15" spans="6:6">
      <c r="F15" s="6" t="s">
        <v>7</v>
      </c>
    </row>
    <row r="16" spans="6:6">
      <c r="F16" s="2"/>
    </row>
    <row r="17" spans="6:6" ht="15.75">
      <c r="F17" s="3" t="s">
        <v>8</v>
      </c>
    </row>
    <row r="18" spans="6:6">
      <c r="F18" s="4" t="s">
        <v>9</v>
      </c>
    </row>
    <row r="19" spans="6:6">
      <c r="F19" s="5"/>
    </row>
    <row r="20" spans="6:6" ht="18.75">
      <c r="F20" s="6" t="s">
        <v>10</v>
      </c>
    </row>
    <row r="21" spans="6:6">
      <c r="F21" s="5"/>
    </row>
    <row r="22" spans="6:6">
      <c r="F22" s="6" t="s">
        <v>4</v>
      </c>
    </row>
    <row r="23" spans="6:6">
      <c r="F23" s="5"/>
    </row>
    <row r="24" spans="6:6">
      <c r="F24" s="7" t="s">
        <v>11</v>
      </c>
    </row>
    <row r="25" spans="6:6">
      <c r="F25" s="2"/>
    </row>
    <row r="26" spans="6:6" ht="15.75">
      <c r="F26" s="3" t="s">
        <v>12</v>
      </c>
    </row>
    <row r="27" spans="6:6">
      <c r="F27" s="4" t="s">
        <v>13</v>
      </c>
    </row>
    <row r="28" spans="6:6">
      <c r="F28" s="5"/>
    </row>
    <row r="29" spans="6:6" ht="18.75">
      <c r="F29" s="6" t="s">
        <v>14</v>
      </c>
    </row>
    <row r="30" spans="6:6">
      <c r="F30" s="5"/>
    </row>
    <row r="31" spans="6:6">
      <c r="F31" s="6" t="s">
        <v>4</v>
      </c>
    </row>
    <row r="32" spans="6:6">
      <c r="F32" s="5"/>
    </row>
    <row r="33" spans="6:6">
      <c r="F33" s="6" t="s">
        <v>15</v>
      </c>
    </row>
    <row r="34" spans="6:6">
      <c r="F34" s="2"/>
    </row>
    <row r="35" spans="6:6" ht="15.75">
      <c r="F35" s="3" t="s">
        <v>16</v>
      </c>
    </row>
    <row r="36" spans="6:6">
      <c r="F36" s="8"/>
    </row>
    <row r="37" spans="6:6">
      <c r="F37" s="8"/>
    </row>
    <row r="38" spans="6:6">
      <c r="F38" s="8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2"/>
    </row>
    <row r="48" spans="6:6">
      <c r="F48" s="2"/>
    </row>
    <row r="49" spans="6:6">
      <c r="F49" s="4" t="s">
        <v>17</v>
      </c>
    </row>
    <row r="50" spans="6:6">
      <c r="F50" s="2"/>
    </row>
    <row r="51" spans="6:6">
      <c r="F51" s="10" t="s">
        <v>1</v>
      </c>
    </row>
    <row r="52" spans="6:6">
      <c r="F52" s="5"/>
    </row>
    <row r="53" spans="6:6" ht="18.75">
      <c r="F53" s="6" t="s">
        <v>18</v>
      </c>
    </row>
    <row r="54" spans="6:6">
      <c r="F54" s="2"/>
    </row>
    <row r="55" spans="6:6">
      <c r="F55" s="10" t="s">
        <v>8</v>
      </c>
    </row>
    <row r="56" spans="6:6">
      <c r="F56" s="5"/>
    </row>
    <row r="57" spans="6:6" ht="18.75">
      <c r="F57" s="6" t="s">
        <v>19</v>
      </c>
    </row>
    <row r="58" spans="6:6">
      <c r="F58" s="2"/>
    </row>
    <row r="59" spans="6:6">
      <c r="F59" s="10" t="s">
        <v>12</v>
      </c>
    </row>
    <row r="60" spans="6:6">
      <c r="F60" s="5"/>
    </row>
    <row r="61" spans="6:6" ht="18.75">
      <c r="F61" s="6" t="s">
        <v>20</v>
      </c>
    </row>
    <row r="62" spans="6:6">
      <c r="F62" s="2"/>
    </row>
    <row r="63" spans="6:6">
      <c r="F63" s="8"/>
    </row>
    <row r="64" spans="6:6">
      <c r="F64" s="8"/>
    </row>
    <row r="65" spans="6:6">
      <c r="F65" s="8"/>
    </row>
    <row r="66" spans="6:6">
      <c r="F66" s="2"/>
    </row>
    <row r="67" spans="6:6">
      <c r="F67" s="11" t="s">
        <v>21</v>
      </c>
    </row>
    <row r="68" spans="6:6">
      <c r="F68" s="5"/>
    </row>
    <row r="69" spans="6:6">
      <c r="F69" s="12" t="s">
        <v>22</v>
      </c>
    </row>
    <row r="70" spans="6:6">
      <c r="F70" s="12" t="s">
        <v>23</v>
      </c>
    </row>
    <row r="71" spans="6:6">
      <c r="F71" s="12" t="s">
        <v>24</v>
      </c>
    </row>
    <row r="72" spans="6:6">
      <c r="F72" s="2"/>
    </row>
    <row r="73" spans="6:6">
      <c r="F73" s="4" t="s">
        <v>25</v>
      </c>
    </row>
    <row r="74" spans="6:6">
      <c r="F74" s="2"/>
    </row>
    <row r="75" spans="6:6" ht="15.75">
      <c r="F75" s="3" t="s">
        <v>26</v>
      </c>
    </row>
    <row r="76" spans="6:6">
      <c r="F76" s="4" t="s">
        <v>27</v>
      </c>
    </row>
    <row r="77" spans="6:6">
      <c r="F77" s="12"/>
    </row>
    <row r="78" spans="6:6" ht="18.75">
      <c r="F78" s="12" t="s">
        <v>28</v>
      </c>
    </row>
    <row r="79" spans="6:6">
      <c r="F79" s="12"/>
    </row>
    <row r="80" spans="6:6" ht="18.75">
      <c r="F80" s="12" t="s">
        <v>29</v>
      </c>
    </row>
    <row r="81" spans="6:6">
      <c r="F81" s="12"/>
    </row>
    <row r="82" spans="6:6" ht="18.75">
      <c r="F82" s="12" t="s">
        <v>30</v>
      </c>
    </row>
    <row r="83" spans="6:6">
      <c r="F83" s="12"/>
    </row>
    <row r="84" spans="6:6" ht="18.75">
      <c r="F84" s="12" t="s">
        <v>31</v>
      </c>
    </row>
    <row r="85" spans="6:6">
      <c r="F85" s="12"/>
    </row>
    <row r="86" spans="6:6" ht="18.75">
      <c r="F86" s="12" t="s">
        <v>32</v>
      </c>
    </row>
    <row r="87" spans="6:6">
      <c r="F87" s="2"/>
    </row>
    <row r="88" spans="6:6" ht="15.75">
      <c r="F88" s="3" t="s">
        <v>33</v>
      </c>
    </row>
    <row r="89" spans="6:6">
      <c r="F89" s="4" t="s">
        <v>34</v>
      </c>
    </row>
    <row r="90" spans="6:6">
      <c r="F90" s="2"/>
    </row>
    <row r="91" spans="6:6">
      <c r="F91" s="10" t="s">
        <v>1</v>
      </c>
    </row>
    <row r="92" spans="6:6">
      <c r="F92" s="5"/>
    </row>
    <row r="93" spans="6:6" ht="18.75">
      <c r="F93" s="6" t="s">
        <v>35</v>
      </c>
    </row>
    <row r="94" spans="6:6">
      <c r="F94" s="2"/>
    </row>
    <row r="95" spans="6:6">
      <c r="F95" s="10" t="s">
        <v>8</v>
      </c>
    </row>
    <row r="96" spans="6:6">
      <c r="F96" s="5"/>
    </row>
    <row r="97" spans="6:6" ht="18.75">
      <c r="F97" s="6" t="s">
        <v>36</v>
      </c>
    </row>
    <row r="98" spans="6:6">
      <c r="F98" s="2"/>
    </row>
    <row r="99" spans="6:6">
      <c r="F99" s="10" t="s">
        <v>12</v>
      </c>
    </row>
    <row r="100" spans="6:6">
      <c r="F100" s="5"/>
    </row>
    <row r="101" spans="6:6" ht="18.75">
      <c r="F101" s="6" t="s">
        <v>37</v>
      </c>
    </row>
    <row r="102" spans="6:6">
      <c r="F102" s="2"/>
    </row>
    <row r="103" spans="6:6">
      <c r="F103" s="8"/>
    </row>
    <row r="104" spans="6:6">
      <c r="F104" s="8"/>
    </row>
    <row r="105" spans="6:6">
      <c r="F105" s="8"/>
    </row>
    <row r="106" spans="6:6">
      <c r="F106" s="2"/>
    </row>
    <row r="107" spans="6:6" ht="15.75">
      <c r="F107" s="3" t="s">
        <v>38</v>
      </c>
    </row>
    <row r="108" spans="6:6">
      <c r="F108" s="4" t="s">
        <v>39</v>
      </c>
    </row>
    <row r="109" spans="6:6">
      <c r="F109" s="12"/>
    </row>
    <row r="110" spans="6:6" ht="18.75">
      <c r="F110" s="12" t="s">
        <v>28</v>
      </c>
    </row>
    <row r="111" spans="6:6">
      <c r="F111" s="12"/>
    </row>
    <row r="112" spans="6:6" ht="18.75">
      <c r="F112" s="12" t="s">
        <v>29</v>
      </c>
    </row>
    <row r="113" spans="6:6">
      <c r="F113" s="12"/>
    </row>
    <row r="114" spans="6:6" ht="18.75">
      <c r="F114" s="12" t="s">
        <v>30</v>
      </c>
    </row>
    <row r="115" spans="6:6">
      <c r="F115" s="12"/>
    </row>
    <row r="116" spans="6:6" ht="18.75">
      <c r="F116" s="12" t="s">
        <v>40</v>
      </c>
    </row>
    <row r="117" spans="6:6">
      <c r="F117" s="12"/>
    </row>
    <row r="118" spans="6:6" ht="18.75">
      <c r="F118" s="12" t="s">
        <v>41</v>
      </c>
    </row>
    <row r="119" spans="6:6">
      <c r="F119" s="2"/>
    </row>
    <row r="120" spans="6:6" ht="15.75">
      <c r="F120" s="3" t="s">
        <v>42</v>
      </c>
    </row>
    <row r="121" spans="6:6" ht="29.25">
      <c r="F121" s="4" t="s">
        <v>43</v>
      </c>
    </row>
    <row r="122" spans="6:6">
      <c r="F122" s="2"/>
    </row>
    <row r="123" spans="6:6">
      <c r="F123" s="4" t="s">
        <v>44</v>
      </c>
    </row>
    <row r="124" spans="6:6">
      <c r="F124" s="5"/>
    </row>
    <row r="125" spans="6:6" ht="18.75">
      <c r="F125" s="6" t="s">
        <v>45</v>
      </c>
    </row>
    <row r="126" spans="6:6">
      <c r="F126" s="5"/>
    </row>
    <row r="127" spans="6:6">
      <c r="F127" s="6" t="s">
        <v>46</v>
      </c>
    </row>
    <row r="128" spans="6:6">
      <c r="F128" s="5"/>
    </row>
    <row r="129" spans="6:6">
      <c r="F129" s="6" t="s">
        <v>47</v>
      </c>
    </row>
    <row r="130" spans="6:6">
      <c r="F130" s="2"/>
    </row>
    <row r="131" spans="6:6">
      <c r="F131" s="4" t="s">
        <v>48</v>
      </c>
    </row>
    <row r="132" spans="6:6">
      <c r="F132" s="5"/>
    </row>
    <row r="133" spans="6:6" ht="18.75">
      <c r="F133" s="6" t="s">
        <v>49</v>
      </c>
    </row>
    <row r="134" spans="6:6">
      <c r="F134" s="5"/>
    </row>
    <row r="135" spans="6:6" ht="17.25">
      <c r="F135" s="12" t="s">
        <v>50</v>
      </c>
    </row>
    <row r="136" spans="6:6">
      <c r="F136" s="5"/>
    </row>
    <row r="137" spans="6:6">
      <c r="F137" s="6" t="s">
        <v>51</v>
      </c>
    </row>
    <row r="138" spans="6:6">
      <c r="F138" s="2"/>
    </row>
    <row r="139" spans="6:6">
      <c r="F139" s="4" t="s">
        <v>52</v>
      </c>
    </row>
    <row r="140" spans="6:6">
      <c r="F140" s="5"/>
    </row>
    <row r="141" spans="6:6" ht="18.75">
      <c r="F141" s="6" t="s">
        <v>53</v>
      </c>
    </row>
    <row r="142" spans="6:6">
      <c r="F142" s="5"/>
    </row>
    <row r="143" spans="6:6" ht="17.25">
      <c r="F143" s="12" t="s">
        <v>54</v>
      </c>
    </row>
    <row r="144" spans="6:6">
      <c r="F144" s="5"/>
    </row>
    <row r="145" spans="6:6">
      <c r="F145" s="6" t="s">
        <v>55</v>
      </c>
    </row>
    <row r="146" spans="6:6">
      <c r="F146" s="2"/>
    </row>
    <row r="147" spans="6:6" ht="15.75">
      <c r="F147" s="3" t="s">
        <v>56</v>
      </c>
    </row>
    <row r="148" spans="6:6">
      <c r="F148" s="4" t="s">
        <v>57</v>
      </c>
    </row>
    <row r="149" spans="6:6">
      <c r="F149" s="2"/>
    </row>
    <row r="150" spans="6:6">
      <c r="F150" s="4" t="s">
        <v>58</v>
      </c>
    </row>
    <row r="151" spans="6:6">
      <c r="F151" s="5"/>
    </row>
    <row r="152" spans="6:6" ht="18.75">
      <c r="F152" s="6" t="s">
        <v>59</v>
      </c>
    </row>
    <row r="153" spans="6:6">
      <c r="F153" s="5"/>
    </row>
    <row r="154" spans="6:6">
      <c r="F154" s="6" t="s">
        <v>60</v>
      </c>
    </row>
    <row r="155" spans="6:6">
      <c r="F155" s="5"/>
    </row>
    <row r="156" spans="6:6">
      <c r="F156" s="6" t="s">
        <v>61</v>
      </c>
    </row>
    <row r="157" spans="6:6">
      <c r="F157" s="2"/>
    </row>
    <row r="158" spans="6:6">
      <c r="F158" s="4" t="s">
        <v>62</v>
      </c>
    </row>
    <row r="159" spans="6:6">
      <c r="F159" s="5"/>
    </row>
    <row r="160" spans="6:6" ht="18.75">
      <c r="F160" s="6" t="s">
        <v>63</v>
      </c>
    </row>
    <row r="161" spans="6:6">
      <c r="F161" s="5"/>
    </row>
    <row r="162" spans="6:6" ht="17.25">
      <c r="F162" s="6" t="s">
        <v>64</v>
      </c>
    </row>
    <row r="163" spans="6:6">
      <c r="F163" s="5"/>
    </row>
    <row r="164" spans="6:6">
      <c r="F164" s="6" t="s">
        <v>65</v>
      </c>
    </row>
    <row r="165" spans="6:6">
      <c r="F165" s="2"/>
    </row>
    <row r="166" spans="6:6">
      <c r="F166" s="4" t="s">
        <v>66</v>
      </c>
    </row>
    <row r="167" spans="6:6">
      <c r="F167" s="5"/>
    </row>
    <row r="168" spans="6:6" ht="18.75">
      <c r="F168" s="6" t="s">
        <v>67</v>
      </c>
    </row>
    <row r="169" spans="6:6">
      <c r="F169" s="5"/>
    </row>
    <row r="170" spans="6:6" ht="17.25">
      <c r="F170" s="6" t="s">
        <v>68</v>
      </c>
    </row>
    <row r="171" spans="6:6">
      <c r="F171" s="5"/>
    </row>
    <row r="172" spans="6:6">
      <c r="F172" s="6" t="s">
        <v>69</v>
      </c>
    </row>
    <row r="173" spans="6:6">
      <c r="F173" s="2"/>
    </row>
    <row r="174" spans="6:6" ht="17.25">
      <c r="F174" s="1" t="s">
        <v>70</v>
      </c>
    </row>
    <row r="175" spans="6:6">
      <c r="F175" s="4" t="s">
        <v>71</v>
      </c>
    </row>
    <row r="176" spans="6:6">
      <c r="F176" s="5"/>
    </row>
    <row r="177" spans="6:6" ht="18.75">
      <c r="F177" s="6" t="s">
        <v>72</v>
      </c>
    </row>
    <row r="178" spans="6:6">
      <c r="F178" s="5"/>
    </row>
    <row r="179" spans="6:6">
      <c r="F179" s="6" t="s">
        <v>4</v>
      </c>
    </row>
    <row r="180" spans="6:6">
      <c r="F180" s="5"/>
    </row>
    <row r="181" spans="6:6" ht="17.25">
      <c r="F181" s="6" t="s">
        <v>5</v>
      </c>
    </row>
    <row r="182" spans="6:6">
      <c r="F182" s="5"/>
    </row>
    <row r="183" spans="6:6">
      <c r="F183" s="6" t="s">
        <v>6</v>
      </c>
    </row>
    <row r="184" spans="6:6">
      <c r="F184" s="5"/>
    </row>
    <row r="185" spans="6:6">
      <c r="F185" s="6" t="s">
        <v>73</v>
      </c>
    </row>
    <row r="186" spans="6:6">
      <c r="F186" s="2"/>
    </row>
    <row r="187" spans="6:6" ht="15.75">
      <c r="F187" s="3" t="s">
        <v>8</v>
      </c>
    </row>
    <row r="188" spans="6:6">
      <c r="F188" s="4" t="s">
        <v>9</v>
      </c>
    </row>
    <row r="189" spans="6:6">
      <c r="F189" s="5"/>
    </row>
    <row r="190" spans="6:6" ht="18.75">
      <c r="F190" s="6" t="s">
        <v>74</v>
      </c>
    </row>
    <row r="191" spans="6:6">
      <c r="F191" s="5"/>
    </row>
    <row r="192" spans="6:6">
      <c r="F192" s="6" t="s">
        <v>4</v>
      </c>
    </row>
    <row r="193" spans="6:6">
      <c r="F193" s="5"/>
    </row>
    <row r="194" spans="6:6">
      <c r="F194" s="7" t="s">
        <v>11</v>
      </c>
    </row>
    <row r="195" spans="6:6">
      <c r="F195" s="2"/>
    </row>
    <row r="196" spans="6:6" ht="15.75">
      <c r="F196" s="3" t="s">
        <v>12</v>
      </c>
    </row>
    <row r="197" spans="6:6">
      <c r="F197" s="4" t="s">
        <v>13</v>
      </c>
    </row>
    <row r="198" spans="6:6">
      <c r="F198" s="5"/>
    </row>
    <row r="199" spans="6:6" ht="18.75">
      <c r="F199" s="6" t="s">
        <v>75</v>
      </c>
    </row>
    <row r="200" spans="6:6">
      <c r="F200" s="5"/>
    </row>
    <row r="201" spans="6:6">
      <c r="F201" s="6" t="s">
        <v>4</v>
      </c>
    </row>
    <row r="202" spans="6:6">
      <c r="F202" s="5"/>
    </row>
    <row r="203" spans="6:6">
      <c r="F203" s="6" t="s">
        <v>15</v>
      </c>
    </row>
    <row r="204" spans="6:6">
      <c r="F204" s="2"/>
    </row>
    <row r="205" spans="6:6">
      <c r="F205" s="13" t="s">
        <v>76</v>
      </c>
    </row>
    <row r="206" spans="6:6">
      <c r="F206" s="2"/>
    </row>
    <row r="207" spans="6:6">
      <c r="F207" s="14" t="s">
        <v>77</v>
      </c>
    </row>
    <row r="208" spans="6:6">
      <c r="F208" s="14" t="s">
        <v>77</v>
      </c>
    </row>
    <row r="209" spans="6:6" ht="17.25">
      <c r="F209" s="15" t="s">
        <v>78</v>
      </c>
    </row>
    <row r="210" spans="6:6">
      <c r="F210" s="5"/>
    </row>
    <row r="211" spans="6:6">
      <c r="F211" s="7" t="s">
        <v>79</v>
      </c>
    </row>
    <row r="212" spans="6:6">
      <c r="F212" s="7" t="s">
        <v>80</v>
      </c>
    </row>
    <row r="213" spans="6:6">
      <c r="F213" s="2"/>
    </row>
    <row r="214" spans="6:6" ht="17.25">
      <c r="F214" s="15" t="s">
        <v>81</v>
      </c>
    </row>
    <row r="215" spans="6:6">
      <c r="F215" s="5"/>
    </row>
    <row r="216" spans="6:6">
      <c r="F216" s="7" t="s">
        <v>82</v>
      </c>
    </row>
    <row r="217" spans="6:6">
      <c r="F217" s="7" t="s">
        <v>83</v>
      </c>
    </row>
    <row r="218" spans="6:6">
      <c r="F218" s="7" t="s">
        <v>84</v>
      </c>
    </row>
    <row r="219" spans="6:6">
      <c r="F219" s="7" t="s">
        <v>85</v>
      </c>
    </row>
    <row r="220" spans="6:6">
      <c r="F220" s="7" t="s">
        <v>86</v>
      </c>
    </row>
    <row r="221" spans="6:6">
      <c r="F221" s="7" t="s">
        <v>87</v>
      </c>
    </row>
    <row r="222" spans="6:6">
      <c r="F222" s="7" t="s">
        <v>88</v>
      </c>
    </row>
    <row r="223" spans="6:6">
      <c r="F223" s="7" t="s">
        <v>89</v>
      </c>
    </row>
    <row r="224" spans="6:6">
      <c r="F224" s="7" t="s">
        <v>90</v>
      </c>
    </row>
    <row r="225" spans="6:6">
      <c r="F225" s="2"/>
    </row>
    <row r="226" spans="6:6" ht="17.25">
      <c r="F226" s="15" t="s">
        <v>91</v>
      </c>
    </row>
    <row r="227" spans="6:6">
      <c r="F227" s="5"/>
    </row>
    <row r="228" spans="6:6">
      <c r="F228" s="16" t="s">
        <v>92</v>
      </c>
    </row>
    <row r="229" spans="6:6">
      <c r="F229" s="17" t="s">
        <v>93</v>
      </c>
    </row>
    <row r="230" spans="6:6">
      <c r="F230" s="17" t="s">
        <v>94</v>
      </c>
    </row>
    <row r="231" spans="6:6">
      <c r="F231" s="2"/>
    </row>
    <row r="232" spans="6:6" ht="17.25">
      <c r="F232" s="15" t="s">
        <v>95</v>
      </c>
    </row>
    <row r="233" spans="6:6">
      <c r="F233" s="4"/>
    </row>
    <row r="234" spans="6:6">
      <c r="F234" s="4" t="s">
        <v>96</v>
      </c>
    </row>
    <row r="235" spans="6:6" ht="17.25">
      <c r="F235" s="15" t="s">
        <v>97</v>
      </c>
    </row>
    <row r="236" spans="6:6">
      <c r="F236" s="8"/>
    </row>
  </sheetData>
  <hyperlinks>
    <hyperlink ref="F24" r:id="rId1" display="http://www.engineeringtoolbox.com/static-pressure-head-d_610.html"/>
    <hyperlink ref="F194" r:id="rId2" display="http://www.engineeringtoolbox.com/static-pressure-head-d_610.html"/>
    <hyperlink ref="F205" r:id="rId3" tooltip="fan affinity laws" display="http://www.engineeringtoolbox.com/fan-affinity-laws-d_196.html"/>
    <hyperlink ref="F211" r:id="rId4" display="http://www.engineeringtoolbox.com/fluid-mechanics-t_21.html"/>
    <hyperlink ref="F212" r:id="rId5" display="http://www.engineeringtoolbox.com/pumps-t_34.html"/>
    <hyperlink ref="F216" r:id="rId6" display="http://www.engineeringtoolbox.com/npsh-net-positive-suction-head-d_634.html"/>
    <hyperlink ref="F217" r:id="rId7" display="http://www.engineeringtoolbox.com/pumps-discharge-regulation-d_310.html"/>
    <hyperlink ref="F218" r:id="rId8" display="http://www.engineeringtoolbox.com/pumping-water-horsepower-d_753.html"/>
    <hyperlink ref="F219" r:id="rId9" display="http://www.engineeringtoolbox.com/specific-speed-pump-fan-d_637.html"/>
    <hyperlink ref="F220" r:id="rId10" display="http://www.engineeringtoolbox.com/fan-affinity-laws-d_196.html"/>
    <hyperlink ref="F221" r:id="rId11" display="http://www.engineeringtoolbox.com/centrifugal-pumps-d_54.html"/>
    <hyperlink ref="F222" r:id="rId12" display="http://www.engineeringtoolbox.com/centrifugal-pumps-maximum-shut-off-head-d_1597.html"/>
    <hyperlink ref="F223" r:id="rId13" display="http://www.engineeringtoolbox.com/suction-speed-pumps-d_638.html"/>
    <hyperlink ref="F224" r:id="rId14" display="http://www.engineeringtoolbox.com/centrifugal-pumps-minimum-continuous-flow-d_1445.html"/>
  </hyperlinks>
  <pageMargins left="0.7" right="0.7" top="0.75" bottom="0.75" header="0.3" footer="0.3"/>
  <pageSetup orientation="portrait" r:id="rId15"/>
  <drawing r:id="rId16"/>
  <legacyDrawing r:id="rId17"/>
  <controls>
    <control shapeId="1055" r:id="rId18" name="Control 31"/>
    <control shapeId="1054" r:id="rId19" name="Control 30"/>
    <control shapeId="1053" r:id="rId20" name="Control 29"/>
    <control shapeId="1052" r:id="rId21" name="Control 28"/>
    <control shapeId="1051" r:id="rId22" name="Control 27"/>
    <control shapeId="1050" r:id="rId23" name="Control 26"/>
    <control shapeId="1049" r:id="rId24" name="Control 25"/>
    <control shapeId="1047" r:id="rId25" name="Control 23"/>
    <control shapeId="1046" r:id="rId26" name="Control 22"/>
    <control shapeId="1045" r:id="rId27" name="Control 21"/>
    <control shapeId="1044" r:id="rId28" name="Control 20"/>
    <control shapeId="1043" r:id="rId29" name="Control 19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F2:P18"/>
  <sheetViews>
    <sheetView tabSelected="1" workbookViewId="0">
      <selection activeCell="K18" sqref="K18"/>
    </sheetView>
  </sheetViews>
  <sheetFormatPr defaultRowHeight="15"/>
  <cols>
    <col min="6" max="6" width="29" customWidth="1"/>
  </cols>
  <sheetData>
    <row r="2" spans="6:16">
      <c r="K2" t="s">
        <v>105</v>
      </c>
      <c r="L2">
        <v>1480</v>
      </c>
      <c r="P2" t="s">
        <v>108</v>
      </c>
    </row>
    <row r="3" spans="6:16">
      <c r="K3" t="s">
        <v>106</v>
      </c>
      <c r="L3">
        <f>L5*120/4</f>
        <v>1200</v>
      </c>
    </row>
    <row r="4" spans="6:16">
      <c r="K4" t="s">
        <v>103</v>
      </c>
      <c r="L4">
        <v>0.9</v>
      </c>
      <c r="O4" t="s">
        <v>102</v>
      </c>
      <c r="P4">
        <v>50</v>
      </c>
    </row>
    <row r="5" spans="6:16">
      <c r="K5" t="s">
        <v>102</v>
      </c>
      <c r="L5">
        <v>40</v>
      </c>
      <c r="P5">
        <f>(120*P4)/(2*2)</f>
        <v>1500</v>
      </c>
    </row>
    <row r="6" spans="6:16">
      <c r="K6" t="s">
        <v>100</v>
      </c>
      <c r="L6">
        <v>565</v>
      </c>
    </row>
    <row r="7" spans="6:16" ht="46.5" customHeight="1">
      <c r="F7" s="6" t="s">
        <v>98</v>
      </c>
      <c r="K7" t="s">
        <v>101</v>
      </c>
      <c r="L7">
        <v>105.78</v>
      </c>
    </row>
    <row r="9" spans="6:16">
      <c r="J9" t="s">
        <v>104</v>
      </c>
      <c r="K9">
        <f>L6*L7*1.73*L4/1000</f>
        <v>93.055194900000004</v>
      </c>
    </row>
    <row r="10" spans="6:16">
      <c r="J10" t="s">
        <v>99</v>
      </c>
      <c r="K10">
        <v>37</v>
      </c>
    </row>
    <row r="11" spans="6:16">
      <c r="J11" t="s">
        <v>107</v>
      </c>
      <c r="K11">
        <f>K10/K9</f>
        <v>0.3976134813296705</v>
      </c>
    </row>
    <row r="13" spans="6:16">
      <c r="J13" t="s">
        <v>107</v>
      </c>
      <c r="K13">
        <f>(L2/L3)^3</f>
        <v>1.8760370370370374</v>
      </c>
    </row>
    <row r="15" spans="6:16">
      <c r="K15">
        <f>93/K13</f>
        <v>49.57258207806052</v>
      </c>
    </row>
    <row r="18" spans="11:11">
      <c r="K18">
        <f>K15/140</f>
        <v>0.35408987198614655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2016-01-14T05:23:18Z</dcterms:created>
  <dcterms:modified xsi:type="dcterms:W3CDTF">2018-08-27T10:28:19Z</dcterms:modified>
</cp:coreProperties>
</file>