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day-light" sheetId="1" r:id="rId1"/>
    <sheet name="sun-di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2"/>
  <c r="G20" s="1"/>
  <c r="H20" s="1"/>
  <c r="F21"/>
  <c r="G21" s="1"/>
  <c r="H21" s="1"/>
  <c r="F22"/>
  <c r="G22" s="1"/>
  <c r="H22" s="1"/>
  <c r="F23"/>
  <c r="G23" s="1"/>
  <c r="H23" s="1"/>
  <c r="F24"/>
  <c r="G24" s="1"/>
  <c r="H24" s="1"/>
  <c r="F25"/>
  <c r="G25" s="1"/>
  <c r="H25" s="1"/>
  <c r="F26"/>
  <c r="G26" s="1"/>
  <c r="H26" s="1"/>
  <c r="F27"/>
  <c r="G27" s="1"/>
  <c r="H27" s="1"/>
  <c r="F28"/>
  <c r="G28" s="1"/>
  <c r="H28" s="1"/>
  <c r="F29"/>
  <c r="G29" s="1"/>
  <c r="H29" s="1"/>
  <c r="F30"/>
  <c r="G30" s="1"/>
  <c r="H30" s="1"/>
  <c r="F31"/>
  <c r="G31" s="1"/>
  <c r="H31" s="1"/>
  <c r="F32"/>
  <c r="G32" s="1"/>
  <c r="H32" s="1"/>
  <c r="F33"/>
  <c r="G33" s="1"/>
  <c r="H33" s="1"/>
  <c r="F34"/>
  <c r="G34" s="1"/>
  <c r="H34" s="1"/>
  <c r="F35"/>
  <c r="G35" s="1"/>
  <c r="H35" s="1"/>
  <c r="F36"/>
  <c r="G36" s="1"/>
  <c r="H36" s="1"/>
  <c r="F37"/>
  <c r="G37" s="1"/>
  <c r="H37" s="1"/>
  <c r="F38"/>
  <c r="G38" s="1"/>
  <c r="H38" s="1"/>
  <c r="F39"/>
  <c r="G39" s="1"/>
  <c r="H39" s="1"/>
  <c r="F40"/>
  <c r="G40" s="1"/>
  <c r="H40" s="1"/>
  <c r="F41"/>
  <c r="G41" s="1"/>
  <c r="H41" s="1"/>
  <c r="F42"/>
  <c r="G42" s="1"/>
  <c r="H42" s="1"/>
  <c r="F43"/>
  <c r="G43" s="1"/>
  <c r="H43" s="1"/>
  <c r="F44"/>
  <c r="G44" s="1"/>
  <c r="H44" s="1"/>
  <c r="F45"/>
  <c r="G45" s="1"/>
  <c r="H45" s="1"/>
  <c r="F46"/>
  <c r="G46" s="1"/>
  <c r="H46" s="1"/>
  <c r="F47"/>
  <c r="G47" s="1"/>
  <c r="H47" s="1"/>
  <c r="F48"/>
  <c r="G48" s="1"/>
  <c r="H48" s="1"/>
  <c r="F49"/>
  <c r="G49" s="1"/>
  <c r="H49" s="1"/>
  <c r="F50"/>
  <c r="G50" s="1"/>
  <c r="H50" s="1"/>
  <c r="F51"/>
  <c r="G51" s="1"/>
  <c r="H51" s="1"/>
  <c r="F52"/>
  <c r="G52" s="1"/>
  <c r="H52" s="1"/>
  <c r="F53"/>
  <c r="G53" s="1"/>
  <c r="H53" s="1"/>
  <c r="F54"/>
  <c r="G54" s="1"/>
  <c r="H54" s="1"/>
  <c r="F55"/>
  <c r="G55" s="1"/>
  <c r="H55" s="1"/>
  <c r="F56"/>
  <c r="G56" s="1"/>
  <c r="H56" s="1"/>
  <c r="F57"/>
  <c r="G57" s="1"/>
  <c r="H57" s="1"/>
  <c r="F58"/>
  <c r="G58" s="1"/>
  <c r="H58" s="1"/>
  <c r="F59"/>
  <c r="G59" s="1"/>
  <c r="H59" s="1"/>
  <c r="F60"/>
  <c r="G60" s="1"/>
  <c r="H60" s="1"/>
  <c r="F61"/>
  <c r="G61" s="1"/>
  <c r="H61" s="1"/>
  <c r="F62"/>
  <c r="G62" s="1"/>
  <c r="H62" s="1"/>
  <c r="F63"/>
  <c r="G63" s="1"/>
  <c r="H63" s="1"/>
  <c r="F64"/>
  <c r="G64" s="1"/>
  <c r="H64" s="1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G72" s="1"/>
  <c r="H72" s="1"/>
  <c r="F73"/>
  <c r="G73" s="1"/>
  <c r="H73" s="1"/>
  <c r="F74"/>
  <c r="G74" s="1"/>
  <c r="H74" s="1"/>
  <c r="F75"/>
  <c r="G75" s="1"/>
  <c r="H75" s="1"/>
  <c r="F76"/>
  <c r="G76" s="1"/>
  <c r="H76" s="1"/>
  <c r="F77"/>
  <c r="G77" s="1"/>
  <c r="H77" s="1"/>
  <c r="F78"/>
  <c r="G78" s="1"/>
  <c r="H78" s="1"/>
  <c r="F79"/>
  <c r="G79" s="1"/>
  <c r="H79" s="1"/>
  <c r="F80"/>
  <c r="G80" s="1"/>
  <c r="H80" s="1"/>
  <c r="F81"/>
  <c r="G81" s="1"/>
  <c r="H81" s="1"/>
  <c r="F82"/>
  <c r="G82" s="1"/>
  <c r="H82" s="1"/>
  <c r="F83"/>
  <c r="G83" s="1"/>
  <c r="H83" s="1"/>
  <c r="F84"/>
  <c r="G84" s="1"/>
  <c r="H84" s="1"/>
  <c r="F85"/>
  <c r="G85" s="1"/>
  <c r="H85" s="1"/>
  <c r="F86"/>
  <c r="G86" s="1"/>
  <c r="H86" s="1"/>
  <c r="F87"/>
  <c r="G87" s="1"/>
  <c r="H87" s="1"/>
  <c r="F88"/>
  <c r="G88" s="1"/>
  <c r="H88" s="1"/>
  <c r="F89"/>
  <c r="G89" s="1"/>
  <c r="H89" s="1"/>
  <c r="F90"/>
  <c r="G90" s="1"/>
  <c r="H90" s="1"/>
  <c r="F91"/>
  <c r="G91" s="1"/>
  <c r="H91" s="1"/>
  <c r="F92"/>
  <c r="G92" s="1"/>
  <c r="H92" s="1"/>
  <c r="F93"/>
  <c r="G93" s="1"/>
  <c r="H93" s="1"/>
  <c r="F94"/>
  <c r="G94" s="1"/>
  <c r="H94" s="1"/>
  <c r="F95"/>
  <c r="G95" s="1"/>
  <c r="H95" s="1"/>
  <c r="F96"/>
  <c r="G96" s="1"/>
  <c r="H96" s="1"/>
  <c r="F97"/>
  <c r="G97" s="1"/>
  <c r="H97" s="1"/>
  <c r="F98"/>
  <c r="G98" s="1"/>
  <c r="H98" s="1"/>
  <c r="F99"/>
  <c r="G99" s="1"/>
  <c r="H99" s="1"/>
  <c r="F100"/>
  <c r="G100" s="1"/>
  <c r="H100" s="1"/>
  <c r="F101"/>
  <c r="G101" s="1"/>
  <c r="H101" s="1"/>
  <c r="F102"/>
  <c r="G102" s="1"/>
  <c r="H102" s="1"/>
  <c r="F103"/>
  <c r="G103" s="1"/>
  <c r="H103" s="1"/>
  <c r="F104"/>
  <c r="G104" s="1"/>
  <c r="H104" s="1"/>
  <c r="F105"/>
  <c r="G105" s="1"/>
  <c r="H105" s="1"/>
  <c r="F106"/>
  <c r="G106" s="1"/>
  <c r="H106" s="1"/>
  <c r="F107"/>
  <c r="G107" s="1"/>
  <c r="H107" s="1"/>
  <c r="F108"/>
  <c r="G108" s="1"/>
  <c r="H108" s="1"/>
  <c r="F109"/>
  <c r="G109" s="1"/>
  <c r="H109" s="1"/>
  <c r="F110"/>
  <c r="G110" s="1"/>
  <c r="H110" s="1"/>
  <c r="F111"/>
  <c r="G111" s="1"/>
  <c r="H111" s="1"/>
  <c r="F112"/>
  <c r="G112" s="1"/>
  <c r="H112" s="1"/>
  <c r="F113"/>
  <c r="G113" s="1"/>
  <c r="H113" s="1"/>
  <c r="F114"/>
  <c r="G114" s="1"/>
  <c r="H114" s="1"/>
  <c r="F115"/>
  <c r="G115" s="1"/>
  <c r="H115" s="1"/>
  <c r="F116"/>
  <c r="G116" s="1"/>
  <c r="H116" s="1"/>
  <c r="F117"/>
  <c r="G117" s="1"/>
  <c r="H117" s="1"/>
  <c r="F118"/>
  <c r="G118" s="1"/>
  <c r="H118" s="1"/>
  <c r="F119"/>
  <c r="G119" s="1"/>
  <c r="H119" s="1"/>
  <c r="F120"/>
  <c r="G120" s="1"/>
  <c r="H120" s="1"/>
  <c r="F121"/>
  <c r="G121" s="1"/>
  <c r="H121" s="1"/>
  <c r="F122"/>
  <c r="G122" s="1"/>
  <c r="H122" s="1"/>
  <c r="F123"/>
  <c r="G123" s="1"/>
  <c r="H123" s="1"/>
  <c r="F124"/>
  <c r="G124" s="1"/>
  <c r="H124" s="1"/>
  <c r="F125"/>
  <c r="G125" s="1"/>
  <c r="H125" s="1"/>
  <c r="F126"/>
  <c r="G126" s="1"/>
  <c r="H126" s="1"/>
  <c r="F127"/>
  <c r="G127" s="1"/>
  <c r="H127" s="1"/>
  <c r="F128"/>
  <c r="G128" s="1"/>
  <c r="H128" s="1"/>
  <c r="F129"/>
  <c r="G129" s="1"/>
  <c r="H129" s="1"/>
  <c r="F130"/>
  <c r="G130" s="1"/>
  <c r="H130" s="1"/>
  <c r="F131"/>
  <c r="G131" s="1"/>
  <c r="H131" s="1"/>
  <c r="F132"/>
  <c r="G132" s="1"/>
  <c r="H132" s="1"/>
  <c r="F133"/>
  <c r="G133" s="1"/>
  <c r="H133" s="1"/>
  <c r="F134"/>
  <c r="G134" s="1"/>
  <c r="H134" s="1"/>
  <c r="F135"/>
  <c r="G135" s="1"/>
  <c r="H135" s="1"/>
  <c r="F136"/>
  <c r="G136" s="1"/>
  <c r="H136" s="1"/>
  <c r="F137"/>
  <c r="G137" s="1"/>
  <c r="H137" s="1"/>
  <c r="F138"/>
  <c r="G138" s="1"/>
  <c r="H138" s="1"/>
  <c r="F139"/>
  <c r="G139" s="1"/>
  <c r="H139" s="1"/>
  <c r="F140"/>
  <c r="G140" s="1"/>
  <c r="H140" s="1"/>
  <c r="F141"/>
  <c r="G141" s="1"/>
  <c r="H141" s="1"/>
  <c r="F142"/>
  <c r="G142" s="1"/>
  <c r="H142" s="1"/>
  <c r="F143"/>
  <c r="G143" s="1"/>
  <c r="H143" s="1"/>
  <c r="F144"/>
  <c r="G144" s="1"/>
  <c r="H144" s="1"/>
  <c r="F145"/>
  <c r="G145" s="1"/>
  <c r="H145" s="1"/>
  <c r="F146"/>
  <c r="G146" s="1"/>
  <c r="H146" s="1"/>
  <c r="F147"/>
  <c r="G147" s="1"/>
  <c r="H147" s="1"/>
  <c r="F148"/>
  <c r="G148" s="1"/>
  <c r="H148" s="1"/>
  <c r="F149"/>
  <c r="G149" s="1"/>
  <c r="H149" s="1"/>
  <c r="F150"/>
  <c r="G150" s="1"/>
  <c r="H150" s="1"/>
  <c r="F151"/>
  <c r="G151" s="1"/>
  <c r="H151" s="1"/>
  <c r="F152"/>
  <c r="G152" s="1"/>
  <c r="H152" s="1"/>
  <c r="F153"/>
  <c r="G153" s="1"/>
  <c r="H153" s="1"/>
  <c r="F154"/>
  <c r="G154" s="1"/>
  <c r="H154" s="1"/>
  <c r="F155"/>
  <c r="G155" s="1"/>
  <c r="H155" s="1"/>
  <c r="F156"/>
  <c r="G156" s="1"/>
  <c r="H156" s="1"/>
  <c r="F157"/>
  <c r="G157" s="1"/>
  <c r="H157" s="1"/>
  <c r="F158"/>
  <c r="G158" s="1"/>
  <c r="H158" s="1"/>
  <c r="F159"/>
  <c r="G159" s="1"/>
  <c r="H159" s="1"/>
  <c r="F160"/>
  <c r="G160" s="1"/>
  <c r="H160" s="1"/>
  <c r="F161"/>
  <c r="G161" s="1"/>
  <c r="H161" s="1"/>
  <c r="F162"/>
  <c r="G162" s="1"/>
  <c r="H162" s="1"/>
  <c r="F163"/>
  <c r="G163" s="1"/>
  <c r="H163" s="1"/>
  <c r="F164"/>
  <c r="G164" s="1"/>
  <c r="H164" s="1"/>
  <c r="F165"/>
  <c r="G165" s="1"/>
  <c r="H165" s="1"/>
  <c r="F166"/>
  <c r="G166" s="1"/>
  <c r="H166" s="1"/>
  <c r="F167"/>
  <c r="G167" s="1"/>
  <c r="H167" s="1"/>
  <c r="F168"/>
  <c r="G168" s="1"/>
  <c r="H168" s="1"/>
  <c r="F169"/>
  <c r="G169" s="1"/>
  <c r="H169" s="1"/>
  <c r="F170"/>
  <c r="G170" s="1"/>
  <c r="H170" s="1"/>
  <c r="F171"/>
  <c r="G171" s="1"/>
  <c r="H171" s="1"/>
  <c r="F172"/>
  <c r="G172" s="1"/>
  <c r="H172" s="1"/>
  <c r="F173"/>
  <c r="G173" s="1"/>
  <c r="H173" s="1"/>
  <c r="F174"/>
  <c r="G174" s="1"/>
  <c r="H174" s="1"/>
  <c r="F175"/>
  <c r="G175" s="1"/>
  <c r="H175" s="1"/>
  <c r="F176"/>
  <c r="G176" s="1"/>
  <c r="H176" s="1"/>
  <c r="F177"/>
  <c r="G177" s="1"/>
  <c r="H177" s="1"/>
  <c r="F178"/>
  <c r="G178" s="1"/>
  <c r="H178" s="1"/>
  <c r="F179"/>
  <c r="G179" s="1"/>
  <c r="H179" s="1"/>
  <c r="F180"/>
  <c r="G180" s="1"/>
  <c r="H180" s="1"/>
  <c r="F181"/>
  <c r="G181" s="1"/>
  <c r="H181" s="1"/>
  <c r="F182"/>
  <c r="G182" s="1"/>
  <c r="H182" s="1"/>
  <c r="F183"/>
  <c r="G183" s="1"/>
  <c r="H183" s="1"/>
  <c r="F184"/>
  <c r="G184" s="1"/>
  <c r="H184" s="1"/>
  <c r="F185"/>
  <c r="G185" s="1"/>
  <c r="H185" s="1"/>
  <c r="F186"/>
  <c r="G186" s="1"/>
  <c r="H186" s="1"/>
  <c r="F187"/>
  <c r="G187" s="1"/>
  <c r="H187" s="1"/>
  <c r="F188"/>
  <c r="G188" s="1"/>
  <c r="H188" s="1"/>
  <c r="F189"/>
  <c r="G189" s="1"/>
  <c r="H189" s="1"/>
  <c r="F190"/>
  <c r="G190" s="1"/>
  <c r="H190" s="1"/>
  <c r="F191"/>
  <c r="G191" s="1"/>
  <c r="H191" s="1"/>
  <c r="F192"/>
  <c r="G192" s="1"/>
  <c r="H192" s="1"/>
  <c r="F193"/>
  <c r="G193" s="1"/>
  <c r="H193" s="1"/>
  <c r="F194"/>
  <c r="G194" s="1"/>
  <c r="H194" s="1"/>
  <c r="F195"/>
  <c r="G195" s="1"/>
  <c r="H195" s="1"/>
  <c r="F196"/>
  <c r="G196" s="1"/>
  <c r="H196" s="1"/>
  <c r="F197"/>
  <c r="G197" s="1"/>
  <c r="H197" s="1"/>
  <c r="F198"/>
  <c r="G198" s="1"/>
  <c r="H198" s="1"/>
  <c r="F199"/>
  <c r="G199" s="1"/>
  <c r="H199" s="1"/>
  <c r="F200"/>
  <c r="G200" s="1"/>
  <c r="H200" s="1"/>
  <c r="F201"/>
  <c r="G201" s="1"/>
  <c r="H201" s="1"/>
  <c r="F202"/>
  <c r="G202" s="1"/>
  <c r="H202" s="1"/>
  <c r="F203"/>
  <c r="G203" s="1"/>
  <c r="H203" s="1"/>
  <c r="F204"/>
  <c r="G204" s="1"/>
  <c r="H204" s="1"/>
  <c r="F205"/>
  <c r="G205" s="1"/>
  <c r="H205" s="1"/>
  <c r="F206"/>
  <c r="G206" s="1"/>
  <c r="H206" s="1"/>
  <c r="F207"/>
  <c r="G207" s="1"/>
  <c r="H207" s="1"/>
  <c r="F208"/>
  <c r="G208" s="1"/>
  <c r="H208" s="1"/>
  <c r="F209"/>
  <c r="G209" s="1"/>
  <c r="H209" s="1"/>
  <c r="F210"/>
  <c r="G210" s="1"/>
  <c r="H210" s="1"/>
  <c r="F211"/>
  <c r="G211" s="1"/>
  <c r="H211" s="1"/>
  <c r="F212"/>
  <c r="G212" s="1"/>
  <c r="H212" s="1"/>
  <c r="F213"/>
  <c r="G213" s="1"/>
  <c r="H213" s="1"/>
  <c r="F214"/>
  <c r="G214" s="1"/>
  <c r="H214" s="1"/>
  <c r="F215"/>
  <c r="G215" s="1"/>
  <c r="H215" s="1"/>
  <c r="F216"/>
  <c r="G216" s="1"/>
  <c r="H216" s="1"/>
  <c r="F217"/>
  <c r="G217" s="1"/>
  <c r="H217" s="1"/>
  <c r="F218"/>
  <c r="G218" s="1"/>
  <c r="H218" s="1"/>
  <c r="F219"/>
  <c r="G219" s="1"/>
  <c r="H219" s="1"/>
  <c r="F220"/>
  <c r="G220" s="1"/>
  <c r="H220" s="1"/>
  <c r="F221"/>
  <c r="G221" s="1"/>
  <c r="H221" s="1"/>
  <c r="F222"/>
  <c r="G222" s="1"/>
  <c r="H222" s="1"/>
  <c r="F223"/>
  <c r="G223" s="1"/>
  <c r="H223" s="1"/>
  <c r="F224"/>
  <c r="G224" s="1"/>
  <c r="H224" s="1"/>
  <c r="F225"/>
  <c r="G225" s="1"/>
  <c r="H225" s="1"/>
  <c r="F226"/>
  <c r="G226" s="1"/>
  <c r="H226" s="1"/>
  <c r="F227"/>
  <c r="G227" s="1"/>
  <c r="H227" s="1"/>
  <c r="F228"/>
  <c r="G228" s="1"/>
  <c r="H228" s="1"/>
  <c r="F229"/>
  <c r="G229" s="1"/>
  <c r="H229" s="1"/>
  <c r="F230"/>
  <c r="G230" s="1"/>
  <c r="H230" s="1"/>
  <c r="F231"/>
  <c r="G231" s="1"/>
  <c r="H231" s="1"/>
  <c r="F232"/>
  <c r="G232" s="1"/>
  <c r="H232" s="1"/>
  <c r="F233"/>
  <c r="G233" s="1"/>
  <c r="H233" s="1"/>
  <c r="F234"/>
  <c r="G234" s="1"/>
  <c r="H234" s="1"/>
  <c r="F235"/>
  <c r="G235" s="1"/>
  <c r="H235" s="1"/>
  <c r="F236"/>
  <c r="G236" s="1"/>
  <c r="H236" s="1"/>
  <c r="F237"/>
  <c r="G237" s="1"/>
  <c r="H237" s="1"/>
  <c r="F238"/>
  <c r="G238" s="1"/>
  <c r="H238" s="1"/>
  <c r="F239"/>
  <c r="G239" s="1"/>
  <c r="H239" s="1"/>
  <c r="F240"/>
  <c r="G240" s="1"/>
  <c r="H240" s="1"/>
  <c r="F241"/>
  <c r="G241" s="1"/>
  <c r="H241" s="1"/>
  <c r="F242"/>
  <c r="G242" s="1"/>
  <c r="H242" s="1"/>
  <c r="F243"/>
  <c r="G243" s="1"/>
  <c r="H243" s="1"/>
  <c r="F244"/>
  <c r="G244" s="1"/>
  <c r="H244" s="1"/>
  <c r="F245"/>
  <c r="G245" s="1"/>
  <c r="H245" s="1"/>
  <c r="F246"/>
  <c r="G246" s="1"/>
  <c r="H246" s="1"/>
  <c r="F247"/>
  <c r="G247" s="1"/>
  <c r="H247" s="1"/>
  <c r="F248"/>
  <c r="G248" s="1"/>
  <c r="H248" s="1"/>
  <c r="F249"/>
  <c r="G249" s="1"/>
  <c r="H249" s="1"/>
  <c r="F250"/>
  <c r="G250" s="1"/>
  <c r="H250" s="1"/>
  <c r="F251"/>
  <c r="G251" s="1"/>
  <c r="H251" s="1"/>
  <c r="F252"/>
  <c r="G252" s="1"/>
  <c r="H252" s="1"/>
  <c r="F253"/>
  <c r="G253" s="1"/>
  <c r="H253" s="1"/>
  <c r="F254"/>
  <c r="G254" s="1"/>
  <c r="H254" s="1"/>
  <c r="F255"/>
  <c r="G255" s="1"/>
  <c r="H255" s="1"/>
  <c r="F256"/>
  <c r="G256" s="1"/>
  <c r="H256" s="1"/>
  <c r="F257"/>
  <c r="G257" s="1"/>
  <c r="H257" s="1"/>
  <c r="F258"/>
  <c r="G258" s="1"/>
  <c r="H258" s="1"/>
  <c r="F259"/>
  <c r="G259" s="1"/>
  <c r="H259" s="1"/>
  <c r="F260"/>
  <c r="G260" s="1"/>
  <c r="H260" s="1"/>
  <c r="F261"/>
  <c r="G261" s="1"/>
  <c r="H261" s="1"/>
  <c r="F262"/>
  <c r="G262" s="1"/>
  <c r="H262" s="1"/>
  <c r="F263"/>
  <c r="G263" s="1"/>
  <c r="H263" s="1"/>
  <c r="F264"/>
  <c r="G264" s="1"/>
  <c r="H264" s="1"/>
  <c r="F265"/>
  <c r="G265" s="1"/>
  <c r="H265" s="1"/>
  <c r="F266"/>
  <c r="G266" s="1"/>
  <c r="H266" s="1"/>
  <c r="F267"/>
  <c r="G267" s="1"/>
  <c r="H267" s="1"/>
  <c r="F268"/>
  <c r="G268" s="1"/>
  <c r="H268" s="1"/>
  <c r="F269"/>
  <c r="G269" s="1"/>
  <c r="H269" s="1"/>
  <c r="F270"/>
  <c r="G270" s="1"/>
  <c r="H270" s="1"/>
  <c r="F271"/>
  <c r="G271" s="1"/>
  <c r="H271" s="1"/>
  <c r="F272"/>
  <c r="G272" s="1"/>
  <c r="H272" s="1"/>
  <c r="F273"/>
  <c r="G273" s="1"/>
  <c r="H273" s="1"/>
  <c r="F274"/>
  <c r="G274" s="1"/>
  <c r="H274" s="1"/>
  <c r="F275"/>
  <c r="G275" s="1"/>
  <c r="H275" s="1"/>
  <c r="F276"/>
  <c r="G276" s="1"/>
  <c r="H276" s="1"/>
  <c r="F277"/>
  <c r="G277" s="1"/>
  <c r="H277" s="1"/>
  <c r="F278"/>
  <c r="G278" s="1"/>
  <c r="H278" s="1"/>
  <c r="F279"/>
  <c r="G279" s="1"/>
  <c r="H279" s="1"/>
  <c r="F280"/>
  <c r="G280" s="1"/>
  <c r="H280" s="1"/>
  <c r="F281"/>
  <c r="G281" s="1"/>
  <c r="H281" s="1"/>
  <c r="F282"/>
  <c r="G282" s="1"/>
  <c r="H282" s="1"/>
  <c r="F283"/>
  <c r="G283" s="1"/>
  <c r="H283" s="1"/>
  <c r="F284"/>
  <c r="G284" s="1"/>
  <c r="H284" s="1"/>
  <c r="F285"/>
  <c r="G285" s="1"/>
  <c r="H285" s="1"/>
  <c r="F286"/>
  <c r="G286" s="1"/>
  <c r="H286" s="1"/>
  <c r="F287"/>
  <c r="G287" s="1"/>
  <c r="H287" s="1"/>
  <c r="F288"/>
  <c r="G288" s="1"/>
  <c r="H288" s="1"/>
  <c r="F289"/>
  <c r="G289" s="1"/>
  <c r="H289" s="1"/>
  <c r="F290"/>
  <c r="G290" s="1"/>
  <c r="H290" s="1"/>
  <c r="F291"/>
  <c r="G291" s="1"/>
  <c r="H291" s="1"/>
  <c r="F292"/>
  <c r="G292" s="1"/>
  <c r="H292" s="1"/>
  <c r="F293"/>
  <c r="G293" s="1"/>
  <c r="H293" s="1"/>
  <c r="F294"/>
  <c r="G294" s="1"/>
  <c r="H294" s="1"/>
  <c r="F295"/>
  <c r="G295" s="1"/>
  <c r="H295" s="1"/>
  <c r="F296"/>
  <c r="G296" s="1"/>
  <c r="H296" s="1"/>
  <c r="F297"/>
  <c r="G297" s="1"/>
  <c r="H297" s="1"/>
  <c r="F298"/>
  <c r="G298" s="1"/>
  <c r="H298" s="1"/>
  <c r="F299"/>
  <c r="G299" s="1"/>
  <c r="H299" s="1"/>
  <c r="F300"/>
  <c r="G300" s="1"/>
  <c r="H300" s="1"/>
  <c r="F301"/>
  <c r="G301" s="1"/>
  <c r="H301" s="1"/>
  <c r="F302"/>
  <c r="G302" s="1"/>
  <c r="H302" s="1"/>
  <c r="F303"/>
  <c r="G303" s="1"/>
  <c r="H303" s="1"/>
  <c r="F304"/>
  <c r="G304" s="1"/>
  <c r="H304" s="1"/>
  <c r="F305"/>
  <c r="G305" s="1"/>
  <c r="H305" s="1"/>
  <c r="F306"/>
  <c r="G306" s="1"/>
  <c r="H306" s="1"/>
  <c r="F307"/>
  <c r="G307" s="1"/>
  <c r="H307" s="1"/>
  <c r="F308"/>
  <c r="G308" s="1"/>
  <c r="H308" s="1"/>
  <c r="F309"/>
  <c r="G309" s="1"/>
  <c r="H309" s="1"/>
  <c r="F310"/>
  <c r="G310" s="1"/>
  <c r="H310" s="1"/>
  <c r="F311"/>
  <c r="G311" s="1"/>
  <c r="H311" s="1"/>
  <c r="F312"/>
  <c r="G312" s="1"/>
  <c r="H312" s="1"/>
  <c r="F313"/>
  <c r="G313" s="1"/>
  <c r="H313" s="1"/>
  <c r="F314"/>
  <c r="G314" s="1"/>
  <c r="H314" s="1"/>
  <c r="F315"/>
  <c r="G315" s="1"/>
  <c r="H315" s="1"/>
  <c r="F316"/>
  <c r="G316" s="1"/>
  <c r="H316" s="1"/>
  <c r="F317"/>
  <c r="G317" s="1"/>
  <c r="H317" s="1"/>
  <c r="F318"/>
  <c r="G318" s="1"/>
  <c r="H318" s="1"/>
  <c r="F319"/>
  <c r="G319" s="1"/>
  <c r="H319" s="1"/>
  <c r="F320"/>
  <c r="G320" s="1"/>
  <c r="H320" s="1"/>
  <c r="F321"/>
  <c r="G321" s="1"/>
  <c r="H321" s="1"/>
  <c r="F322"/>
  <c r="G322" s="1"/>
  <c r="H322" s="1"/>
  <c r="F323"/>
  <c r="G323" s="1"/>
  <c r="H323" s="1"/>
  <c r="F324"/>
  <c r="G324" s="1"/>
  <c r="H324" s="1"/>
  <c r="F325"/>
  <c r="G325" s="1"/>
  <c r="H325" s="1"/>
  <c r="F326"/>
  <c r="G326" s="1"/>
  <c r="H326" s="1"/>
  <c r="F327"/>
  <c r="G327" s="1"/>
  <c r="H327" s="1"/>
  <c r="F328"/>
  <c r="G328" s="1"/>
  <c r="H328" s="1"/>
  <c r="F329"/>
  <c r="G329" s="1"/>
  <c r="H329" s="1"/>
  <c r="F330"/>
  <c r="G330" s="1"/>
  <c r="H330" s="1"/>
  <c r="F331"/>
  <c r="G331" s="1"/>
  <c r="H331" s="1"/>
  <c r="F332"/>
  <c r="G332" s="1"/>
  <c r="H332" s="1"/>
  <c r="F333"/>
  <c r="G333" s="1"/>
  <c r="H333" s="1"/>
  <c r="F334"/>
  <c r="G334" s="1"/>
  <c r="H334" s="1"/>
  <c r="F335"/>
  <c r="G335" s="1"/>
  <c r="H335" s="1"/>
  <c r="F336"/>
  <c r="G336" s="1"/>
  <c r="H336" s="1"/>
  <c r="F337"/>
  <c r="G337" s="1"/>
  <c r="H337" s="1"/>
  <c r="F338"/>
  <c r="G338" s="1"/>
  <c r="H338" s="1"/>
  <c r="F339"/>
  <c r="G339" s="1"/>
  <c r="H339" s="1"/>
  <c r="F340"/>
  <c r="G340" s="1"/>
  <c r="H340" s="1"/>
  <c r="F341"/>
  <c r="G341" s="1"/>
  <c r="H341" s="1"/>
  <c r="F342"/>
  <c r="G342" s="1"/>
  <c r="H342" s="1"/>
  <c r="F343"/>
  <c r="G343" s="1"/>
  <c r="H343" s="1"/>
  <c r="F344"/>
  <c r="G344" s="1"/>
  <c r="H344" s="1"/>
  <c r="F345"/>
  <c r="G345" s="1"/>
  <c r="H345" s="1"/>
  <c r="F346"/>
  <c r="G346" s="1"/>
  <c r="H346" s="1"/>
  <c r="F347"/>
  <c r="G347" s="1"/>
  <c r="H347" s="1"/>
  <c r="F348"/>
  <c r="G348" s="1"/>
  <c r="H348" s="1"/>
  <c r="F349"/>
  <c r="G349" s="1"/>
  <c r="H349" s="1"/>
  <c r="F350"/>
  <c r="G350" s="1"/>
  <c r="H350" s="1"/>
  <c r="F351"/>
  <c r="G351" s="1"/>
  <c r="H351" s="1"/>
  <c r="F352"/>
  <c r="G352" s="1"/>
  <c r="H352" s="1"/>
  <c r="F353"/>
  <c r="G353" s="1"/>
  <c r="H353" s="1"/>
  <c r="F354"/>
  <c r="G354" s="1"/>
  <c r="H354" s="1"/>
  <c r="F355"/>
  <c r="G355" s="1"/>
  <c r="H355" s="1"/>
  <c r="F356"/>
  <c r="G356" s="1"/>
  <c r="H356" s="1"/>
  <c r="F357"/>
  <c r="G357" s="1"/>
  <c r="H357" s="1"/>
  <c r="F358"/>
  <c r="G358" s="1"/>
  <c r="H358" s="1"/>
  <c r="F359"/>
  <c r="G359" s="1"/>
  <c r="H359" s="1"/>
  <c r="F360"/>
  <c r="G360" s="1"/>
  <c r="H360" s="1"/>
  <c r="F361"/>
  <c r="G361" s="1"/>
  <c r="H361" s="1"/>
  <c r="F362"/>
  <c r="G362" s="1"/>
  <c r="H362" s="1"/>
  <c r="F363"/>
  <c r="G363" s="1"/>
  <c r="H363" s="1"/>
  <c r="F364"/>
  <c r="G364" s="1"/>
  <c r="H364" s="1"/>
  <c r="F365"/>
  <c r="G365" s="1"/>
  <c r="H365" s="1"/>
  <c r="F366"/>
  <c r="G366" s="1"/>
  <c r="H366" s="1"/>
  <c r="F367"/>
  <c r="G367" s="1"/>
  <c r="H367" s="1"/>
  <c r="F368"/>
  <c r="G368" s="1"/>
  <c r="H368" s="1"/>
  <c r="F369"/>
  <c r="G369" s="1"/>
  <c r="H369" s="1"/>
  <c r="F370"/>
  <c r="G370" s="1"/>
  <c r="H370" s="1"/>
  <c r="F371"/>
  <c r="G371" s="1"/>
  <c r="H371" s="1"/>
  <c r="F372"/>
  <c r="G372" s="1"/>
  <c r="H372" s="1"/>
  <c r="F373"/>
  <c r="G373" s="1"/>
  <c r="H373" s="1"/>
  <c r="F374"/>
  <c r="G374" s="1"/>
  <c r="H374" s="1"/>
  <c r="F375"/>
  <c r="G375" s="1"/>
  <c r="H375" s="1"/>
  <c r="F376"/>
  <c r="G376" s="1"/>
  <c r="H376" s="1"/>
  <c r="F377"/>
  <c r="G377" s="1"/>
  <c r="H377" s="1"/>
  <c r="F378"/>
  <c r="G378" s="1"/>
  <c r="H378" s="1"/>
  <c r="F379"/>
  <c r="G379" s="1"/>
  <c r="H379" s="1"/>
  <c r="F380"/>
  <c r="G380" s="1"/>
  <c r="H380" s="1"/>
  <c r="F381"/>
  <c r="G381" s="1"/>
  <c r="H381" s="1"/>
  <c r="F382"/>
  <c r="G382" s="1"/>
  <c r="H382" s="1"/>
  <c r="F383"/>
  <c r="G383" s="1"/>
  <c r="H383" s="1"/>
  <c r="F19"/>
  <c r="G19" s="1"/>
  <c r="H19" s="1"/>
  <c r="I38" i="1"/>
  <c r="I39"/>
  <c r="K43"/>
  <c r="J38"/>
  <c r="F38"/>
  <c r="I35"/>
  <c r="H35"/>
  <c r="H32"/>
  <c r="K29"/>
  <c r="E32"/>
  <c r="I29"/>
  <c r="G29"/>
  <c r="M24"/>
  <c r="I24"/>
</calcChain>
</file>

<file path=xl/sharedStrings.xml><?xml version="1.0" encoding="utf-8"?>
<sst xmlns="http://schemas.openxmlformats.org/spreadsheetml/2006/main" count="22" uniqueCount="16">
  <si>
    <r>
      <t>w</t>
    </r>
    <r>
      <rPr>
        <sz val="11"/>
        <color theme="1"/>
        <rFont val="Arial"/>
        <family val="2"/>
      </rPr>
      <t xml:space="preserve"> </t>
    </r>
    <r>
      <rPr>
        <vertAlign val="subscript"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 = arccos [-tan (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Arial"/>
        <family val="2"/>
      </rPr>
      <t>) tan 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"/>
        <family val="2"/>
      </rPr>
      <t>)] (25)</t>
    </r>
  </si>
  <si>
    <r>
      <t>j</t>
    </r>
    <r>
      <rPr>
        <sz val="11"/>
        <color theme="1"/>
        <rFont val="Arial"/>
        <family val="2"/>
      </rPr>
      <t xml:space="preserve"> latitude [rad] (Equation 22),</t>
    </r>
  </si>
  <si>
    <t>The conversion from decimal degrees to radians is given by:</t>
  </si>
  <si>
    <r>
      <t xml:space="preserve">and the solar declination,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"/>
        <family val="2"/>
      </rPr>
      <t>, are given by:</t>
    </r>
  </si>
  <si>
    <t>where J is the number of the day in the year.</t>
  </si>
  <si>
    <t xml:space="preserve">example: </t>
  </si>
  <si>
    <t>32-12 degree</t>
  </si>
  <si>
    <t>equal=</t>
  </si>
  <si>
    <t>in Radian=</t>
  </si>
  <si>
    <t>The daylight hours, N, are given by:</t>
  </si>
  <si>
    <r>
      <t>j</t>
    </r>
    <r>
      <rPr>
        <sz val="11"/>
        <color theme="1"/>
        <rFont val="Arial"/>
        <family val="2"/>
      </rPr>
      <t xml:space="preserve"> =</t>
    </r>
  </si>
  <si>
    <r>
      <rPr>
        <sz val="11"/>
        <color theme="1"/>
        <rFont val="Arial"/>
        <family val="2"/>
      </rPr>
      <t xml:space="preserve"> tan 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"/>
        <family val="2"/>
      </rPr>
      <t>)</t>
    </r>
  </si>
  <si>
    <t>tan  fi</t>
  </si>
  <si>
    <t>J=</t>
  </si>
  <si>
    <t>2*pi*j/365</t>
  </si>
  <si>
    <t>0.033cos(..)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</si>
</sst>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/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em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114300</xdr:rowOff>
    </xdr:from>
    <xdr:to>
      <xdr:col>6</xdr:col>
      <xdr:colOff>76200</xdr:colOff>
      <xdr:row>12</xdr:row>
      <xdr:rowOff>104775</xdr:rowOff>
    </xdr:to>
    <xdr:pic>
      <xdr:nvPicPr>
        <xdr:cNvPr id="1025" name="Picture 1" descr="http://www.fao.org/docrep/X0490E/x0490e0v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066925"/>
          <a:ext cx="1905000" cy="371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5</xdr:col>
      <xdr:colOff>228600</xdr:colOff>
      <xdr:row>17</xdr:row>
      <xdr:rowOff>0</xdr:rowOff>
    </xdr:to>
    <xdr:pic>
      <xdr:nvPicPr>
        <xdr:cNvPr id="1026" name="Picture 2" descr="http://www.fao.org/docrep/X0490E/x0490e0w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000375"/>
          <a:ext cx="1447800" cy="428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5</xdr:col>
      <xdr:colOff>295275</xdr:colOff>
      <xdr:row>19</xdr:row>
      <xdr:rowOff>47625</xdr:rowOff>
    </xdr:to>
    <xdr:pic>
      <xdr:nvPicPr>
        <xdr:cNvPr id="1027" name="Picture 3" descr="http://www.fao.org/docrep/X0490E/x0490e0x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3429000"/>
          <a:ext cx="1514475" cy="428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5</xdr:col>
      <xdr:colOff>295275</xdr:colOff>
      <xdr:row>29</xdr:row>
      <xdr:rowOff>47625</xdr:rowOff>
    </xdr:to>
    <xdr:pic>
      <xdr:nvPicPr>
        <xdr:cNvPr id="5" name="Picture 3" descr="http://www.fao.org/docrep/X0490E/x0490e0x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5334000"/>
          <a:ext cx="1514475" cy="428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600075</xdr:colOff>
      <xdr:row>3</xdr:row>
      <xdr:rowOff>180975</xdr:rowOff>
    </xdr:to>
    <xdr:pic>
      <xdr:nvPicPr>
        <xdr:cNvPr id="1029" name="Picture 5" descr="http://www.fao.org/docrep/X0490E/x0490e14.gif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428625"/>
          <a:ext cx="600075" cy="371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600075</xdr:colOff>
      <xdr:row>38</xdr:row>
      <xdr:rowOff>180975</xdr:rowOff>
    </xdr:to>
    <xdr:pic>
      <xdr:nvPicPr>
        <xdr:cNvPr id="8" name="Picture 5" descr="http://www.fao.org/docrep/X0490E/x0490e14.gif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7334250"/>
          <a:ext cx="600075" cy="3714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409575</xdr:colOff>
      <xdr:row>29</xdr:row>
      <xdr:rowOff>57150</xdr:rowOff>
    </xdr:from>
    <xdr:to>
      <xdr:col>18</xdr:col>
      <xdr:colOff>173313</xdr:colOff>
      <xdr:row>36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29325" y="5819775"/>
          <a:ext cx="5326338" cy="1400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114300</xdr:rowOff>
    </xdr:from>
    <xdr:to>
      <xdr:col>6</xdr:col>
      <xdr:colOff>504825</xdr:colOff>
      <xdr:row>9</xdr:row>
      <xdr:rowOff>104775</xdr:rowOff>
    </xdr:to>
    <xdr:pic>
      <xdr:nvPicPr>
        <xdr:cNvPr id="2" name="Picture 1" descr="http://www.fao.org/docrep/X0490E/x0490e0v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114550"/>
          <a:ext cx="1905000" cy="3714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47625</xdr:colOff>
      <xdr:row>13</xdr:row>
      <xdr:rowOff>190500</xdr:rowOff>
    </xdr:to>
    <xdr:pic>
      <xdr:nvPicPr>
        <xdr:cNvPr id="3" name="Picture 2" descr="http://www.fao.org/docrep/X0490E/x0490e0w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048000"/>
          <a:ext cx="1447800" cy="428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6</xdr:col>
      <xdr:colOff>114300</xdr:colOff>
      <xdr:row>16</xdr:row>
      <xdr:rowOff>47625</xdr:rowOff>
    </xdr:to>
    <xdr:pic>
      <xdr:nvPicPr>
        <xdr:cNvPr id="4" name="Picture 3" descr="http://www.fao.org/docrep/X0490E/x0490e0x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3476625"/>
          <a:ext cx="1514475" cy="428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M43"/>
  <sheetViews>
    <sheetView tabSelected="1" topLeftCell="C9" workbookViewId="0">
      <selection activeCell="M12" sqref="M12:M15"/>
    </sheetView>
  </sheetViews>
  <sheetFormatPr defaultRowHeight="15"/>
  <cols>
    <col min="8" max="8" width="11.140625" bestFit="1" customWidth="1"/>
    <col min="11" max="11" width="10.28515625" customWidth="1"/>
  </cols>
  <sheetData>
    <row r="1" spans="4:8">
      <c r="D1" s="3" t="s">
        <v>9</v>
      </c>
    </row>
    <row r="2" spans="4:8" ht="18.75">
      <c r="D2" s="4"/>
    </row>
    <row r="3" spans="4:8">
      <c r="D3" s="5">
        <v>-34</v>
      </c>
    </row>
    <row r="7" spans="4:8" ht="18.75">
      <c r="D7" s="2" t="s">
        <v>0</v>
      </c>
    </row>
    <row r="9" spans="4:8">
      <c r="D9" s="1" t="s">
        <v>1</v>
      </c>
    </row>
    <row r="10" spans="4:8">
      <c r="D10" s="3" t="s">
        <v>2</v>
      </c>
    </row>
    <row r="12" spans="4:8">
      <c r="G12" s="5">
        <v>-22</v>
      </c>
    </row>
    <row r="13" spans="4:8" ht="18.75">
      <c r="D13" s="4"/>
    </row>
    <row r="14" spans="4:8">
      <c r="D14" s="3" t="s">
        <v>3</v>
      </c>
    </row>
    <row r="15" spans="4:8" ht="18.75">
      <c r="D15" s="4"/>
    </row>
    <row r="16" spans="4:8">
      <c r="D16" s="5">
        <v>-23</v>
      </c>
      <c r="H16" s="3" t="s">
        <v>4</v>
      </c>
    </row>
    <row r="17" spans="4:13" ht="18.75">
      <c r="D17" s="4"/>
    </row>
    <row r="18" spans="4:13">
      <c r="D18" s="5">
        <v>-24</v>
      </c>
    </row>
    <row r="23" spans="4:13">
      <c r="D23" t="s">
        <v>5</v>
      </c>
    </row>
    <row r="24" spans="4:13">
      <c r="D24" s="6">
        <v>39834</v>
      </c>
      <c r="F24" t="s">
        <v>6</v>
      </c>
      <c r="H24" t="s">
        <v>7</v>
      </c>
      <c r="I24">
        <f>32+12/60</f>
        <v>32.200000000000003</v>
      </c>
      <c r="K24" t="s">
        <v>8</v>
      </c>
      <c r="M24">
        <f>PI()*I24/180</f>
        <v>0.56199601914217412</v>
      </c>
    </row>
    <row r="28" spans="4:13">
      <c r="K28" s="2" t="s">
        <v>11</v>
      </c>
    </row>
    <row r="29" spans="4:13">
      <c r="G29">
        <f>(2*PI()*21/365)-1.39</f>
        <v>-1.0285016672581606</v>
      </c>
      <c r="I29">
        <f>0.409*SIN(G29)</f>
        <v>-0.35031940280597534</v>
      </c>
      <c r="K29">
        <f>TAN(I29)</f>
        <v>-0.365390498938232</v>
      </c>
    </row>
    <row r="31" spans="4:13">
      <c r="H31" s="5" t="s">
        <v>12</v>
      </c>
    </row>
    <row r="32" spans="4:13">
      <c r="D32" s="1" t="s">
        <v>10</v>
      </c>
      <c r="E32">
        <f>M24</f>
        <v>0.56199601914217412</v>
      </c>
      <c r="H32">
        <f>-TAN(E32)</f>
        <v>-0.62973360859120742</v>
      </c>
    </row>
    <row r="35" spans="4:11" ht="18.75">
      <c r="D35" s="2" t="s">
        <v>0</v>
      </c>
      <c r="H35">
        <f>H32*K29</f>
        <v>0.23009867744131457</v>
      </c>
      <c r="I35">
        <f>ACOS(H35)</f>
        <v>1.3386172469181572</v>
      </c>
    </row>
    <row r="38" spans="4:11">
      <c r="F38">
        <f>(24/PI())*I35</f>
        <v>10.226282484244267</v>
      </c>
      <c r="H38" s="7">
        <v>0.70833333333333337</v>
      </c>
      <c r="I38">
        <f>17+5/60</f>
        <v>17.083333333333332</v>
      </c>
      <c r="J38">
        <f>I38-I39</f>
        <v>10.416666666666664</v>
      </c>
    </row>
    <row r="39" spans="4:11">
      <c r="H39" s="7">
        <v>0.27638888888888885</v>
      </c>
      <c r="I39">
        <f>6+40/60</f>
        <v>6.666666666666667</v>
      </c>
    </row>
    <row r="43" spans="4:11">
      <c r="K43">
        <f>0.85*60</f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4:L383"/>
  <sheetViews>
    <sheetView workbookViewId="0">
      <selection activeCell="K19" sqref="K19:L383"/>
    </sheetView>
  </sheetViews>
  <sheetFormatPr defaultRowHeight="15"/>
  <cols>
    <col min="6" max="6" width="11.85546875" customWidth="1"/>
    <col min="7" max="7" width="14.28515625" customWidth="1"/>
  </cols>
  <sheetData>
    <row r="4" spans="5:9" ht="18.75">
      <c r="E4" s="2" t="s">
        <v>0</v>
      </c>
    </row>
    <row r="6" spans="5:9">
      <c r="E6" s="1" t="s">
        <v>1</v>
      </c>
    </row>
    <row r="7" spans="5:9">
      <c r="E7" s="3" t="s">
        <v>2</v>
      </c>
    </row>
    <row r="9" spans="5:9">
      <c r="H9" s="5">
        <v>-22</v>
      </c>
    </row>
    <row r="10" spans="5:9" ht="18.75">
      <c r="E10" s="4"/>
    </row>
    <row r="11" spans="5:9">
      <c r="E11" s="3" t="s">
        <v>3</v>
      </c>
    </row>
    <row r="12" spans="5:9" ht="18.75">
      <c r="E12" s="4"/>
    </row>
    <row r="13" spans="5:9">
      <c r="E13" s="5">
        <v>-23</v>
      </c>
      <c r="I13" s="3" t="s">
        <v>4</v>
      </c>
    </row>
    <row r="14" spans="5:9" ht="18.75">
      <c r="E14" s="4"/>
    </row>
    <row r="15" spans="5:9">
      <c r="E15" s="5">
        <v>-24</v>
      </c>
    </row>
    <row r="18" spans="4:12">
      <c r="E18" t="s">
        <v>13</v>
      </c>
      <c r="F18" t="s">
        <v>14</v>
      </c>
      <c r="G18" t="s">
        <v>15</v>
      </c>
    </row>
    <row r="19" spans="4:12">
      <c r="D19" s="6">
        <v>39814</v>
      </c>
      <c r="E19">
        <v>1</v>
      </c>
      <c r="F19">
        <f>(2*PI()*E19)/365</f>
        <v>1.7214206321039961E-2</v>
      </c>
      <c r="G19">
        <f>0.033*COS(F19)</f>
        <v>3.2995110693900841E-2</v>
      </c>
      <c r="H19">
        <f>1+G19</f>
        <v>1.0329951106939008</v>
      </c>
      <c r="K19" s="6">
        <v>39995</v>
      </c>
      <c r="L19">
        <v>0.96700122234916319</v>
      </c>
    </row>
    <row r="20" spans="4:12">
      <c r="D20" s="6">
        <v>39815</v>
      </c>
      <c r="E20">
        <v>2</v>
      </c>
      <c r="F20">
        <f t="shared" ref="F20:F83" si="0">(2*PI()*E20)/365</f>
        <v>3.4428412642079922E-2</v>
      </c>
      <c r="G20">
        <f t="shared" ref="G20:G83" si="1">0.033*COS(F20)</f>
        <v>3.2980444224410259E-2</v>
      </c>
      <c r="H20">
        <f t="shared" ref="H20:H83" si="2">1+G20</f>
        <v>1.0329804442244102</v>
      </c>
      <c r="K20" s="6">
        <v>39996</v>
      </c>
      <c r="L20">
        <v>0.96700122234916319</v>
      </c>
    </row>
    <row r="21" spans="4:12">
      <c r="D21" s="6">
        <v>39816</v>
      </c>
      <c r="E21">
        <v>3</v>
      </c>
      <c r="F21">
        <f t="shared" si="0"/>
        <v>5.1642618963119884E-2</v>
      </c>
      <c r="G21">
        <f t="shared" si="1"/>
        <v>3.2956004937519712E-2</v>
      </c>
      <c r="H21">
        <f t="shared" si="2"/>
        <v>1.0329560049375197</v>
      </c>
      <c r="K21" s="6">
        <v>39994</v>
      </c>
      <c r="L21">
        <v>0.96701100059915313</v>
      </c>
    </row>
    <row r="22" spans="4:12">
      <c r="D22" s="6">
        <v>39817</v>
      </c>
      <c r="E22">
        <v>4</v>
      </c>
      <c r="F22">
        <f t="shared" si="0"/>
        <v>6.8856825284159845E-2</v>
      </c>
      <c r="G22">
        <f t="shared" si="1"/>
        <v>3.292180007511733E-2</v>
      </c>
      <c r="H22">
        <f t="shared" si="2"/>
        <v>1.0329218000751172</v>
      </c>
      <c r="K22" s="6">
        <v>39997</v>
      </c>
      <c r="L22">
        <v>0.96701100059915313</v>
      </c>
    </row>
    <row r="23" spans="4:12">
      <c r="D23" s="6">
        <v>39818</v>
      </c>
      <c r="E23">
        <v>5</v>
      </c>
      <c r="F23">
        <f t="shared" si="0"/>
        <v>8.6071031605199813E-2</v>
      </c>
      <c r="G23">
        <f t="shared" si="1"/>
        <v>3.287783977284206E-2</v>
      </c>
      <c r="H23">
        <f t="shared" si="2"/>
        <v>1.032877839772842</v>
      </c>
      <c r="K23" s="6">
        <v>39993</v>
      </c>
      <c r="L23">
        <v>0.96703055420162642</v>
      </c>
    </row>
    <row r="24" spans="4:12">
      <c r="D24" s="6">
        <v>39819</v>
      </c>
      <c r="E24">
        <v>6</v>
      </c>
      <c r="F24">
        <f t="shared" si="0"/>
        <v>0.10328523792623977</v>
      </c>
      <c r="G24">
        <f t="shared" si="1"/>
        <v>3.2824137057080198E-2</v>
      </c>
      <c r="H24">
        <f t="shared" si="2"/>
        <v>1.0328241370570801</v>
      </c>
      <c r="K24" s="6">
        <v>39998</v>
      </c>
      <c r="L24">
        <v>0.96703055420162642</v>
      </c>
    </row>
    <row r="25" spans="4:12">
      <c r="D25" s="6">
        <v>39820</v>
      </c>
      <c r="E25">
        <v>7</v>
      </c>
      <c r="F25">
        <f t="shared" si="0"/>
        <v>0.12049944424727974</v>
      </c>
      <c r="G25">
        <f t="shared" si="1"/>
        <v>3.2760707841105428E-2</v>
      </c>
      <c r="H25">
        <f t="shared" si="2"/>
        <v>1.0327607078411054</v>
      </c>
      <c r="K25" s="6">
        <v>39992</v>
      </c>
      <c r="L25">
        <v>0.96705987736242871</v>
      </c>
    </row>
    <row r="26" spans="4:12">
      <c r="D26" s="6">
        <v>39821</v>
      </c>
      <c r="E26">
        <v>8</v>
      </c>
      <c r="F26">
        <f t="shared" si="0"/>
        <v>0.13771365056831969</v>
      </c>
      <c r="G26">
        <f t="shared" si="1"/>
        <v>3.2687570920363354E-2</v>
      </c>
      <c r="H26">
        <f t="shared" si="2"/>
        <v>1.0326875709203633</v>
      </c>
      <c r="K26" s="6">
        <v>39999</v>
      </c>
      <c r="L26">
        <v>0.96705987736242871</v>
      </c>
    </row>
    <row r="27" spans="4:12">
      <c r="D27" s="6">
        <v>39822</v>
      </c>
      <c r="E27">
        <v>9</v>
      </c>
      <c r="F27">
        <f t="shared" si="0"/>
        <v>0.15492785688935967</v>
      </c>
      <c r="G27">
        <f t="shared" si="1"/>
        <v>3.260474796690202E-2</v>
      </c>
      <c r="H27">
        <f t="shared" si="2"/>
        <v>1.032604747966902</v>
      </c>
      <c r="K27" s="6">
        <v>39991</v>
      </c>
      <c r="L27">
        <v>0.96709896139247453</v>
      </c>
    </row>
    <row r="28" spans="4:12">
      <c r="D28" s="6">
        <v>39823</v>
      </c>
      <c r="E28">
        <v>10</v>
      </c>
      <c r="F28">
        <f t="shared" si="0"/>
        <v>0.17214206321039963</v>
      </c>
      <c r="G28">
        <f t="shared" si="1"/>
        <v>3.2512263522950002E-2</v>
      </c>
      <c r="H28">
        <f t="shared" si="2"/>
        <v>1.03251226352295</v>
      </c>
      <c r="K28" s="6">
        <v>40000</v>
      </c>
      <c r="L28">
        <v>0.96709896139247453</v>
      </c>
    </row>
    <row r="29" spans="4:12">
      <c r="D29" s="6">
        <v>39824</v>
      </c>
      <c r="E29">
        <v>11</v>
      </c>
      <c r="F29">
        <f t="shared" si="0"/>
        <v>0.18935626953143955</v>
      </c>
      <c r="G29">
        <f t="shared" si="1"/>
        <v>3.2410144993644023E-2</v>
      </c>
      <c r="H29">
        <f t="shared" si="2"/>
        <v>1.032410144993644</v>
      </c>
      <c r="K29" s="6">
        <v>39990</v>
      </c>
      <c r="L29">
        <v>0.96714779471032231</v>
      </c>
    </row>
    <row r="30" spans="4:12">
      <c r="D30" s="6">
        <v>39825</v>
      </c>
      <c r="E30">
        <v>12</v>
      </c>
      <c r="F30">
        <f t="shared" si="0"/>
        <v>0.20657047585247953</v>
      </c>
      <c r="G30">
        <f t="shared" si="1"/>
        <v>3.2298422638908204E-2</v>
      </c>
      <c r="H30">
        <f t="shared" si="2"/>
        <v>1.0322984226389083</v>
      </c>
      <c r="K30" s="6">
        <v>40001</v>
      </c>
      <c r="L30">
        <v>0.96714779471032231</v>
      </c>
    </row>
    <row r="31" spans="4:12">
      <c r="D31" s="6">
        <v>39826</v>
      </c>
      <c r="E31">
        <v>13</v>
      </c>
      <c r="F31">
        <f t="shared" si="0"/>
        <v>0.22378468217351952</v>
      </c>
      <c r="G31">
        <f t="shared" si="1"/>
        <v>3.2177129564487428E-2</v>
      </c>
      <c r="H31">
        <f t="shared" si="2"/>
        <v>1.0321771295644875</v>
      </c>
      <c r="K31" s="6">
        <v>39989</v>
      </c>
      <c r="L31">
        <v>0.96720636284560613</v>
      </c>
    </row>
    <row r="32" spans="4:12">
      <c r="D32" s="6">
        <v>39827</v>
      </c>
      <c r="E32">
        <v>14</v>
      </c>
      <c r="F32">
        <f t="shared" si="0"/>
        <v>0.24099888849455947</v>
      </c>
      <c r="G32">
        <f t="shared" si="1"/>
        <v>3.2046301712137369E-2</v>
      </c>
      <c r="H32">
        <f t="shared" si="2"/>
        <v>1.0320463017121373</v>
      </c>
      <c r="K32" s="6">
        <v>40002</v>
      </c>
      <c r="L32">
        <v>0.96720636284560613</v>
      </c>
    </row>
    <row r="33" spans="4:12">
      <c r="D33" s="6">
        <v>39828</v>
      </c>
      <c r="E33">
        <v>15</v>
      </c>
      <c r="F33">
        <f t="shared" si="0"/>
        <v>0.2582130948155994</v>
      </c>
      <c r="G33">
        <f t="shared" si="1"/>
        <v>3.1905977848974157E-2</v>
      </c>
      <c r="H33">
        <f t="shared" si="2"/>
        <v>1.0319059778489741</v>
      </c>
      <c r="K33" s="6">
        <v>39988</v>
      </c>
      <c r="L33">
        <v>0.96727464844332345</v>
      </c>
    </row>
    <row r="34" spans="4:12">
      <c r="D34" s="6">
        <v>39829</v>
      </c>
      <c r="E34">
        <v>16</v>
      </c>
      <c r="F34">
        <f t="shared" si="0"/>
        <v>0.27542730113663938</v>
      </c>
      <c r="G34">
        <f t="shared" si="1"/>
        <v>3.1756199555986908E-2</v>
      </c>
      <c r="H34">
        <f t="shared" si="2"/>
        <v>1.031756199555987</v>
      </c>
      <c r="K34" s="6">
        <v>40003</v>
      </c>
      <c r="L34">
        <v>0.96727464844332345</v>
      </c>
    </row>
    <row r="35" spans="4:12">
      <c r="D35" s="6">
        <v>39830</v>
      </c>
      <c r="E35">
        <v>17</v>
      </c>
      <c r="F35">
        <f t="shared" si="0"/>
        <v>0.29264150745767936</v>
      </c>
      <c r="G35">
        <f t="shared" si="1"/>
        <v>3.15970112157163E-2</v>
      </c>
      <c r="H35">
        <f t="shared" si="2"/>
        <v>1.0315970112157162</v>
      </c>
      <c r="K35" s="6">
        <v>40004</v>
      </c>
      <c r="L35">
        <v>0.96735263126897786</v>
      </c>
    </row>
    <row r="36" spans="4:12">
      <c r="D36" s="6">
        <v>39831</v>
      </c>
      <c r="E36">
        <v>18</v>
      </c>
      <c r="F36">
        <f t="shared" si="0"/>
        <v>0.30985571377871934</v>
      </c>
      <c r="G36">
        <f t="shared" si="1"/>
        <v>3.1428459999103119E-2</v>
      </c>
      <c r="H36">
        <f t="shared" si="2"/>
        <v>1.031428459999103</v>
      </c>
      <c r="K36" s="6">
        <v>39987</v>
      </c>
      <c r="L36">
        <v>0.96735263126897797</v>
      </c>
    </row>
    <row r="37" spans="4:12">
      <c r="D37" s="6">
        <v>39832</v>
      </c>
      <c r="E37">
        <v>19</v>
      </c>
      <c r="F37">
        <f t="shared" si="0"/>
        <v>0.32706992009975927</v>
      </c>
      <c r="G37">
        <f t="shared" si="1"/>
        <v>3.1250595851510486E-2</v>
      </c>
      <c r="H37">
        <f t="shared" si="2"/>
        <v>1.0312505958515106</v>
      </c>
      <c r="K37" s="6">
        <v>39986</v>
      </c>
      <c r="L37">
        <v>0.96744028821457528</v>
      </c>
    </row>
    <row r="38" spans="4:12">
      <c r="D38" s="6">
        <v>39833</v>
      </c>
      <c r="E38">
        <v>20</v>
      </c>
      <c r="F38">
        <f t="shared" si="0"/>
        <v>0.34428412642079925</v>
      </c>
      <c r="G38">
        <f t="shared" si="1"/>
        <v>3.1063471477923956E-2</v>
      </c>
      <c r="H38">
        <f t="shared" si="2"/>
        <v>1.0310634714779239</v>
      </c>
      <c r="K38" s="6">
        <v>40005</v>
      </c>
      <c r="L38">
        <v>0.96744028821457528</v>
      </c>
    </row>
    <row r="39" spans="4:12">
      <c r="D39" s="6">
        <v>39834</v>
      </c>
      <c r="E39">
        <v>21</v>
      </c>
      <c r="F39">
        <f t="shared" si="0"/>
        <v>0.36149833274183923</v>
      </c>
      <c r="G39">
        <f t="shared" si="1"/>
        <v>3.0867142327333893E-2</v>
      </c>
      <c r="H39">
        <f t="shared" si="2"/>
        <v>1.0308671423273339</v>
      </c>
      <c r="K39" s="6">
        <v>39985</v>
      </c>
      <c r="L39">
        <v>0.96753759330547084</v>
      </c>
    </row>
    <row r="40" spans="4:12">
      <c r="D40" s="6">
        <v>39835</v>
      </c>
      <c r="E40">
        <v>22</v>
      </c>
      <c r="F40">
        <f t="shared" si="0"/>
        <v>0.37871253906287911</v>
      </c>
      <c r="G40">
        <f t="shared" si="1"/>
        <v>3.0661666576304755E-2</v>
      </c>
      <c r="H40">
        <f t="shared" si="2"/>
        <v>1.0306616665763046</v>
      </c>
      <c r="K40" s="6">
        <v>40006</v>
      </c>
      <c r="L40">
        <v>0.96753759330547084</v>
      </c>
    </row>
    <row r="41" spans="4:12">
      <c r="D41" s="6">
        <v>39836</v>
      </c>
      <c r="E41">
        <v>23</v>
      </c>
      <c r="F41">
        <f t="shared" si="0"/>
        <v>0.39592674538391909</v>
      </c>
      <c r="G41">
        <f t="shared" si="1"/>
        <v>3.0447105111736091E-2</v>
      </c>
      <c r="H41">
        <f t="shared" si="2"/>
        <v>1.0304471051117361</v>
      </c>
      <c r="K41" s="6">
        <v>39984</v>
      </c>
      <c r="L41">
        <v>0.96764451770806614</v>
      </c>
    </row>
    <row r="42" spans="4:12">
      <c r="D42" s="6">
        <v>39837</v>
      </c>
      <c r="E42">
        <v>24</v>
      </c>
      <c r="F42">
        <f t="shared" si="0"/>
        <v>0.41314095170495907</v>
      </c>
      <c r="G42">
        <f t="shared" si="1"/>
        <v>3.0223521512820477E-2</v>
      </c>
      <c r="H42">
        <f t="shared" si="2"/>
        <v>1.0302235215128204</v>
      </c>
      <c r="K42" s="6">
        <v>40007</v>
      </c>
      <c r="L42">
        <v>0.96764451770806614</v>
      </c>
    </row>
    <row r="43" spans="4:12">
      <c r="D43" s="6">
        <v>39838</v>
      </c>
      <c r="E43">
        <v>25</v>
      </c>
      <c r="F43">
        <f t="shared" si="0"/>
        <v>0.43035515802599905</v>
      </c>
      <c r="G43">
        <f t="shared" si="1"/>
        <v>2.9990982032203597E-2</v>
      </c>
      <c r="H43">
        <f t="shared" si="2"/>
        <v>1.0299909820322035</v>
      </c>
      <c r="K43" s="6">
        <v>39983</v>
      </c>
      <c r="L43">
        <v>0.96776102973835298</v>
      </c>
    </row>
    <row r="44" spans="4:12">
      <c r="D44" s="6">
        <v>39839</v>
      </c>
      <c r="E44">
        <v>26</v>
      </c>
      <c r="F44">
        <f t="shared" si="0"/>
        <v>0.44756936434703903</v>
      </c>
      <c r="G44">
        <f t="shared" si="1"/>
        <v>2.9749555576352175E-2</v>
      </c>
      <c r="H44">
        <f t="shared" si="2"/>
        <v>1.0297495555763523</v>
      </c>
      <c r="K44" s="6">
        <v>40008</v>
      </c>
      <c r="L44">
        <v>0.96776102973835298</v>
      </c>
    </row>
    <row r="45" spans="4:12">
      <c r="D45" s="6">
        <v>39840</v>
      </c>
      <c r="E45">
        <v>27</v>
      </c>
      <c r="F45">
        <f t="shared" si="0"/>
        <v>0.46478357066807896</v>
      </c>
      <c r="G45">
        <f t="shared" si="1"/>
        <v>2.9499313685135482E-2</v>
      </c>
      <c r="H45">
        <f t="shared" si="2"/>
        <v>1.0294993136851356</v>
      </c>
      <c r="K45" s="6">
        <v>39982</v>
      </c>
      <c r="L45">
        <v>0.96788709487130231</v>
      </c>
    </row>
    <row r="46" spans="4:12">
      <c r="D46" s="6">
        <v>39841</v>
      </c>
      <c r="E46">
        <v>28</v>
      </c>
      <c r="F46">
        <f t="shared" si="0"/>
        <v>0.48199777698911894</v>
      </c>
      <c r="G46">
        <f t="shared" si="1"/>
        <v>2.9240330510626553E-2</v>
      </c>
      <c r="H46">
        <f t="shared" si="2"/>
        <v>1.0292403305106266</v>
      </c>
      <c r="K46" s="6">
        <v>40009</v>
      </c>
      <c r="L46">
        <v>0.96788709487130231</v>
      </c>
    </row>
    <row r="47" spans="4:12">
      <c r="D47" s="6">
        <v>39842</v>
      </c>
      <c r="E47">
        <v>29</v>
      </c>
      <c r="F47">
        <f t="shared" si="0"/>
        <v>0.49921198331015892</v>
      </c>
      <c r="G47">
        <f t="shared" si="1"/>
        <v>2.8972682795129309E-2</v>
      </c>
      <c r="H47">
        <f t="shared" si="2"/>
        <v>1.0289726827951293</v>
      </c>
      <c r="K47" s="6">
        <v>39981</v>
      </c>
      <c r="L47">
        <v>0.96802267575109457</v>
      </c>
    </row>
    <row r="48" spans="4:12">
      <c r="D48" s="6">
        <v>39843</v>
      </c>
      <c r="E48">
        <v>30</v>
      </c>
      <c r="F48">
        <f t="shared" si="0"/>
        <v>0.5164261896311988</v>
      </c>
      <c r="G48">
        <f t="shared" si="1"/>
        <v>2.8696449848438166E-2</v>
      </c>
      <c r="H48">
        <f t="shared" si="2"/>
        <v>1.0286964498484381</v>
      </c>
      <c r="K48" s="6">
        <v>40010</v>
      </c>
      <c r="L48">
        <v>0.96802267575109457</v>
      </c>
    </row>
    <row r="49" spans="4:12">
      <c r="D49" s="6">
        <v>39844</v>
      </c>
      <c r="E49">
        <v>31</v>
      </c>
      <c r="F49">
        <f t="shared" si="0"/>
        <v>0.53364039595223878</v>
      </c>
      <c r="G49">
        <f t="shared" si="1"/>
        <v>2.8411713524336815E-2</v>
      </c>
      <c r="H49">
        <f t="shared" si="2"/>
        <v>1.0284117135243369</v>
      </c>
      <c r="K49" s="6">
        <v>39980</v>
      </c>
      <c r="L49">
        <v>0.96816773220218899</v>
      </c>
    </row>
    <row r="50" spans="4:12">
      <c r="D50" s="6">
        <v>39845</v>
      </c>
      <c r="E50">
        <v>32</v>
      </c>
      <c r="F50">
        <f t="shared" si="0"/>
        <v>0.55085460227327876</v>
      </c>
      <c r="G50">
        <f t="shared" si="1"/>
        <v>2.8118558196343207E-2</v>
      </c>
      <c r="H50">
        <f t="shared" si="2"/>
        <v>1.0281185581963432</v>
      </c>
      <c r="K50" s="6">
        <v>40011</v>
      </c>
      <c r="L50">
        <v>0.96816773220218899</v>
      </c>
    </row>
    <row r="51" spans="4:12">
      <c r="D51" s="6">
        <v>39846</v>
      </c>
      <c r="E51">
        <v>33</v>
      </c>
      <c r="F51">
        <f t="shared" si="0"/>
        <v>0.56806880859431874</v>
      </c>
      <c r="G51">
        <f t="shared" si="1"/>
        <v>2.7817070732707835E-2</v>
      </c>
      <c r="H51">
        <f t="shared" si="2"/>
        <v>1.0278170707327079</v>
      </c>
      <c r="K51" s="6">
        <v>39979</v>
      </c>
      <c r="L51">
        <v>0.96832222124122846</v>
      </c>
    </row>
    <row r="52" spans="4:12">
      <c r="D52" s="6">
        <v>39847</v>
      </c>
      <c r="E52">
        <v>34</v>
      </c>
      <c r="F52">
        <f t="shared" si="0"/>
        <v>0.58528301491535872</v>
      </c>
      <c r="G52">
        <f t="shared" si="1"/>
        <v>2.7507340470672808E-2</v>
      </c>
      <c r="H52">
        <f t="shared" si="2"/>
        <v>1.0275073404706727</v>
      </c>
      <c r="K52" s="6">
        <v>40012</v>
      </c>
      <c r="L52">
        <v>0.96832222124122846</v>
      </c>
    </row>
    <row r="53" spans="4:12">
      <c r="D53" s="6">
        <v>39848</v>
      </c>
      <c r="E53">
        <v>35</v>
      </c>
      <c r="F53">
        <f t="shared" si="0"/>
        <v>0.60249722123639871</v>
      </c>
      <c r="G53">
        <f t="shared" si="1"/>
        <v>2.718945918999929E-2</v>
      </c>
      <c r="H53">
        <f t="shared" si="2"/>
        <v>1.0271894591899993</v>
      </c>
      <c r="K53" s="6">
        <v>39978</v>
      </c>
      <c r="L53">
        <v>0.96848609708977662</v>
      </c>
    </row>
    <row r="54" spans="4:12">
      <c r="D54" s="6">
        <v>39849</v>
      </c>
      <c r="E54">
        <v>36</v>
      </c>
      <c r="F54">
        <f t="shared" si="0"/>
        <v>0.61971142755743869</v>
      </c>
      <c r="G54">
        <f t="shared" si="1"/>
        <v>2.6863521085771187E-2</v>
      </c>
      <c r="H54">
        <f t="shared" si="2"/>
        <v>1.0268635210857713</v>
      </c>
      <c r="K54" s="6">
        <v>40013</v>
      </c>
      <c r="L54">
        <v>0.96848609708977662</v>
      </c>
    </row>
    <row r="55" spans="4:12">
      <c r="D55" s="6">
        <v>39850</v>
      </c>
      <c r="E55">
        <v>37</v>
      </c>
      <c r="F55">
        <f t="shared" si="0"/>
        <v>0.63692563387847867</v>
      </c>
      <c r="G55">
        <f t="shared" si="1"/>
        <v>2.6529622740483105E-2</v>
      </c>
      <c r="H55">
        <f t="shared" si="2"/>
        <v>1.0265296227404832</v>
      </c>
      <c r="K55" s="6">
        <v>39977</v>
      </c>
      <c r="L55">
        <v>0.96865931118788273</v>
      </c>
    </row>
    <row r="56" spans="4:12">
      <c r="D56" s="6">
        <v>39851</v>
      </c>
      <c r="E56">
        <v>38</v>
      </c>
      <c r="F56">
        <f t="shared" si="0"/>
        <v>0.65413984019951854</v>
      </c>
      <c r="G56">
        <f t="shared" si="1"/>
        <v>2.6187863095420864E-2</v>
      </c>
      <c r="H56">
        <f t="shared" si="2"/>
        <v>1.0261878630954209</v>
      </c>
      <c r="K56" s="6">
        <v>40014</v>
      </c>
      <c r="L56">
        <v>0.96865931118788273</v>
      </c>
    </row>
    <row r="57" spans="4:12">
      <c r="D57" s="6">
        <v>39852</v>
      </c>
      <c r="E57">
        <v>39</v>
      </c>
      <c r="F57">
        <f t="shared" si="0"/>
        <v>0.67135404652055852</v>
      </c>
      <c r="G57">
        <f t="shared" si="1"/>
        <v>2.5838343421343075E-2</v>
      </c>
      <c r="H57">
        <f t="shared" si="2"/>
        <v>1.0258383434213432</v>
      </c>
      <c r="K57" s="6">
        <v>39976</v>
      </c>
      <c r="L57">
        <v>0.96884181220847143</v>
      </c>
    </row>
    <row r="58" spans="4:12">
      <c r="D58" s="6">
        <v>39853</v>
      </c>
      <c r="E58">
        <v>40</v>
      </c>
      <c r="F58">
        <f t="shared" si="0"/>
        <v>0.6885682528415985</v>
      </c>
      <c r="G58">
        <f t="shared" si="1"/>
        <v>2.5481167288472422E-2</v>
      </c>
      <c r="H58">
        <f t="shared" si="2"/>
        <v>1.0254811672884725</v>
      </c>
      <c r="K58" s="6">
        <v>40015</v>
      </c>
      <c r="L58">
        <v>0.96884181220847143</v>
      </c>
    </row>
    <row r="59" spans="4:12">
      <c r="D59" s="6">
        <v>39854</v>
      </c>
      <c r="E59">
        <v>41</v>
      </c>
      <c r="F59">
        <f t="shared" si="0"/>
        <v>0.70578245916263838</v>
      </c>
      <c r="G59">
        <f t="shared" si="1"/>
        <v>2.5116440535805567E-2</v>
      </c>
      <c r="H59">
        <f t="shared" si="2"/>
        <v>1.0251164405358055</v>
      </c>
      <c r="K59" s="6">
        <v>39975</v>
      </c>
      <c r="L59">
        <v>0.96903354607255143</v>
      </c>
    </row>
    <row r="60" spans="4:12">
      <c r="D60" s="6">
        <v>39855</v>
      </c>
      <c r="E60">
        <v>42</v>
      </c>
      <c r="F60">
        <f t="shared" si="0"/>
        <v>0.72299666548367847</v>
      </c>
      <c r="G60">
        <f t="shared" si="1"/>
        <v>2.4744271239750763E-2</v>
      </c>
      <c r="H60">
        <f t="shared" si="2"/>
        <v>1.0247442712397508</v>
      </c>
      <c r="K60" s="6">
        <v>40016</v>
      </c>
      <c r="L60">
        <v>0.96903354607255143</v>
      </c>
    </row>
    <row r="61" spans="4:12">
      <c r="D61" s="6">
        <v>39856</v>
      </c>
      <c r="E61">
        <v>43</v>
      </c>
      <c r="F61">
        <f t="shared" si="0"/>
        <v>0.74021087180471834</v>
      </c>
      <c r="G61">
        <f t="shared" si="1"/>
        <v>2.4364769682102518E-2</v>
      </c>
      <c r="H61">
        <f t="shared" si="2"/>
        <v>1.0243647696821025</v>
      </c>
      <c r="K61" s="6">
        <v>39974</v>
      </c>
      <c r="L61">
        <v>0.96923445596524105</v>
      </c>
    </row>
    <row r="62" spans="4:12">
      <c r="D62" s="6">
        <v>39857</v>
      </c>
      <c r="E62">
        <v>44</v>
      </c>
      <c r="F62">
        <f t="shared" si="0"/>
        <v>0.75742507812575821</v>
      </c>
      <c r="G62">
        <f t="shared" si="1"/>
        <v>2.3978048317362666E-2</v>
      </c>
      <c r="H62">
        <f t="shared" si="2"/>
        <v>1.0239780483173626</v>
      </c>
      <c r="K62" s="6">
        <v>40017</v>
      </c>
      <c r="L62">
        <v>0.96923445596524105</v>
      </c>
    </row>
    <row r="63" spans="4:12">
      <c r="D63" s="6">
        <v>39858</v>
      </c>
      <c r="E63">
        <v>45</v>
      </c>
      <c r="F63">
        <f t="shared" si="0"/>
        <v>0.7746392844467983</v>
      </c>
      <c r="G63">
        <f t="shared" si="1"/>
        <v>2.3584221739417714E-2</v>
      </c>
      <c r="H63">
        <f t="shared" si="2"/>
        <v>1.0235842217394178</v>
      </c>
      <c r="K63" s="6">
        <v>39973</v>
      </c>
      <c r="L63">
        <v>0.96944448235260294</v>
      </c>
    </row>
    <row r="64" spans="4:12">
      <c r="D64" s="6">
        <v>39859</v>
      </c>
      <c r="E64">
        <v>46</v>
      </c>
      <c r="F64">
        <f t="shared" si="0"/>
        <v>0.79185349076783818</v>
      </c>
      <c r="G64">
        <f t="shared" si="1"/>
        <v>2.3183406647582182E-2</v>
      </c>
      <c r="H64">
        <f t="shared" si="2"/>
        <v>1.0231834066475822</v>
      </c>
      <c r="K64" s="6">
        <v>40018</v>
      </c>
      <c r="L64">
        <v>0.96944448235260294</v>
      </c>
    </row>
    <row r="65" spans="4:12">
      <c r="D65" s="6">
        <v>39860</v>
      </c>
      <c r="E65">
        <v>47</v>
      </c>
      <c r="F65">
        <f t="shared" si="0"/>
        <v>0.80906769708887827</v>
      </c>
      <c r="G65">
        <f t="shared" si="1"/>
        <v>2.2775721812018073E-2</v>
      </c>
      <c r="H65">
        <f t="shared" si="2"/>
        <v>1.0227757218120181</v>
      </c>
      <c r="K65" s="6">
        <v>39972</v>
      </c>
      <c r="L65">
        <v>0.9696635629992858</v>
      </c>
    </row>
    <row r="66" spans="4:12">
      <c r="D66" s="6">
        <v>39861</v>
      </c>
      <c r="E66">
        <v>48</v>
      </c>
      <c r="F66">
        <f t="shared" si="0"/>
        <v>0.82628190340991814</v>
      </c>
      <c r="G66">
        <f t="shared" si="1"/>
        <v>2.2361288038540737E-2</v>
      </c>
      <c r="H66">
        <f t="shared" si="2"/>
        <v>1.0223612880385406</v>
      </c>
      <c r="K66" s="6">
        <v>40019</v>
      </c>
      <c r="L66">
        <v>0.9696635629992858</v>
      </c>
    </row>
    <row r="67" spans="4:12">
      <c r="D67" s="6">
        <v>39862</v>
      </c>
      <c r="E67">
        <v>49</v>
      </c>
      <c r="F67">
        <f t="shared" si="0"/>
        <v>0.84349610973095812</v>
      </c>
      <c r="G67">
        <f t="shared" si="1"/>
        <v>2.1940228132821454E-2</v>
      </c>
      <c r="H67">
        <f t="shared" si="2"/>
        <v>1.0219402281328214</v>
      </c>
      <c r="K67" s="6">
        <v>39971</v>
      </c>
      <c r="L67">
        <v>0.96989163298696601</v>
      </c>
    </row>
    <row r="68" spans="4:12">
      <c r="D68" s="6">
        <v>39863</v>
      </c>
      <c r="E68">
        <v>50</v>
      </c>
      <c r="F68">
        <f t="shared" si="0"/>
        <v>0.8607103160519981</v>
      </c>
      <c r="G68">
        <f t="shared" si="1"/>
        <v>2.1512666863997516E-2</v>
      </c>
      <c r="H68">
        <f t="shared" si="2"/>
        <v>1.0215126668639976</v>
      </c>
      <c r="K68" s="6">
        <v>40020</v>
      </c>
      <c r="L68">
        <v>0.96989163298696601</v>
      </c>
    </row>
    <row r="69" spans="4:12">
      <c r="D69" s="6">
        <v>39864</v>
      </c>
      <c r="E69">
        <v>51</v>
      </c>
      <c r="F69">
        <f t="shared" si="0"/>
        <v>0.87792452237303809</v>
      </c>
      <c r="G69">
        <f t="shared" si="1"/>
        <v>2.10787309277004E-2</v>
      </c>
      <c r="H69">
        <f t="shared" si="2"/>
        <v>1.0210787309277003</v>
      </c>
      <c r="K69" s="6">
        <v>39970</v>
      </c>
      <c r="L69">
        <v>0.97012862473358386</v>
      </c>
    </row>
    <row r="70" spans="4:12">
      <c r="D70" s="6">
        <v>39865</v>
      </c>
      <c r="E70">
        <v>52</v>
      </c>
      <c r="F70">
        <f t="shared" si="0"/>
        <v>0.89513872869407807</v>
      </c>
      <c r="G70">
        <f t="shared" si="1"/>
        <v>2.0638548908513129E-2</v>
      </c>
      <c r="H70">
        <f t="shared" si="2"/>
        <v>1.020638548908513</v>
      </c>
      <c r="K70" s="6">
        <v>40021</v>
      </c>
      <c r="L70">
        <v>0.97012862473358386</v>
      </c>
    </row>
    <row r="71" spans="4:12">
      <c r="D71" s="6">
        <v>39866</v>
      </c>
      <c r="E71">
        <v>53</v>
      </c>
      <c r="F71">
        <f t="shared" si="0"/>
        <v>0.91235293501511805</v>
      </c>
      <c r="G71">
        <f t="shared" si="1"/>
        <v>2.0192251241867902E-2</v>
      </c>
      <c r="H71">
        <f t="shared" si="2"/>
        <v>1.020192251241868</v>
      </c>
      <c r="K71" s="6">
        <v>39969</v>
      </c>
      <c r="L71">
        <v>0.97037446801337024</v>
      </c>
    </row>
    <row r="72" spans="4:12">
      <c r="D72" s="6">
        <v>39867</v>
      </c>
      <c r="E72">
        <v>54</v>
      </c>
      <c r="F72">
        <f t="shared" si="0"/>
        <v>0.92956714133615792</v>
      </c>
      <c r="G72">
        <f t="shared" si="1"/>
        <v>1.9739970175395243E-2</v>
      </c>
      <c r="H72">
        <f t="shared" si="2"/>
        <v>1.0197399701753953</v>
      </c>
      <c r="K72" s="6">
        <v>40022</v>
      </c>
      <c r="L72">
        <v>0.97037446801337024</v>
      </c>
    </row>
    <row r="73" spans="4:12">
      <c r="D73" s="6">
        <v>39868</v>
      </c>
      <c r="E73">
        <v>55</v>
      </c>
      <c r="F73">
        <f t="shared" si="0"/>
        <v>0.94678134765719801</v>
      </c>
      <c r="G73">
        <f t="shared" si="1"/>
        <v>1.9281839729736159E-2</v>
      </c>
      <c r="H73">
        <f t="shared" si="2"/>
        <v>1.0192818397297361</v>
      </c>
      <c r="K73" s="6">
        <v>39968</v>
      </c>
      <c r="L73">
        <v>0.97062908997765562</v>
      </c>
    </row>
    <row r="74" spans="4:12">
      <c r="D74" s="6">
        <v>39869</v>
      </c>
      <c r="E74">
        <v>56</v>
      </c>
      <c r="F74">
        <f t="shared" si="0"/>
        <v>0.96399555397823788</v>
      </c>
      <c r="G74">
        <f t="shared" si="1"/>
        <v>1.8817995658828975E-2</v>
      </c>
      <c r="H74">
        <f t="shared" si="2"/>
        <v>1.018817995658829</v>
      </c>
      <c r="K74" s="6">
        <v>40023</v>
      </c>
      <c r="L74">
        <v>0.97062908997765562</v>
      </c>
    </row>
    <row r="75" spans="4:12">
      <c r="D75" s="6">
        <v>39870</v>
      </c>
      <c r="E75">
        <v>57</v>
      </c>
      <c r="F75">
        <f t="shared" si="0"/>
        <v>0.98120976029927776</v>
      </c>
      <c r="G75">
        <f t="shared" si="1"/>
        <v>1.8348575409682474E-2</v>
      </c>
      <c r="H75">
        <f t="shared" si="2"/>
        <v>1.0183485754096824</v>
      </c>
      <c r="K75" s="6">
        <v>39967</v>
      </c>
      <c r="L75">
        <v>0.97089241517645686</v>
      </c>
    </row>
    <row r="76" spans="4:12">
      <c r="D76" s="6">
        <v>39871</v>
      </c>
      <c r="E76">
        <v>58</v>
      </c>
      <c r="F76">
        <f t="shared" si="0"/>
        <v>0.99842396662031785</v>
      </c>
      <c r="G76">
        <f t="shared" si="1"/>
        <v>1.7873718081647387E-2</v>
      </c>
      <c r="H76">
        <f t="shared" si="2"/>
        <v>1.0178737180816473</v>
      </c>
      <c r="K76" s="6">
        <v>40024</v>
      </c>
      <c r="L76">
        <v>0.97089241517645686</v>
      </c>
    </row>
    <row r="77" spans="4:12">
      <c r="D77" s="6">
        <v>39872</v>
      </c>
      <c r="E77">
        <v>59</v>
      </c>
      <c r="F77">
        <f t="shared" si="0"/>
        <v>1.0156381729413577</v>
      </c>
      <c r="G77">
        <f t="shared" si="1"/>
        <v>1.7393564385198283E-2</v>
      </c>
      <c r="H77">
        <f t="shared" si="2"/>
        <v>1.0173935643851983</v>
      </c>
      <c r="K77" s="6">
        <v>39966</v>
      </c>
      <c r="L77">
        <v>0.9711643655808343</v>
      </c>
    </row>
    <row r="78" spans="4:12">
      <c r="D78" s="6">
        <v>39873</v>
      </c>
      <c r="E78">
        <v>60</v>
      </c>
      <c r="F78">
        <f t="shared" si="0"/>
        <v>1.0328523792623976</v>
      </c>
      <c r="G78">
        <f t="shared" si="1"/>
        <v>1.6908256600237984E-2</v>
      </c>
      <c r="H78">
        <f t="shared" si="2"/>
        <v>1.0169082566002381</v>
      </c>
      <c r="K78" s="6">
        <v>40025</v>
      </c>
      <c r="L78">
        <v>0.9711643655808343</v>
      </c>
    </row>
    <row r="79" spans="4:12">
      <c r="D79" s="6">
        <v>39874</v>
      </c>
      <c r="E79">
        <v>61</v>
      </c>
      <c r="F79">
        <f t="shared" si="0"/>
        <v>1.0500665855834377</v>
      </c>
      <c r="G79">
        <f t="shared" si="1"/>
        <v>1.6417938533936964E-2</v>
      </c>
      <c r="H79">
        <f t="shared" si="2"/>
        <v>1.0164179385339369</v>
      </c>
      <c r="K79" s="6">
        <v>39965</v>
      </c>
      <c r="L79">
        <v>0.9714448606060142</v>
      </c>
    </row>
    <row r="80" spans="4:12">
      <c r="D80" s="6">
        <v>39875</v>
      </c>
      <c r="E80">
        <v>62</v>
      </c>
      <c r="F80">
        <f t="shared" si="0"/>
        <v>1.0672807919044776</v>
      </c>
      <c r="G80">
        <f t="shared" si="1"/>
        <v>1.592275547812021E-2</v>
      </c>
      <c r="H80">
        <f t="shared" si="2"/>
        <v>1.0159227554781203</v>
      </c>
      <c r="K80" s="6">
        <v>40026</v>
      </c>
      <c r="L80">
        <v>0.9714448606060142</v>
      </c>
    </row>
    <row r="81" spans="4:12">
      <c r="D81" s="6">
        <v>39876</v>
      </c>
      <c r="E81">
        <v>63</v>
      </c>
      <c r="F81">
        <f t="shared" si="0"/>
        <v>1.0844949982255176</v>
      </c>
      <c r="G81">
        <f t="shared" si="1"/>
        <v>1.5422854166214073E-2</v>
      </c>
      <c r="H81">
        <f t="shared" si="2"/>
        <v>1.015422854166214</v>
      </c>
      <c r="K81" s="6">
        <v>39964</v>
      </c>
      <c r="L81">
        <v>0.97173381713526685</v>
      </c>
    </row>
    <row r="82" spans="4:12">
      <c r="D82" s="6">
        <v>39877</v>
      </c>
      <c r="E82">
        <v>64</v>
      </c>
      <c r="F82">
        <f t="shared" si="0"/>
        <v>1.1017092045465575</v>
      </c>
      <c r="G82">
        <f t="shared" si="1"/>
        <v>1.4918382729766044E-2</v>
      </c>
      <c r="H82">
        <f t="shared" si="2"/>
        <v>1.0149183827297661</v>
      </c>
      <c r="K82" s="6">
        <v>40027</v>
      </c>
      <c r="L82">
        <v>0.97173381713526685</v>
      </c>
    </row>
    <row r="83" spans="4:12">
      <c r="D83" s="6">
        <v>39878</v>
      </c>
      <c r="E83">
        <v>65</v>
      </c>
      <c r="F83">
        <f t="shared" si="0"/>
        <v>1.1189234108675974</v>
      </c>
      <c r="G83">
        <f t="shared" si="1"/>
        <v>1.4409490654550114E-2</v>
      </c>
      <c r="H83">
        <f t="shared" si="2"/>
        <v>1.0144094906545502</v>
      </c>
      <c r="K83" s="6">
        <v>39963</v>
      </c>
      <c r="L83">
        <v>0.97203114954453662</v>
      </c>
    </row>
    <row r="84" spans="4:12">
      <c r="D84" s="6">
        <v>39879</v>
      </c>
      <c r="E84">
        <v>66</v>
      </c>
      <c r="F84">
        <f t="shared" ref="F84:F147" si="3">(2*PI()*E84)/365</f>
        <v>1.1361376171886375</v>
      </c>
      <c r="G84">
        <f t="shared" ref="G84:G147" si="4">0.033*COS(F84)</f>
        <v>1.3896328736270957E-2</v>
      </c>
      <c r="H84">
        <f t="shared" ref="H84:H147" si="5">1+G84</f>
        <v>1.013896328736271</v>
      </c>
      <c r="K84" s="6">
        <v>40028</v>
      </c>
      <c r="L84">
        <v>0.97203114954453662</v>
      </c>
    </row>
    <row r="85" spans="4:12">
      <c r="D85" s="6">
        <v>39880</v>
      </c>
      <c r="E85">
        <v>67</v>
      </c>
      <c r="F85">
        <f t="shared" si="3"/>
        <v>1.1533518235096774</v>
      </c>
      <c r="G85">
        <f t="shared" si="4"/>
        <v>1.3379049035879912E-2</v>
      </c>
      <c r="H85">
        <f t="shared" si="5"/>
        <v>1.0133790490358798</v>
      </c>
      <c r="K85" s="6">
        <v>39962</v>
      </c>
      <c r="L85">
        <v>0.97233676972781347</v>
      </c>
    </row>
    <row r="86" spans="4:12">
      <c r="D86" s="6">
        <v>39881</v>
      </c>
      <c r="E86">
        <v>68</v>
      </c>
      <c r="F86">
        <f t="shared" si="3"/>
        <v>1.1705660298307174</v>
      </c>
      <c r="G86">
        <f t="shared" si="4"/>
        <v>1.2857804834516004E-2</v>
      </c>
      <c r="H86">
        <f t="shared" si="5"/>
        <v>1.012857804834516</v>
      </c>
      <c r="K86" s="6">
        <v>40029</v>
      </c>
      <c r="L86">
        <v>0.97233676972781347</v>
      </c>
    </row>
    <row r="87" spans="4:12">
      <c r="D87" s="6">
        <v>39882</v>
      </c>
      <c r="E87">
        <v>69</v>
      </c>
      <c r="F87">
        <f t="shared" si="3"/>
        <v>1.1877802361517573</v>
      </c>
      <c r="G87">
        <f t="shared" si="4"/>
        <v>1.233275058808548E-2</v>
      </c>
      <c r="H87">
        <f t="shared" si="5"/>
        <v>1.0123327505880855</v>
      </c>
      <c r="K87" s="6">
        <v>39961</v>
      </c>
      <c r="L87">
        <v>0.97265058712324137</v>
      </c>
    </row>
    <row r="88" spans="4:12">
      <c r="D88" s="6">
        <v>39883</v>
      </c>
      <c r="E88">
        <v>70</v>
      </c>
      <c r="F88">
        <f t="shared" si="3"/>
        <v>1.2049944424727974</v>
      </c>
      <c r="G88">
        <f t="shared" si="4"/>
        <v>1.180404188149314E-2</v>
      </c>
      <c r="H88">
        <f t="shared" si="5"/>
        <v>1.0118040418814931</v>
      </c>
      <c r="K88" s="6">
        <v>40030</v>
      </c>
      <c r="L88">
        <v>0.97265058712324137</v>
      </c>
    </row>
    <row r="89" spans="4:12">
      <c r="D89" s="6">
        <v>39884</v>
      </c>
      <c r="E89">
        <v>71</v>
      </c>
      <c r="F89">
        <f t="shared" si="3"/>
        <v>1.2222086487938373</v>
      </c>
      <c r="G89">
        <f t="shared" si="4"/>
        <v>1.1271835382539236E-2</v>
      </c>
      <c r="H89">
        <f t="shared" si="5"/>
        <v>1.0112718353825392</v>
      </c>
      <c r="K89" s="6">
        <v>39960</v>
      </c>
      <c r="L89">
        <v>0.97297250873995333</v>
      </c>
    </row>
    <row r="90" spans="4:12">
      <c r="D90" s="6">
        <v>39885</v>
      </c>
      <c r="E90">
        <v>72</v>
      </c>
      <c r="F90">
        <f t="shared" si="3"/>
        <v>1.2394228551148774</v>
      </c>
      <c r="G90">
        <f t="shared" si="4"/>
        <v>1.0736288795495345E-2</v>
      </c>
      <c r="H90">
        <f t="shared" si="5"/>
        <v>1.0107362887954954</v>
      </c>
      <c r="K90" s="6">
        <v>40031</v>
      </c>
      <c r="L90">
        <v>0.97297250873995333</v>
      </c>
    </row>
    <row r="91" spans="4:12">
      <c r="D91" s="6">
        <v>39886</v>
      </c>
      <c r="E91">
        <v>73</v>
      </c>
      <c r="F91">
        <f t="shared" si="3"/>
        <v>1.2566370614359172</v>
      </c>
      <c r="G91">
        <f t="shared" si="4"/>
        <v>1.0197560814373266E-2</v>
      </c>
      <c r="H91">
        <f t="shared" si="5"/>
        <v>1.0101975608143732</v>
      </c>
      <c r="K91" s="6">
        <v>39959</v>
      </c>
      <c r="L91">
        <v>0.97330243918562676</v>
      </c>
    </row>
    <row r="92" spans="4:12">
      <c r="D92" s="6">
        <v>39887</v>
      </c>
      <c r="E92">
        <v>74</v>
      </c>
      <c r="F92">
        <f t="shared" si="3"/>
        <v>1.2738512677569573</v>
      </c>
      <c r="G92">
        <f t="shared" si="4"/>
        <v>9.6558110759004962E-3</v>
      </c>
      <c r="H92">
        <f t="shared" si="5"/>
        <v>1.0096558110759004</v>
      </c>
      <c r="K92" s="6">
        <v>40032</v>
      </c>
      <c r="L92">
        <v>0.97330243918562676</v>
      </c>
    </row>
    <row r="93" spans="4:12">
      <c r="D93" s="6">
        <v>39888</v>
      </c>
      <c r="E93">
        <v>75</v>
      </c>
      <c r="F93">
        <f t="shared" si="3"/>
        <v>1.2910654740779972</v>
      </c>
      <c r="G93">
        <f t="shared" si="4"/>
        <v>9.1112001122164721E-3</v>
      </c>
      <c r="H93">
        <f t="shared" si="5"/>
        <v>1.0091112001122164</v>
      </c>
      <c r="K93" s="6">
        <v>39958</v>
      </c>
      <c r="L93">
        <v>0.97364028069474995</v>
      </c>
    </row>
    <row r="94" spans="4:12">
      <c r="D94" s="6">
        <v>39889</v>
      </c>
      <c r="E94">
        <v>76</v>
      </c>
      <c r="F94">
        <f t="shared" si="3"/>
        <v>1.3082796803990371</v>
      </c>
      <c r="G94">
        <f t="shared" si="4"/>
        <v>8.5638893033033962E-3</v>
      </c>
      <c r="H94">
        <f t="shared" si="5"/>
        <v>1.0085638893033033</v>
      </c>
      <c r="K94" s="6">
        <v>40033</v>
      </c>
      <c r="L94">
        <v>0.97364028069474995</v>
      </c>
    </row>
    <row r="95" spans="4:12">
      <c r="D95" s="6">
        <v>39890</v>
      </c>
      <c r="E95">
        <v>77</v>
      </c>
      <c r="F95">
        <f t="shared" si="3"/>
        <v>1.3254938867200772</v>
      </c>
      <c r="G95">
        <f t="shared" si="4"/>
        <v>8.0140408291658749E-3</v>
      </c>
      <c r="H95">
        <f t="shared" si="5"/>
        <v>1.0080140408291658</v>
      </c>
      <c r="K95" s="6">
        <v>39957</v>
      </c>
      <c r="L95">
        <v>0.97398593315759263</v>
      </c>
    </row>
    <row r="96" spans="4:12">
      <c r="D96" s="6">
        <v>39891</v>
      </c>
      <c r="E96">
        <v>78</v>
      </c>
      <c r="F96">
        <f t="shared" si="3"/>
        <v>1.342708093041117</v>
      </c>
      <c r="G96">
        <f t="shared" si="4"/>
        <v>7.4618176217735137E-3</v>
      </c>
      <c r="H96">
        <f t="shared" si="5"/>
        <v>1.0074618176217736</v>
      </c>
      <c r="K96" s="6">
        <v>40034</v>
      </c>
      <c r="L96">
        <v>0.97398593315759263</v>
      </c>
    </row>
    <row r="97" spans="4:12">
      <c r="D97" s="6">
        <v>39892</v>
      </c>
      <c r="E97">
        <v>79</v>
      </c>
      <c r="F97">
        <f t="shared" si="3"/>
        <v>1.3599222993621571</v>
      </c>
      <c r="G97">
        <f t="shared" si="4"/>
        <v>6.9073833167805996E-3</v>
      </c>
      <c r="H97">
        <f t="shared" si="5"/>
        <v>1.0069073833167805</v>
      </c>
      <c r="K97" s="6">
        <v>39956</v>
      </c>
      <c r="L97">
        <v>0.97433929414987031</v>
      </c>
    </row>
    <row r="98" spans="4:12">
      <c r="D98" s="6">
        <v>39893</v>
      </c>
      <c r="E98">
        <v>80</v>
      </c>
      <c r="F98">
        <f t="shared" si="3"/>
        <v>1.377136505683197</v>
      </c>
      <c r="G98">
        <f t="shared" si="4"/>
        <v>6.3509022050373901E-3</v>
      </c>
      <c r="H98">
        <f t="shared" si="5"/>
        <v>1.0063509022050374</v>
      </c>
      <c r="K98" s="6">
        <v>40035</v>
      </c>
      <c r="L98">
        <v>0.97433929414987031</v>
      </c>
    </row>
    <row r="99" spans="4:12">
      <c r="D99" s="6">
        <v>39894</v>
      </c>
      <c r="E99">
        <v>81</v>
      </c>
      <c r="F99">
        <f t="shared" si="3"/>
        <v>1.3943507120042369</v>
      </c>
      <c r="G99">
        <f t="shared" si="4"/>
        <v>5.792539183907131E-3</v>
      </c>
      <c r="H99">
        <f t="shared" si="5"/>
        <v>1.0057925391839071</v>
      </c>
      <c r="K99" s="6">
        <v>39955</v>
      </c>
      <c r="L99">
        <v>0.97470025896309476</v>
      </c>
    </row>
    <row r="100" spans="4:12">
      <c r="D100" s="6">
        <v>39895</v>
      </c>
      <c r="E100">
        <v>82</v>
      </c>
      <c r="F100">
        <f t="shared" si="3"/>
        <v>1.4115649183252768</v>
      </c>
      <c r="G100">
        <f t="shared" si="4"/>
        <v>5.2324597084034479E-3</v>
      </c>
      <c r="H100">
        <f t="shared" si="5"/>
        <v>1.0052324597084035</v>
      </c>
      <c r="K100" s="6">
        <v>40036</v>
      </c>
      <c r="L100">
        <v>0.97470025896309476</v>
      </c>
    </row>
    <row r="101" spans="4:12">
      <c r="D101" s="6">
        <v>39896</v>
      </c>
      <c r="E101">
        <v>83</v>
      </c>
      <c r="F101">
        <f t="shared" si="3"/>
        <v>1.4287791246463171</v>
      </c>
      <c r="G101">
        <f t="shared" si="4"/>
        <v>4.6708297421624197E-3</v>
      </c>
      <c r="H101">
        <f t="shared" si="5"/>
        <v>1.0046708297421625</v>
      </c>
      <c r="K101" s="6">
        <v>39954</v>
      </c>
      <c r="L101">
        <v>0.97506872063560157</v>
      </c>
    </row>
    <row r="102" spans="4:12">
      <c r="D102" s="6">
        <v>39897</v>
      </c>
      <c r="E102">
        <v>84</v>
      </c>
      <c r="F102">
        <f t="shared" si="3"/>
        <v>1.4459933309673569</v>
      </c>
      <c r="G102">
        <f t="shared" si="4"/>
        <v>4.1078157082640419E-3</v>
      </c>
      <c r="H102">
        <f t="shared" si="5"/>
        <v>1.0041078157082641</v>
      </c>
      <c r="K102" s="6">
        <v>40037</v>
      </c>
      <c r="L102">
        <v>0.97506872063560157</v>
      </c>
    </row>
    <row r="103" spans="4:12">
      <c r="D103" s="6">
        <v>39898</v>
      </c>
      <c r="E103">
        <v>85</v>
      </c>
      <c r="F103">
        <f t="shared" si="3"/>
        <v>1.4632075372883968</v>
      </c>
      <c r="G103">
        <f t="shared" si="4"/>
        <v>3.5435844399173823E-3</v>
      </c>
      <c r="H103">
        <f t="shared" si="5"/>
        <v>1.0035435844399174</v>
      </c>
      <c r="K103" s="6">
        <v>39953</v>
      </c>
      <c r="L103">
        <v>0.97544456998424511</v>
      </c>
    </row>
    <row r="104" spans="4:12">
      <c r="D104" s="6">
        <v>39899</v>
      </c>
      <c r="E104">
        <v>86</v>
      </c>
      <c r="F104">
        <f t="shared" si="3"/>
        <v>1.4804217436094367</v>
      </c>
      <c r="G104">
        <f t="shared" si="4"/>
        <v>2.9783031310243588E-3</v>
      </c>
      <c r="H104">
        <f t="shared" si="5"/>
        <v>1.0029783031310244</v>
      </c>
      <c r="K104" s="6">
        <v>40038</v>
      </c>
      <c r="L104">
        <v>0.97544456998424511</v>
      </c>
    </row>
    <row r="105" spans="4:12">
      <c r="D105" s="6">
        <v>39900</v>
      </c>
      <c r="E105">
        <v>87</v>
      </c>
      <c r="F105">
        <f t="shared" si="3"/>
        <v>1.4976359499304766</v>
      </c>
      <c r="G105">
        <f t="shared" si="4"/>
        <v>2.4121392866365667E-3</v>
      </c>
      <c r="H105">
        <f t="shared" si="5"/>
        <v>1.0024121392866365</v>
      </c>
      <c r="K105" s="6">
        <v>39952</v>
      </c>
      <c r="L105">
        <v>0.97582769563675187</v>
      </c>
    </row>
    <row r="106" spans="4:12">
      <c r="D106" s="6">
        <v>39901</v>
      </c>
      <c r="E106">
        <v>88</v>
      </c>
      <c r="F106">
        <f t="shared" si="3"/>
        <v>1.5148501562515164</v>
      </c>
      <c r="G106">
        <f t="shared" si="4"/>
        <v>1.8452606733199151E-3</v>
      </c>
      <c r="H106">
        <f t="shared" si="5"/>
        <v>1.0018452606733199</v>
      </c>
      <c r="K106" s="6">
        <v>40039</v>
      </c>
      <c r="L106">
        <v>0.97582769563675187</v>
      </c>
    </row>
    <row r="107" spans="4:12">
      <c r="D107" s="6">
        <v>39902</v>
      </c>
      <c r="E107">
        <v>89</v>
      </c>
      <c r="F107">
        <f t="shared" si="3"/>
        <v>1.5320643625725567</v>
      </c>
      <c r="G107">
        <f t="shared" si="4"/>
        <v>1.2778352694417571E-3</v>
      </c>
      <c r="H107">
        <f t="shared" si="5"/>
        <v>1.0012778352694418</v>
      </c>
      <c r="K107" s="6">
        <v>39951</v>
      </c>
      <c r="L107">
        <v>0.9762179840647226</v>
      </c>
    </row>
    <row r="108" spans="4:12">
      <c r="D108" s="6">
        <v>39903</v>
      </c>
      <c r="E108">
        <v>90</v>
      </c>
      <c r="F108">
        <f t="shared" si="3"/>
        <v>1.5492785688935966</v>
      </c>
      <c r="G108">
        <f t="shared" si="4"/>
        <v>7.1003121539533445E-4</v>
      </c>
      <c r="H108">
        <f t="shared" si="5"/>
        <v>1.0007100312153954</v>
      </c>
      <c r="K108" s="6">
        <v>40040</v>
      </c>
      <c r="L108">
        <v>0.9762179840647226</v>
      </c>
    </row>
    <row r="109" spans="4:12">
      <c r="D109" s="6">
        <v>39904</v>
      </c>
      <c r="E109">
        <v>91</v>
      </c>
      <c r="F109">
        <f t="shared" si="3"/>
        <v>1.5664927752146365</v>
      </c>
      <c r="G109">
        <f t="shared" si="4"/>
        <v>1.4201676377606154E-4</v>
      </c>
      <c r="H109">
        <f t="shared" si="5"/>
        <v>1.000142016763776</v>
      </c>
      <c r="K109" s="6">
        <v>40041</v>
      </c>
      <c r="L109">
        <v>0.97661531961727277</v>
      </c>
    </row>
    <row r="110" spans="4:12">
      <c r="D110" s="6">
        <v>39905</v>
      </c>
      <c r="E110">
        <v>92</v>
      </c>
      <c r="F110">
        <f t="shared" si="3"/>
        <v>1.5837069815356764</v>
      </c>
      <c r="G110">
        <f t="shared" si="4"/>
        <v>-4.2603977047529106E-4</v>
      </c>
      <c r="H110">
        <f t="shared" si="5"/>
        <v>0.99957396022952472</v>
      </c>
      <c r="K110" s="6">
        <v>39950</v>
      </c>
      <c r="L110">
        <v>0.97661531961727288</v>
      </c>
    </row>
    <row r="111" spans="4:12">
      <c r="D111" s="6">
        <v>39906</v>
      </c>
      <c r="E111">
        <v>93</v>
      </c>
      <c r="F111">
        <f t="shared" si="3"/>
        <v>1.6009211878567164</v>
      </c>
      <c r="G111">
        <f t="shared" si="4"/>
        <v>-9.9397005994796787E-4</v>
      </c>
      <c r="H111">
        <f t="shared" si="5"/>
        <v>0.99900602994005205</v>
      </c>
      <c r="K111" s="6">
        <v>39949</v>
      </c>
      <c r="L111">
        <v>0.97701958455530324</v>
      </c>
    </row>
    <row r="112" spans="4:12">
      <c r="D112" s="6">
        <v>39907</v>
      </c>
      <c r="E112">
        <v>94</v>
      </c>
      <c r="F112">
        <f t="shared" si="3"/>
        <v>1.6181353941777565</v>
      </c>
      <c r="G112">
        <f t="shared" si="4"/>
        <v>-1.5616058146402511E-3</v>
      </c>
      <c r="H112">
        <f t="shared" si="5"/>
        <v>0.99843839418535973</v>
      </c>
      <c r="K112" s="6">
        <v>40042</v>
      </c>
      <c r="L112">
        <v>0.97701958455530324</v>
      </c>
    </row>
    <row r="113" spans="4:12">
      <c r="D113" s="6">
        <v>39908</v>
      </c>
      <c r="E113">
        <v>95</v>
      </c>
      <c r="F113">
        <f t="shared" si="3"/>
        <v>1.6353496004987964</v>
      </c>
      <c r="G113">
        <f t="shared" si="4"/>
        <v>-2.1287788318274359E-3</v>
      </c>
      <c r="H113">
        <f t="shared" si="5"/>
        <v>0.99787122116817262</v>
      </c>
      <c r="K113" s="6">
        <v>39948</v>
      </c>
      <c r="L113">
        <v>0.97743065908638782</v>
      </c>
    </row>
    <row r="114" spans="4:12">
      <c r="D114" s="6">
        <v>39909</v>
      </c>
      <c r="E114">
        <v>96</v>
      </c>
      <c r="F114">
        <f t="shared" si="3"/>
        <v>1.6525638068198363</v>
      </c>
      <c r="G114">
        <f t="shared" si="4"/>
        <v>-2.6953210459039396E-3</v>
      </c>
      <c r="H114">
        <f t="shared" si="5"/>
        <v>0.99730467895409602</v>
      </c>
      <c r="K114" s="6">
        <v>40043</v>
      </c>
      <c r="L114">
        <v>0.97743065908638782</v>
      </c>
    </row>
    <row r="115" spans="4:12">
      <c r="D115" s="6">
        <v>39910</v>
      </c>
      <c r="E115">
        <v>97</v>
      </c>
      <c r="F115">
        <f t="shared" si="3"/>
        <v>1.6697780131408764</v>
      </c>
      <c r="G115">
        <f t="shared" si="4"/>
        <v>-3.2610645781847576E-3</v>
      </c>
      <c r="H115">
        <f t="shared" si="5"/>
        <v>0.99673893542181524</v>
      </c>
      <c r="K115" s="6">
        <v>39947</v>
      </c>
      <c r="L115">
        <v>0.97784842140027151</v>
      </c>
    </row>
    <row r="116" spans="4:12">
      <c r="D116" s="6">
        <v>39911</v>
      </c>
      <c r="E116">
        <v>98</v>
      </c>
      <c r="F116">
        <f t="shared" si="3"/>
        <v>1.6869922194619162</v>
      </c>
      <c r="G116">
        <f t="shared" si="4"/>
        <v>-3.8258417866515139E-3</v>
      </c>
      <c r="H116">
        <f t="shared" si="5"/>
        <v>0.99617415821334854</v>
      </c>
      <c r="K116" s="6">
        <v>40044</v>
      </c>
      <c r="L116">
        <v>0.97784842140027151</v>
      </c>
    </row>
    <row r="117" spans="4:12">
      <c r="D117" s="6">
        <v>39912</v>
      </c>
      <c r="E117">
        <v>99</v>
      </c>
      <c r="F117">
        <f t="shared" si="3"/>
        <v>1.7042064257829563</v>
      </c>
      <c r="G117">
        <f t="shared" si="4"/>
        <v>-4.3894853156284646E-3</v>
      </c>
      <c r="H117">
        <f t="shared" si="5"/>
        <v>0.99561051468437156</v>
      </c>
      <c r="K117" s="6">
        <v>39946</v>
      </c>
      <c r="L117">
        <v>0.97827274770496442</v>
      </c>
    </row>
    <row r="118" spans="4:12">
      <c r="D118" s="6">
        <v>39913</v>
      </c>
      <c r="E118">
        <v>100</v>
      </c>
      <c r="F118">
        <f t="shared" si="3"/>
        <v>1.7214206321039962</v>
      </c>
      <c r="G118">
        <f t="shared" si="4"/>
        <v>-4.9518281453735354E-3</v>
      </c>
      <c r="H118">
        <f t="shared" si="5"/>
        <v>0.99504817185462646</v>
      </c>
      <c r="K118" s="6">
        <v>40045</v>
      </c>
      <c r="L118">
        <v>0.97827274770496442</v>
      </c>
    </row>
    <row r="119" spans="4:12">
      <c r="D119" s="6">
        <v>39914</v>
      </c>
      <c r="E119">
        <v>101</v>
      </c>
      <c r="F119">
        <f t="shared" si="3"/>
        <v>1.7386348384250363</v>
      </c>
      <c r="G119">
        <f t="shared" si="4"/>
        <v>-5.5127036415699351E-3</v>
      </c>
      <c r="H119">
        <f t="shared" si="5"/>
        <v>0.99448729635843003</v>
      </c>
      <c r="K119" s="6">
        <v>39945</v>
      </c>
      <c r="L119">
        <v>0.97870351226342489</v>
      </c>
    </row>
    <row r="120" spans="4:12">
      <c r="D120" s="6">
        <v>39915</v>
      </c>
      <c r="E120">
        <v>102</v>
      </c>
      <c r="F120">
        <f t="shared" si="3"/>
        <v>1.7558490447460762</v>
      </c>
      <c r="G120">
        <f t="shared" si="4"/>
        <v>-6.0719456047034423E-3</v>
      </c>
      <c r="H120">
        <f t="shared" si="5"/>
        <v>0.99392805439529652</v>
      </c>
      <c r="K120" s="6">
        <v>40046</v>
      </c>
      <c r="L120">
        <v>0.97870351226342489</v>
      </c>
    </row>
    <row r="121" spans="4:12">
      <c r="D121" s="6">
        <v>39916</v>
      </c>
      <c r="E121">
        <v>103</v>
      </c>
      <c r="F121">
        <f t="shared" si="3"/>
        <v>1.773063251067116</v>
      </c>
      <c r="G121">
        <f t="shared" si="4"/>
        <v>-6.629388319310957E-3</v>
      </c>
      <c r="H121">
        <f t="shared" si="5"/>
        <v>0.99337061168068908</v>
      </c>
      <c r="K121" s="6">
        <v>39944</v>
      </c>
      <c r="L121">
        <v>0.97914058743081744</v>
      </c>
    </row>
    <row r="122" spans="4:12">
      <c r="D122" s="6">
        <v>39917</v>
      </c>
      <c r="E122">
        <v>104</v>
      </c>
      <c r="F122">
        <f t="shared" si="3"/>
        <v>1.7902774573881561</v>
      </c>
      <c r="G122">
        <f t="shared" si="4"/>
        <v>-7.1848666030855483E-3</v>
      </c>
      <c r="H122">
        <f t="shared" si="5"/>
        <v>0.99281513339691441</v>
      </c>
      <c r="K122" s="6">
        <v>40047</v>
      </c>
      <c r="L122">
        <v>0.97914058743081744</v>
      </c>
    </row>
    <row r="123" spans="4:12">
      <c r="D123" s="6">
        <v>39918</v>
      </c>
      <c r="E123">
        <v>105</v>
      </c>
      <c r="F123">
        <f t="shared" si="3"/>
        <v>1.8074916637091962</v>
      </c>
      <c r="G123">
        <f t="shared" si="4"/>
        <v>-7.7382158558235254E-3</v>
      </c>
      <c r="H123">
        <f t="shared" si="5"/>
        <v>0.99226178414417643</v>
      </c>
      <c r="K123" s="6">
        <v>39943</v>
      </c>
      <c r="L123">
        <v>0.97958384369233742</v>
      </c>
    </row>
    <row r="124" spans="4:12">
      <c r="D124" s="6">
        <v>39919</v>
      </c>
      <c r="E124">
        <v>106</v>
      </c>
      <c r="F124">
        <f t="shared" si="3"/>
        <v>1.8247058700302361</v>
      </c>
      <c r="G124">
        <f t="shared" si="4"/>
        <v>-8.2892721081990386E-3</v>
      </c>
      <c r="H124">
        <f t="shared" si="5"/>
        <v>0.99171072789180092</v>
      </c>
      <c r="K124" s="6">
        <v>40048</v>
      </c>
      <c r="L124">
        <v>0.97958384369233742</v>
      </c>
    </row>
    <row r="125" spans="4:12">
      <c r="D125" s="6">
        <v>39920</v>
      </c>
      <c r="E125">
        <v>107</v>
      </c>
      <c r="F125">
        <f t="shared" si="3"/>
        <v>1.841920076351276</v>
      </c>
      <c r="G125">
        <f t="shared" si="4"/>
        <v>-8.8378720703517488E-3</v>
      </c>
      <c r="H125">
        <f t="shared" si="5"/>
        <v>0.99116212792964831</v>
      </c>
      <c r="K125" s="6">
        <v>39942</v>
      </c>
      <c r="L125">
        <v>0.98003314970158795</v>
      </c>
    </row>
    <row r="126" spans="4:12">
      <c r="D126" s="6">
        <v>39921</v>
      </c>
      <c r="E126">
        <v>108</v>
      </c>
      <c r="F126">
        <f t="shared" si="3"/>
        <v>1.8591342826723158</v>
      </c>
      <c r="G126">
        <f t="shared" si="4"/>
        <v>-9.3838531802731134E-3</v>
      </c>
      <c r="H126">
        <f t="shared" si="5"/>
        <v>0.99061614681972687</v>
      </c>
      <c r="K126" s="6">
        <v>40049</v>
      </c>
      <c r="L126">
        <v>0.98003314970158795</v>
      </c>
    </row>
    <row r="127" spans="4:12">
      <c r="D127" s="6">
        <v>39922</v>
      </c>
      <c r="E127">
        <v>109</v>
      </c>
      <c r="F127">
        <f t="shared" si="3"/>
        <v>1.8763484889933557</v>
      </c>
      <c r="G127">
        <f t="shared" si="4"/>
        <v>-9.9270536519770226E-3</v>
      </c>
      <c r="H127">
        <f t="shared" si="5"/>
        <v>0.99007294634802301</v>
      </c>
      <c r="K127" s="6">
        <v>39941</v>
      </c>
      <c r="L127">
        <v>0.98048837231950192</v>
      </c>
    </row>
    <row r="128" spans="4:12">
      <c r="D128" s="6">
        <v>39923</v>
      </c>
      <c r="E128">
        <v>110</v>
      </c>
      <c r="F128">
        <f t="shared" si="3"/>
        <v>1.893562695314396</v>
      </c>
      <c r="G128">
        <f t="shared" si="4"/>
        <v>-1.0467312523440502E-2</v>
      </c>
      <c r="H128">
        <f t="shared" si="5"/>
        <v>0.98953268747655954</v>
      </c>
      <c r="K128" s="6">
        <v>40050</v>
      </c>
      <c r="L128">
        <v>0.98048837231950192</v>
      </c>
    </row>
    <row r="129" spans="4:12">
      <c r="D129" s="6">
        <v>39924</v>
      </c>
      <c r="E129">
        <v>111</v>
      </c>
      <c r="F129">
        <f t="shared" si="3"/>
        <v>1.9107769016354359</v>
      </c>
      <c r="G129">
        <f t="shared" si="4"/>
        <v>-1.1004469704300166E-2</v>
      </c>
      <c r="H129">
        <f t="shared" si="5"/>
        <v>0.98899553029569987</v>
      </c>
      <c r="K129" s="6">
        <v>39940</v>
      </c>
      <c r="L129">
        <v>0.980949376653793</v>
      </c>
    </row>
    <row r="130" spans="4:12">
      <c r="D130" s="6">
        <v>39925</v>
      </c>
      <c r="E130">
        <v>112</v>
      </c>
      <c r="F130">
        <f t="shared" si="3"/>
        <v>1.9279911079564758</v>
      </c>
      <c r="G130">
        <f t="shared" si="4"/>
        <v>-1.1538366023290539E-2</v>
      </c>
      <c r="H130">
        <f t="shared" si="5"/>
        <v>0.9884616339767095</v>
      </c>
      <c r="K130" s="6">
        <v>40051</v>
      </c>
      <c r="L130">
        <v>0.980949376653793</v>
      </c>
    </row>
    <row r="131" spans="4:12">
      <c r="D131" s="6">
        <v>39926</v>
      </c>
      <c r="E131">
        <v>113</v>
      </c>
      <c r="F131">
        <f t="shared" si="3"/>
        <v>1.9452053142775156</v>
      </c>
      <c r="G131">
        <f t="shared" si="4"/>
        <v>-1.2068843275409876E-2</v>
      </c>
      <c r="H131">
        <f t="shared" si="5"/>
        <v>0.98793115672459009</v>
      </c>
      <c r="K131" s="6">
        <v>39939</v>
      </c>
      <c r="L131">
        <v>0.98141602609892764</v>
      </c>
    </row>
    <row r="132" spans="4:12">
      <c r="D132" s="6">
        <v>39927</v>
      </c>
      <c r="E132">
        <v>114</v>
      </c>
      <c r="F132">
        <f t="shared" si="3"/>
        <v>1.9624195205985555</v>
      </c>
      <c r="G132">
        <f t="shared" si="4"/>
        <v>-1.2595744268799742E-2</v>
      </c>
      <c r="H132">
        <f t="shared" si="5"/>
        <v>0.98740425573120028</v>
      </c>
      <c r="K132" s="6">
        <v>40052</v>
      </c>
      <c r="L132">
        <v>0.98141602609892764</v>
      </c>
    </row>
    <row r="133" spans="4:12">
      <c r="D133" s="6">
        <v>39928</v>
      </c>
      <c r="E133">
        <v>115</v>
      </c>
      <c r="F133">
        <f t="shared" si="3"/>
        <v>1.9796337269195958</v>
      </c>
      <c r="G133">
        <f t="shared" si="4"/>
        <v>-1.3118912871324346E-2</v>
      </c>
      <c r="H133">
        <f t="shared" si="5"/>
        <v>0.98688108712867562</v>
      </c>
      <c r="K133" s="6">
        <v>39938</v>
      </c>
      <c r="L133">
        <v>0.98188818237660425</v>
      </c>
    </row>
    <row r="134" spans="4:12">
      <c r="D134" s="6">
        <v>39929</v>
      </c>
      <c r="E134">
        <v>116</v>
      </c>
      <c r="F134">
        <f t="shared" si="3"/>
        <v>1.9968479332406357</v>
      </c>
      <c r="G134">
        <f t="shared" si="4"/>
        <v>-1.3638194056835839E-2</v>
      </c>
      <c r="H134">
        <f t="shared" si="5"/>
        <v>0.98636180594316414</v>
      </c>
      <c r="K134" s="6">
        <v>40053</v>
      </c>
      <c r="L134">
        <v>0.98188818237660425</v>
      </c>
    </row>
    <row r="135" spans="4:12">
      <c r="D135" s="6">
        <v>39930</v>
      </c>
      <c r="E135">
        <v>117</v>
      </c>
      <c r="F135">
        <f t="shared" si="3"/>
        <v>2.0140621395616756</v>
      </c>
      <c r="G135">
        <f t="shared" si="4"/>
        <v>-1.4153433951111955E-2</v>
      </c>
      <c r="H135">
        <f t="shared" si="5"/>
        <v>0.9858465660488881</v>
      </c>
      <c r="K135" s="6">
        <v>39937</v>
      </c>
      <c r="L135">
        <v>0.98236570557672775</v>
      </c>
    </row>
    <row r="136" spans="4:12">
      <c r="D136" s="6">
        <v>39931</v>
      </c>
      <c r="E136">
        <v>118</v>
      </c>
      <c r="F136">
        <f t="shared" si="3"/>
        <v>2.0312763458827154</v>
      </c>
      <c r="G136">
        <f t="shared" si="4"/>
        <v>-1.4664479877452237E-2</v>
      </c>
      <c r="H136">
        <f t="shared" si="5"/>
        <v>0.98533552012254777</v>
      </c>
      <c r="K136" s="6">
        <v>40054</v>
      </c>
      <c r="L136">
        <v>0.98236570557672775</v>
      </c>
    </row>
    <row r="137" spans="4:12">
      <c r="D137" s="6">
        <v>39932</v>
      </c>
      <c r="E137">
        <v>119</v>
      </c>
      <c r="F137">
        <f t="shared" si="3"/>
        <v>2.0484905522037553</v>
      </c>
      <c r="G137">
        <f t="shared" si="4"/>
        <v>-1.5171180401919431E-2</v>
      </c>
      <c r="H137">
        <f t="shared" si="5"/>
        <v>0.98482881959808055</v>
      </c>
      <c r="K137" s="6">
        <v>39936</v>
      </c>
      <c r="L137">
        <v>0.98284845419886802</v>
      </c>
    </row>
    <row r="138" spans="4:12">
      <c r="D138" s="6">
        <v>39933</v>
      </c>
      <c r="E138">
        <v>120</v>
      </c>
      <c r="F138">
        <f t="shared" si="3"/>
        <v>2.0657047585247952</v>
      </c>
      <c r="G138">
        <f t="shared" si="4"/>
        <v>-1.567338537821265E-2</v>
      </c>
      <c r="H138">
        <f t="shared" si="5"/>
        <v>0.98432661462178739</v>
      </c>
      <c r="K138" s="6">
        <v>40055</v>
      </c>
      <c r="L138">
        <v>0.98284845419886802</v>
      </c>
    </row>
    <row r="139" spans="4:12">
      <c r="D139" s="6">
        <v>39934</v>
      </c>
      <c r="E139">
        <v>121</v>
      </c>
      <c r="F139">
        <f t="shared" si="3"/>
        <v>2.0829189648458355</v>
      </c>
      <c r="G139">
        <f t="shared" si="4"/>
        <v>-1.6170945992158955E-2</v>
      </c>
      <c r="H139">
        <f t="shared" si="5"/>
        <v>0.98382905400784104</v>
      </c>
      <c r="K139" s="6">
        <v>39935</v>
      </c>
      <c r="L139">
        <v>0.98333628519418981</v>
      </c>
    </row>
    <row r="140" spans="4:12">
      <c r="D140" s="6">
        <v>39935</v>
      </c>
      <c r="E140">
        <v>122</v>
      </c>
      <c r="F140">
        <f t="shared" si="3"/>
        <v>2.1001331711668754</v>
      </c>
      <c r="G140">
        <f t="shared" si="4"/>
        <v>-1.6663714805810175E-2</v>
      </c>
      <c r="H140">
        <f t="shared" si="5"/>
        <v>0.98333628519418981</v>
      </c>
      <c r="K140" s="6">
        <v>40056</v>
      </c>
      <c r="L140">
        <v>0.98333628519418981</v>
      </c>
    </row>
    <row r="141" spans="4:12">
      <c r="D141" s="6">
        <v>39936</v>
      </c>
      <c r="E141">
        <v>123</v>
      </c>
      <c r="F141">
        <f t="shared" si="3"/>
        <v>2.1173473774879152</v>
      </c>
      <c r="G141">
        <f t="shared" si="4"/>
        <v>-1.7151545801132012E-2</v>
      </c>
      <c r="H141">
        <f t="shared" si="5"/>
        <v>0.98284845419886802</v>
      </c>
      <c r="K141" s="6">
        <v>39934</v>
      </c>
      <c r="L141">
        <v>0.98382905400784104</v>
      </c>
    </row>
    <row r="142" spans="4:12">
      <c r="D142" s="6">
        <v>39937</v>
      </c>
      <c r="E142">
        <v>124</v>
      </c>
      <c r="F142">
        <f t="shared" si="3"/>
        <v>2.1345615838089551</v>
      </c>
      <c r="G142">
        <f t="shared" si="4"/>
        <v>-1.7634294423272294E-2</v>
      </c>
      <c r="H142">
        <f t="shared" si="5"/>
        <v>0.98236570557672775</v>
      </c>
      <c r="K142" s="6">
        <v>40057</v>
      </c>
      <c r="L142">
        <v>0.98382905400784104</v>
      </c>
    </row>
    <row r="143" spans="4:12">
      <c r="D143" s="6">
        <v>39938</v>
      </c>
      <c r="E143">
        <v>125</v>
      </c>
      <c r="F143">
        <f t="shared" si="3"/>
        <v>2.151775790129995</v>
      </c>
      <c r="G143">
        <f t="shared" si="4"/>
        <v>-1.8111817623395726E-2</v>
      </c>
      <c r="H143">
        <f t="shared" si="5"/>
        <v>0.98188818237660425</v>
      </c>
      <c r="K143" s="6">
        <v>39933</v>
      </c>
      <c r="L143">
        <v>0.98432661462178739</v>
      </c>
    </row>
    <row r="144" spans="4:12">
      <c r="D144" s="6">
        <v>39939</v>
      </c>
      <c r="E144">
        <v>126</v>
      </c>
      <c r="F144">
        <f t="shared" si="3"/>
        <v>2.1689899964510353</v>
      </c>
      <c r="G144">
        <f t="shared" si="4"/>
        <v>-1.8583973901072314E-2</v>
      </c>
      <c r="H144">
        <f t="shared" si="5"/>
        <v>0.98141602609892764</v>
      </c>
      <c r="K144" s="6">
        <v>40058</v>
      </c>
      <c r="L144">
        <v>0.98432661462178739</v>
      </c>
    </row>
    <row r="145" spans="4:12">
      <c r="D145" s="6">
        <v>39940</v>
      </c>
      <c r="E145">
        <v>127</v>
      </c>
      <c r="F145">
        <f t="shared" si="3"/>
        <v>2.1862042027720752</v>
      </c>
      <c r="G145">
        <f t="shared" si="4"/>
        <v>-1.9050623346207E-2</v>
      </c>
      <c r="H145">
        <f t="shared" si="5"/>
        <v>0.980949376653793</v>
      </c>
      <c r="K145" s="6">
        <v>39932</v>
      </c>
      <c r="L145">
        <v>0.98482881959808055</v>
      </c>
    </row>
    <row r="146" spans="4:12">
      <c r="D146" s="6">
        <v>39941</v>
      </c>
      <c r="E146">
        <v>128</v>
      </c>
      <c r="F146">
        <f t="shared" si="3"/>
        <v>2.203418409093115</v>
      </c>
      <c r="G146">
        <f t="shared" si="4"/>
        <v>-1.9511627680498078E-2</v>
      </c>
      <c r="H146">
        <f t="shared" si="5"/>
        <v>0.98048837231950192</v>
      </c>
      <c r="K146" s="6">
        <v>40059</v>
      </c>
      <c r="L146">
        <v>0.98482881959808055</v>
      </c>
    </row>
    <row r="147" spans="4:12">
      <c r="D147" s="6">
        <v>39942</v>
      </c>
      <c r="E147">
        <v>129</v>
      </c>
      <c r="F147">
        <f t="shared" si="3"/>
        <v>2.2206326154141549</v>
      </c>
      <c r="G147">
        <f t="shared" si="4"/>
        <v>-1.9966850298412012E-2</v>
      </c>
      <c r="H147">
        <f t="shared" si="5"/>
        <v>0.98003314970158795</v>
      </c>
      <c r="K147" s="6">
        <v>39931</v>
      </c>
      <c r="L147">
        <v>0.98533552012254777</v>
      </c>
    </row>
    <row r="148" spans="4:12">
      <c r="D148" s="6">
        <v>39943</v>
      </c>
      <c r="E148">
        <v>130</v>
      </c>
      <c r="F148">
        <f t="shared" ref="F148:F211" si="6">(2*PI()*E148)/365</f>
        <v>2.2378468217351948</v>
      </c>
      <c r="G148">
        <f t="shared" ref="G148:G211" si="7">0.033*COS(F148)</f>
        <v>-2.0416156307662605E-2</v>
      </c>
      <c r="H148">
        <f t="shared" ref="H148:H211" si="8">1+G148</f>
        <v>0.97958384369233742</v>
      </c>
      <c r="K148" s="6">
        <v>40060</v>
      </c>
      <c r="L148">
        <v>0.98533552012254777</v>
      </c>
    </row>
    <row r="149" spans="4:12">
      <c r="D149" s="6">
        <v>39944</v>
      </c>
      <c r="E149">
        <v>131</v>
      </c>
      <c r="F149">
        <f t="shared" si="6"/>
        <v>2.2550610280562351</v>
      </c>
      <c r="G149">
        <f t="shared" si="7"/>
        <v>-2.0859412569182507E-2</v>
      </c>
      <c r="H149">
        <f t="shared" si="8"/>
        <v>0.97914058743081744</v>
      </c>
      <c r="K149" s="6">
        <v>40061</v>
      </c>
      <c r="L149">
        <v>0.98584656604888798</v>
      </c>
    </row>
    <row r="150" spans="4:12">
      <c r="D150" s="6">
        <v>39945</v>
      </c>
      <c r="E150">
        <v>132</v>
      </c>
      <c r="F150">
        <f t="shared" si="6"/>
        <v>2.272275234377275</v>
      </c>
      <c r="G150">
        <f t="shared" si="7"/>
        <v>-2.1296487736575154E-2</v>
      </c>
      <c r="H150">
        <f t="shared" si="8"/>
        <v>0.97870351226342489</v>
      </c>
      <c r="K150" s="6">
        <v>39930</v>
      </c>
      <c r="L150">
        <v>0.9858465660488881</v>
      </c>
    </row>
    <row r="151" spans="4:12">
      <c r="D151" s="6">
        <v>39946</v>
      </c>
      <c r="E151">
        <v>133</v>
      </c>
      <c r="F151">
        <f t="shared" si="6"/>
        <v>2.2894894406983148</v>
      </c>
      <c r="G151">
        <f t="shared" si="7"/>
        <v>-2.172725229503561E-2</v>
      </c>
      <c r="H151">
        <f t="shared" si="8"/>
        <v>0.97827274770496442</v>
      </c>
      <c r="K151" s="6">
        <v>39929</v>
      </c>
      <c r="L151">
        <v>0.98636180594316414</v>
      </c>
    </row>
    <row r="152" spans="4:12">
      <c r="D152" s="6">
        <v>39947</v>
      </c>
      <c r="E152">
        <v>134</v>
      </c>
      <c r="F152">
        <f t="shared" si="6"/>
        <v>2.3067036470193547</v>
      </c>
      <c r="G152">
        <f t="shared" si="7"/>
        <v>-2.2151578599728536E-2</v>
      </c>
      <c r="H152">
        <f t="shared" si="8"/>
        <v>0.97784842140027151</v>
      </c>
      <c r="K152" s="6">
        <v>40062</v>
      </c>
      <c r="L152">
        <v>0.98636180594316414</v>
      </c>
    </row>
    <row r="153" spans="4:12">
      <c r="D153" s="6">
        <v>39948</v>
      </c>
      <c r="E153">
        <v>135</v>
      </c>
      <c r="F153">
        <f t="shared" si="6"/>
        <v>2.323917853340395</v>
      </c>
      <c r="G153">
        <f t="shared" si="7"/>
        <v>-2.2569340913612151E-2</v>
      </c>
      <c r="H153">
        <f t="shared" si="8"/>
        <v>0.97743065908638782</v>
      </c>
      <c r="K153" s="6">
        <v>39928</v>
      </c>
      <c r="L153">
        <v>0.98688108712867562</v>
      </c>
    </row>
    <row r="154" spans="4:12">
      <c r="D154" s="6">
        <v>39949</v>
      </c>
      <c r="E154">
        <v>136</v>
      </c>
      <c r="F154">
        <f t="shared" si="6"/>
        <v>2.3411320596614349</v>
      </c>
      <c r="G154">
        <f t="shared" si="7"/>
        <v>-2.2980415444696783E-2</v>
      </c>
      <c r="H154">
        <f t="shared" si="8"/>
        <v>0.97701958455530324</v>
      </c>
      <c r="K154" s="6">
        <v>40063</v>
      </c>
      <c r="L154">
        <v>0.98688108712867562</v>
      </c>
    </row>
    <row r="155" spans="4:12">
      <c r="D155" s="6">
        <v>39950</v>
      </c>
      <c r="E155">
        <v>137</v>
      </c>
      <c r="F155">
        <f t="shared" si="6"/>
        <v>2.3583462659824748</v>
      </c>
      <c r="G155">
        <f t="shared" si="7"/>
        <v>-2.3384680382727167E-2</v>
      </c>
      <c r="H155">
        <f t="shared" si="8"/>
        <v>0.97661531961727288</v>
      </c>
      <c r="K155" s="6">
        <v>39927</v>
      </c>
      <c r="L155">
        <v>0.98740425573120028</v>
      </c>
    </row>
    <row r="156" spans="4:12">
      <c r="D156" s="6">
        <v>39951</v>
      </c>
      <c r="E156">
        <v>138</v>
      </c>
      <c r="F156">
        <f t="shared" si="6"/>
        <v>2.3755604723035146</v>
      </c>
      <c r="G156">
        <f t="shared" si="7"/>
        <v>-2.3782015935277411E-2</v>
      </c>
      <c r="H156">
        <f t="shared" si="8"/>
        <v>0.9762179840647226</v>
      </c>
      <c r="K156" s="6">
        <v>40064</v>
      </c>
      <c r="L156">
        <v>0.98740425573120028</v>
      </c>
    </row>
    <row r="157" spans="4:12">
      <c r="D157" s="6">
        <v>39952</v>
      </c>
      <c r="E157">
        <v>139</v>
      </c>
      <c r="F157">
        <f t="shared" si="6"/>
        <v>2.392774678624555</v>
      </c>
      <c r="G157">
        <f t="shared" si="7"/>
        <v>-2.4172304363248107E-2</v>
      </c>
      <c r="H157">
        <f t="shared" si="8"/>
        <v>0.97582769563675187</v>
      </c>
      <c r="K157" s="6">
        <v>39926</v>
      </c>
      <c r="L157">
        <v>0.98793115672459009</v>
      </c>
    </row>
    <row r="158" spans="4:12">
      <c r="D158" s="6">
        <v>39953</v>
      </c>
      <c r="E158">
        <v>140</v>
      </c>
      <c r="F158">
        <f t="shared" si="6"/>
        <v>2.4099888849455948</v>
      </c>
      <c r="G158">
        <f t="shared" si="7"/>
        <v>-2.4555430015754904E-2</v>
      </c>
      <c r="H158">
        <f t="shared" si="8"/>
        <v>0.97544456998424511</v>
      </c>
      <c r="K158" s="6">
        <v>40065</v>
      </c>
      <c r="L158">
        <v>0.98793115672459009</v>
      </c>
    </row>
    <row r="159" spans="4:12">
      <c r="D159" s="6">
        <v>39954</v>
      </c>
      <c r="E159">
        <v>141</v>
      </c>
      <c r="F159">
        <f t="shared" si="6"/>
        <v>2.4272030912666347</v>
      </c>
      <c r="G159">
        <f t="shared" si="7"/>
        <v>-2.493127936439845E-2</v>
      </c>
      <c r="H159">
        <f t="shared" si="8"/>
        <v>0.97506872063560157</v>
      </c>
      <c r="K159" s="6">
        <v>39925</v>
      </c>
      <c r="L159">
        <v>0.9884616339767095</v>
      </c>
    </row>
    <row r="160" spans="4:12">
      <c r="D160" s="6">
        <v>39955</v>
      </c>
      <c r="E160">
        <v>142</v>
      </c>
      <c r="F160">
        <f t="shared" si="6"/>
        <v>2.4444172975876746</v>
      </c>
      <c r="G160">
        <f t="shared" si="7"/>
        <v>-2.5299741036905247E-2</v>
      </c>
      <c r="H160">
        <f t="shared" si="8"/>
        <v>0.97470025896309476</v>
      </c>
      <c r="K160" s="6">
        <v>40066</v>
      </c>
      <c r="L160">
        <v>0.9884616339767095</v>
      </c>
    </row>
    <row r="161" spans="4:12">
      <c r="D161" s="6">
        <v>39956</v>
      </c>
      <c r="E161">
        <v>143</v>
      </c>
      <c r="F161">
        <f t="shared" si="6"/>
        <v>2.4616315039087149</v>
      </c>
      <c r="G161">
        <f t="shared" si="7"/>
        <v>-2.5660705850129695E-2</v>
      </c>
      <c r="H161">
        <f t="shared" si="8"/>
        <v>0.97433929414987031</v>
      </c>
      <c r="K161" s="6">
        <v>39924</v>
      </c>
      <c r="L161">
        <v>0.98899553029569987</v>
      </c>
    </row>
    <row r="162" spans="4:12">
      <c r="D162" s="6">
        <v>39957</v>
      </c>
      <c r="E162">
        <v>144</v>
      </c>
      <c r="F162">
        <f t="shared" si="6"/>
        <v>2.4788457102297548</v>
      </c>
      <c r="G162">
        <f t="shared" si="7"/>
        <v>-2.6014066842407341E-2</v>
      </c>
      <c r="H162">
        <f t="shared" si="8"/>
        <v>0.97398593315759263</v>
      </c>
      <c r="K162" s="6">
        <v>40067</v>
      </c>
      <c r="L162">
        <v>0.98899553029569987</v>
      </c>
    </row>
    <row r="163" spans="4:12">
      <c r="D163" s="6">
        <v>39958</v>
      </c>
      <c r="E163">
        <v>145</v>
      </c>
      <c r="F163">
        <f t="shared" si="6"/>
        <v>2.4960599165507946</v>
      </c>
      <c r="G163">
        <f t="shared" si="7"/>
        <v>-2.6359719305250044E-2</v>
      </c>
      <c r="H163">
        <f t="shared" si="8"/>
        <v>0.97364028069474995</v>
      </c>
      <c r="K163" s="6">
        <v>39923</v>
      </c>
      <c r="L163">
        <v>0.98953268747655954</v>
      </c>
    </row>
    <row r="164" spans="4:12">
      <c r="D164" s="6">
        <v>39959</v>
      </c>
      <c r="E164">
        <v>146</v>
      </c>
      <c r="F164">
        <f t="shared" si="6"/>
        <v>2.5132741228718345</v>
      </c>
      <c r="G164">
        <f t="shared" si="7"/>
        <v>-2.6697560814373262E-2</v>
      </c>
      <c r="H164">
        <f t="shared" si="8"/>
        <v>0.97330243918562676</v>
      </c>
      <c r="K164" s="6">
        <v>40068</v>
      </c>
      <c r="L164">
        <v>0.98953268747655954</v>
      </c>
    </row>
    <row r="165" spans="4:12">
      <c r="D165" s="6">
        <v>39960</v>
      </c>
      <c r="E165">
        <v>147</v>
      </c>
      <c r="F165">
        <f t="shared" si="6"/>
        <v>2.5304883291928748</v>
      </c>
      <c r="G165">
        <f t="shared" si="7"/>
        <v>-2.7027491260046645E-2</v>
      </c>
      <c r="H165">
        <f t="shared" si="8"/>
        <v>0.97297250873995333</v>
      </c>
      <c r="K165" s="6">
        <v>39922</v>
      </c>
      <c r="L165">
        <v>0.99007294634802301</v>
      </c>
    </row>
    <row r="166" spans="4:12">
      <c r="D166" s="6">
        <v>39961</v>
      </c>
      <c r="E166">
        <v>148</v>
      </c>
      <c r="F166">
        <f t="shared" si="6"/>
        <v>2.5477025355139147</v>
      </c>
      <c r="G166">
        <f t="shared" si="7"/>
        <v>-2.7349412876758628E-2</v>
      </c>
      <c r="H166">
        <f t="shared" si="8"/>
        <v>0.97265058712324137</v>
      </c>
      <c r="K166" s="6">
        <v>40069</v>
      </c>
      <c r="L166">
        <v>0.99007294634802301</v>
      </c>
    </row>
    <row r="167" spans="4:12">
      <c r="D167" s="6">
        <v>39962</v>
      </c>
      <c r="E167">
        <v>149</v>
      </c>
      <c r="F167">
        <f t="shared" si="6"/>
        <v>2.5649167418349545</v>
      </c>
      <c r="G167">
        <f t="shared" si="7"/>
        <v>-2.7663230272186555E-2</v>
      </c>
      <c r="H167">
        <f t="shared" si="8"/>
        <v>0.97233676972781347</v>
      </c>
      <c r="K167" s="6">
        <v>39921</v>
      </c>
      <c r="L167">
        <v>0.99061614681972687</v>
      </c>
    </row>
    <row r="168" spans="4:12">
      <c r="D168" s="6">
        <v>39963</v>
      </c>
      <c r="E168">
        <v>150</v>
      </c>
      <c r="F168">
        <f t="shared" si="6"/>
        <v>2.5821309481559944</v>
      </c>
      <c r="G168">
        <f t="shared" si="7"/>
        <v>-2.7968850455463427E-2</v>
      </c>
      <c r="H168">
        <f t="shared" si="8"/>
        <v>0.97203114954453662</v>
      </c>
      <c r="K168" s="6">
        <v>40070</v>
      </c>
      <c r="L168">
        <v>0.99061614681972687</v>
      </c>
    </row>
    <row r="169" spans="4:12">
      <c r="D169" s="6">
        <v>39964</v>
      </c>
      <c r="E169">
        <v>151</v>
      </c>
      <c r="F169">
        <f t="shared" si="6"/>
        <v>2.5993451544770343</v>
      </c>
      <c r="G169">
        <f t="shared" si="7"/>
        <v>-2.8266182864733119E-2</v>
      </c>
      <c r="H169">
        <f t="shared" si="8"/>
        <v>0.97173381713526685</v>
      </c>
      <c r="K169" s="6">
        <v>40071</v>
      </c>
      <c r="L169">
        <v>0.9911621279296482</v>
      </c>
    </row>
    <row r="170" spans="4:12">
      <c r="D170" s="6">
        <v>39965</v>
      </c>
      <c r="E170">
        <v>152</v>
      </c>
      <c r="F170">
        <f t="shared" si="6"/>
        <v>2.6165593607980742</v>
      </c>
      <c r="G170">
        <f t="shared" si="7"/>
        <v>-2.8555139393985799E-2</v>
      </c>
      <c r="H170">
        <f t="shared" si="8"/>
        <v>0.9714448606060142</v>
      </c>
      <c r="K170" s="6">
        <v>39920</v>
      </c>
      <c r="L170">
        <v>0.99116212792964831</v>
      </c>
    </row>
    <row r="171" spans="4:12">
      <c r="D171" s="6">
        <v>39966</v>
      </c>
      <c r="E171">
        <v>153</v>
      </c>
      <c r="F171">
        <f t="shared" si="6"/>
        <v>2.6337735671191145</v>
      </c>
      <c r="G171">
        <f t="shared" si="7"/>
        <v>-2.883563441916567E-2</v>
      </c>
      <c r="H171">
        <f t="shared" si="8"/>
        <v>0.9711643655808343</v>
      </c>
      <c r="K171" s="6">
        <v>39919</v>
      </c>
      <c r="L171">
        <v>0.99171072789180092</v>
      </c>
    </row>
    <row r="172" spans="4:12">
      <c r="D172" s="6">
        <v>39967</v>
      </c>
      <c r="E172">
        <v>154</v>
      </c>
      <c r="F172">
        <f t="shared" si="6"/>
        <v>2.6509877734401543</v>
      </c>
      <c r="G172">
        <f t="shared" si="7"/>
        <v>-2.9107584823543173E-2</v>
      </c>
      <c r="H172">
        <f t="shared" si="8"/>
        <v>0.97089241517645686</v>
      </c>
      <c r="K172" s="6">
        <v>40072</v>
      </c>
      <c r="L172">
        <v>0.99171072789180092</v>
      </c>
    </row>
    <row r="173" spans="4:12">
      <c r="D173" s="6">
        <v>39968</v>
      </c>
      <c r="E173">
        <v>155</v>
      </c>
      <c r="F173">
        <f t="shared" si="6"/>
        <v>2.6682019797611942</v>
      </c>
      <c r="G173">
        <f t="shared" si="7"/>
        <v>-2.9370910022344331E-2</v>
      </c>
      <c r="H173">
        <f t="shared" si="8"/>
        <v>0.97062908997765562</v>
      </c>
      <c r="K173" s="6">
        <v>39918</v>
      </c>
      <c r="L173">
        <v>0.99226178414417643</v>
      </c>
    </row>
    <row r="174" spans="4:12">
      <c r="D174" s="6">
        <v>39969</v>
      </c>
      <c r="E174">
        <v>156</v>
      </c>
      <c r="F174">
        <f t="shared" si="6"/>
        <v>2.6854161860822341</v>
      </c>
      <c r="G174">
        <f t="shared" si="7"/>
        <v>-2.9625531986629716E-2</v>
      </c>
      <c r="H174">
        <f t="shared" si="8"/>
        <v>0.97037446801337024</v>
      </c>
      <c r="K174" s="6">
        <v>40073</v>
      </c>
      <c r="L174">
        <v>0.99226178414417643</v>
      </c>
    </row>
    <row r="175" spans="4:12">
      <c r="D175" s="6">
        <v>39970</v>
      </c>
      <c r="E175">
        <v>157</v>
      </c>
      <c r="F175">
        <f t="shared" si="6"/>
        <v>2.702630392403274</v>
      </c>
      <c r="G175">
        <f t="shared" si="7"/>
        <v>-2.9871375266416117E-2</v>
      </c>
      <c r="H175">
        <f t="shared" si="8"/>
        <v>0.97012862473358386</v>
      </c>
      <c r="K175" s="6">
        <v>39917</v>
      </c>
      <c r="L175">
        <v>0.99281513339691441</v>
      </c>
    </row>
    <row r="176" spans="4:12">
      <c r="D176" s="6">
        <v>39971</v>
      </c>
      <c r="E176">
        <v>158</v>
      </c>
      <c r="F176">
        <f t="shared" si="6"/>
        <v>2.7198445987243143</v>
      </c>
      <c r="G176">
        <f t="shared" si="7"/>
        <v>-3.0108367013034001E-2</v>
      </c>
      <c r="H176">
        <f t="shared" si="8"/>
        <v>0.96989163298696601</v>
      </c>
      <c r="K176" s="6">
        <v>40074</v>
      </c>
      <c r="L176">
        <v>0.99281513339691441</v>
      </c>
    </row>
    <row r="177" spans="4:12">
      <c r="D177" s="6">
        <v>39972</v>
      </c>
      <c r="E177">
        <v>159</v>
      </c>
      <c r="F177">
        <f t="shared" si="6"/>
        <v>2.7370588050453541</v>
      </c>
      <c r="G177">
        <f t="shared" si="7"/>
        <v>-3.0336437000714145E-2</v>
      </c>
      <c r="H177">
        <f t="shared" si="8"/>
        <v>0.9696635629992858</v>
      </c>
      <c r="K177" s="6">
        <v>39916</v>
      </c>
      <c r="L177">
        <v>0.99337061168068908</v>
      </c>
    </row>
    <row r="178" spans="4:12">
      <c r="D178" s="6">
        <v>39973</v>
      </c>
      <c r="E178">
        <v>160</v>
      </c>
      <c r="F178">
        <f t="shared" si="6"/>
        <v>2.754273011366394</v>
      </c>
      <c r="G178">
        <f t="shared" si="7"/>
        <v>-3.0555517647397046E-2</v>
      </c>
      <c r="H178">
        <f t="shared" si="8"/>
        <v>0.96944448235260294</v>
      </c>
      <c r="K178" s="6">
        <v>40075</v>
      </c>
      <c r="L178">
        <v>0.99337061168068908</v>
      </c>
    </row>
    <row r="179" spans="4:12">
      <c r="D179" s="6">
        <v>39974</v>
      </c>
      <c r="E179">
        <v>161</v>
      </c>
      <c r="F179">
        <f t="shared" si="6"/>
        <v>2.7714872176874339</v>
      </c>
      <c r="G179">
        <f t="shared" si="7"/>
        <v>-3.0765544034758941E-2</v>
      </c>
      <c r="H179">
        <f t="shared" si="8"/>
        <v>0.96923445596524105</v>
      </c>
      <c r="K179" s="6">
        <v>39915</v>
      </c>
      <c r="L179">
        <v>0.99392805439529652</v>
      </c>
    </row>
    <row r="180" spans="4:12">
      <c r="D180" s="6">
        <v>39975</v>
      </c>
      <c r="E180">
        <v>162</v>
      </c>
      <c r="F180">
        <f t="shared" si="6"/>
        <v>2.7887014240084738</v>
      </c>
      <c r="G180">
        <f t="shared" si="7"/>
        <v>-3.0966453927448515E-2</v>
      </c>
      <c r="H180">
        <f t="shared" si="8"/>
        <v>0.96903354607255143</v>
      </c>
      <c r="K180" s="6">
        <v>40076</v>
      </c>
      <c r="L180">
        <v>0.99392805439529652</v>
      </c>
    </row>
    <row r="181" spans="4:12">
      <c r="D181" s="6">
        <v>39976</v>
      </c>
      <c r="E181">
        <v>163</v>
      </c>
      <c r="F181">
        <f t="shared" si="6"/>
        <v>2.8059156303295136</v>
      </c>
      <c r="G181">
        <f t="shared" si="7"/>
        <v>-3.1158187791528579E-2</v>
      </c>
      <c r="H181">
        <f t="shared" si="8"/>
        <v>0.96884181220847143</v>
      </c>
      <c r="K181" s="6">
        <v>39914</v>
      </c>
      <c r="L181">
        <v>0.99448729635843003</v>
      </c>
    </row>
    <row r="182" spans="4:12">
      <c r="D182" s="6">
        <v>39977</v>
      </c>
      <c r="E182">
        <v>164</v>
      </c>
      <c r="F182">
        <f t="shared" si="6"/>
        <v>2.8231298366505535</v>
      </c>
      <c r="G182">
        <f t="shared" si="7"/>
        <v>-3.134068881211724E-2</v>
      </c>
      <c r="H182">
        <f t="shared" si="8"/>
        <v>0.96865931118788273</v>
      </c>
      <c r="K182" s="6">
        <v>40077</v>
      </c>
      <c r="L182">
        <v>0.99448729635843003</v>
      </c>
    </row>
    <row r="183" spans="4:12">
      <c r="D183" s="6">
        <v>39978</v>
      </c>
      <c r="E183">
        <v>165</v>
      </c>
      <c r="F183">
        <f t="shared" si="6"/>
        <v>2.8403440429715934</v>
      </c>
      <c r="G183">
        <f t="shared" si="7"/>
        <v>-3.1513902910223421E-2</v>
      </c>
      <c r="H183">
        <f t="shared" si="8"/>
        <v>0.96848609708977662</v>
      </c>
      <c r="K183" s="6">
        <v>39913</v>
      </c>
      <c r="L183">
        <v>0.99504817185462646</v>
      </c>
    </row>
    <row r="184" spans="4:12">
      <c r="D184" s="6">
        <v>39979</v>
      </c>
      <c r="E184">
        <v>166</v>
      </c>
      <c r="F184">
        <f t="shared" si="6"/>
        <v>2.8575582492926341</v>
      </c>
      <c r="G184">
        <f t="shared" si="7"/>
        <v>-3.1677778758771577E-2</v>
      </c>
      <c r="H184">
        <f t="shared" si="8"/>
        <v>0.96832222124122846</v>
      </c>
      <c r="K184" s="6">
        <v>40078</v>
      </c>
      <c r="L184">
        <v>0.99504817185462646</v>
      </c>
    </row>
    <row r="185" spans="4:12">
      <c r="D185" s="6">
        <v>39980</v>
      </c>
      <c r="E185">
        <v>167</v>
      </c>
      <c r="F185">
        <f t="shared" si="6"/>
        <v>2.874772455613674</v>
      </c>
      <c r="G185">
        <f t="shared" si="7"/>
        <v>-3.1832267797811037E-2</v>
      </c>
      <c r="H185">
        <f t="shared" si="8"/>
        <v>0.96816773220218899</v>
      </c>
      <c r="K185" s="6">
        <v>39912</v>
      </c>
      <c r="L185">
        <v>0.99561051468437156</v>
      </c>
    </row>
    <row r="186" spans="4:12">
      <c r="D186" s="6">
        <v>39981</v>
      </c>
      <c r="E186">
        <v>168</v>
      </c>
      <c r="F186">
        <f t="shared" si="6"/>
        <v>2.8919866619347139</v>
      </c>
      <c r="G186">
        <f t="shared" si="7"/>
        <v>-3.1977324248905405E-2</v>
      </c>
      <c r="H186">
        <f t="shared" si="8"/>
        <v>0.96802267575109457</v>
      </c>
      <c r="K186" s="6">
        <v>40079</v>
      </c>
      <c r="L186">
        <v>0.99561051468437156</v>
      </c>
    </row>
    <row r="187" spans="4:12">
      <c r="D187" s="6">
        <v>39982</v>
      </c>
      <c r="E187">
        <v>169</v>
      </c>
      <c r="F187">
        <f t="shared" si="6"/>
        <v>2.9092008682557537</v>
      </c>
      <c r="G187">
        <f t="shared" si="7"/>
        <v>-3.2112905128697647E-2</v>
      </c>
      <c r="H187">
        <f t="shared" si="8"/>
        <v>0.96788709487130231</v>
      </c>
      <c r="K187" s="6">
        <v>40080</v>
      </c>
      <c r="L187">
        <v>0.99617415821334843</v>
      </c>
    </row>
    <row r="188" spans="4:12">
      <c r="D188" s="6">
        <v>39983</v>
      </c>
      <c r="E188">
        <v>170</v>
      </c>
      <c r="F188">
        <f t="shared" si="6"/>
        <v>2.9264150745767936</v>
      </c>
      <c r="G188">
        <f t="shared" si="7"/>
        <v>-3.2238970261646994E-2</v>
      </c>
      <c r="H188">
        <f t="shared" si="8"/>
        <v>0.96776102973835298</v>
      </c>
      <c r="K188" s="6">
        <v>39911</v>
      </c>
      <c r="L188">
        <v>0.99617415821334854</v>
      </c>
    </row>
    <row r="189" spans="4:12">
      <c r="D189" s="6">
        <v>39984</v>
      </c>
      <c r="E189">
        <v>171</v>
      </c>
      <c r="F189">
        <f t="shared" si="6"/>
        <v>2.9436292808978335</v>
      </c>
      <c r="G189">
        <f t="shared" si="7"/>
        <v>-3.2355482291933857E-2</v>
      </c>
      <c r="H189">
        <f t="shared" si="8"/>
        <v>0.96764451770806614</v>
      </c>
      <c r="K189" s="6">
        <v>39910</v>
      </c>
      <c r="L189">
        <v>0.99673893542181524</v>
      </c>
    </row>
    <row r="190" spans="4:12">
      <c r="D190" s="6">
        <v>39985</v>
      </c>
      <c r="E190">
        <v>172</v>
      </c>
      <c r="F190">
        <f t="shared" si="6"/>
        <v>2.9608434872188734</v>
      </c>
      <c r="G190">
        <f t="shared" si="7"/>
        <v>-3.2462406694529121E-2</v>
      </c>
      <c r="H190">
        <f t="shared" si="8"/>
        <v>0.96753759330547084</v>
      </c>
      <c r="K190" s="6">
        <v>40081</v>
      </c>
      <c r="L190">
        <v>0.99673893542181524</v>
      </c>
    </row>
    <row r="191" spans="4:12">
      <c r="D191" s="6">
        <v>39986</v>
      </c>
      <c r="E191">
        <v>173</v>
      </c>
      <c r="F191">
        <f t="shared" si="6"/>
        <v>2.9780576935399132</v>
      </c>
      <c r="G191">
        <f t="shared" si="7"/>
        <v>-3.2559711785424682E-2</v>
      </c>
      <c r="H191">
        <f t="shared" si="8"/>
        <v>0.96744028821457528</v>
      </c>
      <c r="K191" s="6">
        <v>39909</v>
      </c>
      <c r="L191">
        <v>0.99730467895409602</v>
      </c>
    </row>
    <row r="192" spans="4:12">
      <c r="D192" s="6">
        <v>39987</v>
      </c>
      <c r="E192">
        <v>174</v>
      </c>
      <c r="F192">
        <f t="shared" si="6"/>
        <v>2.9952718998609531</v>
      </c>
      <c r="G192">
        <f t="shared" si="7"/>
        <v>-3.2647368731022086E-2</v>
      </c>
      <c r="H192">
        <f t="shared" si="8"/>
        <v>0.96735263126897797</v>
      </c>
      <c r="K192" s="6">
        <v>40082</v>
      </c>
      <c r="L192">
        <v>0.99730467895409602</v>
      </c>
    </row>
    <row r="193" spans="4:12">
      <c r="D193" s="6">
        <v>39988</v>
      </c>
      <c r="E193">
        <v>175</v>
      </c>
      <c r="F193">
        <f t="shared" si="6"/>
        <v>3.012486106181993</v>
      </c>
      <c r="G193">
        <f t="shared" si="7"/>
        <v>-3.2725351556676573E-2</v>
      </c>
      <c r="H193">
        <f t="shared" si="8"/>
        <v>0.96727464844332345</v>
      </c>
      <c r="K193" s="6">
        <v>39908</v>
      </c>
      <c r="L193">
        <v>0.99787122116817262</v>
      </c>
    </row>
    <row r="194" spans="4:12">
      <c r="D194" s="6">
        <v>39989</v>
      </c>
      <c r="E194">
        <v>176</v>
      </c>
      <c r="F194">
        <f t="shared" si="6"/>
        <v>3.0297003125030328</v>
      </c>
      <c r="G194">
        <f t="shared" si="7"/>
        <v>-3.2793637154393873E-2</v>
      </c>
      <c r="H194">
        <f t="shared" si="8"/>
        <v>0.96720636284560613</v>
      </c>
      <c r="K194" s="6">
        <v>40083</v>
      </c>
      <c r="L194">
        <v>0.99787122116817262</v>
      </c>
    </row>
    <row r="195" spans="4:12">
      <c r="D195" s="6">
        <v>39990</v>
      </c>
      <c r="E195">
        <v>177</v>
      </c>
      <c r="F195">
        <f t="shared" si="6"/>
        <v>3.0469145188240736</v>
      </c>
      <c r="G195">
        <f t="shared" si="7"/>
        <v>-3.2852205289677687E-2</v>
      </c>
      <c r="H195">
        <f t="shared" si="8"/>
        <v>0.96714779471032231</v>
      </c>
      <c r="K195" s="6">
        <v>39907</v>
      </c>
      <c r="L195">
        <v>0.99843839418535973</v>
      </c>
    </row>
    <row r="196" spans="4:12">
      <c r="D196" s="6">
        <v>39991</v>
      </c>
      <c r="E196">
        <v>178</v>
      </c>
      <c r="F196">
        <f t="shared" si="6"/>
        <v>3.0641287251451135</v>
      </c>
      <c r="G196">
        <f t="shared" si="7"/>
        <v>-3.2901038607525503E-2</v>
      </c>
      <c r="H196">
        <f t="shared" si="8"/>
        <v>0.96709896139247453</v>
      </c>
      <c r="K196" s="6">
        <v>40084</v>
      </c>
      <c r="L196">
        <v>0.99843839418535973</v>
      </c>
    </row>
    <row r="197" spans="4:12">
      <c r="D197" s="6">
        <v>39992</v>
      </c>
      <c r="E197">
        <v>179</v>
      </c>
      <c r="F197">
        <f t="shared" si="6"/>
        <v>3.0813429314661533</v>
      </c>
      <c r="G197">
        <f t="shared" si="7"/>
        <v>-3.2940122637571338E-2</v>
      </c>
      <c r="H197">
        <f t="shared" si="8"/>
        <v>0.96705987736242871</v>
      </c>
      <c r="K197" s="6">
        <v>39906</v>
      </c>
      <c r="L197">
        <v>0.99900602994005205</v>
      </c>
    </row>
    <row r="198" spans="4:12">
      <c r="D198" s="6">
        <v>39993</v>
      </c>
      <c r="E198">
        <v>180</v>
      </c>
      <c r="F198">
        <f t="shared" si="6"/>
        <v>3.0985571377871932</v>
      </c>
      <c r="G198">
        <f t="shared" si="7"/>
        <v>-3.2969445798373589E-2</v>
      </c>
      <c r="H198">
        <f t="shared" si="8"/>
        <v>0.96703055420162642</v>
      </c>
      <c r="K198" s="6">
        <v>40085</v>
      </c>
      <c r="L198">
        <v>0.99900602994005205</v>
      </c>
    </row>
    <row r="199" spans="4:12">
      <c r="D199" s="6">
        <v>39994</v>
      </c>
      <c r="E199">
        <v>181</v>
      </c>
      <c r="F199">
        <f t="shared" si="6"/>
        <v>3.1157713441082331</v>
      </c>
      <c r="G199">
        <f t="shared" si="7"/>
        <v>-3.2988999400846875E-2</v>
      </c>
      <c r="H199">
        <f t="shared" si="8"/>
        <v>0.96701100059915313</v>
      </c>
      <c r="K199" s="6">
        <v>39905</v>
      </c>
      <c r="L199">
        <v>0.99957396022952472</v>
      </c>
    </row>
    <row r="200" spans="4:12">
      <c r="D200" s="6">
        <v>39995</v>
      </c>
      <c r="E200">
        <v>182</v>
      </c>
      <c r="F200">
        <f t="shared" si="6"/>
        <v>3.132985550429273</v>
      </c>
      <c r="G200">
        <f t="shared" si="7"/>
        <v>-3.2998777650836766E-2</v>
      </c>
      <c r="H200">
        <f t="shared" si="8"/>
        <v>0.96700122234916319</v>
      </c>
      <c r="K200" s="6">
        <v>40086</v>
      </c>
      <c r="L200">
        <v>0.99957396022952472</v>
      </c>
    </row>
    <row r="201" spans="4:12">
      <c r="D201" s="6">
        <v>39996</v>
      </c>
      <c r="E201">
        <v>183</v>
      </c>
      <c r="F201">
        <f t="shared" si="6"/>
        <v>3.1501997567503128</v>
      </c>
      <c r="G201">
        <f t="shared" si="7"/>
        <v>-3.2998777650836766E-2</v>
      </c>
      <c r="H201">
        <f t="shared" si="8"/>
        <v>0.96700122234916319</v>
      </c>
      <c r="K201" s="6">
        <v>39904</v>
      </c>
      <c r="L201">
        <v>1.000142016763776</v>
      </c>
    </row>
    <row r="202" spans="4:12">
      <c r="D202" s="6">
        <v>39997</v>
      </c>
      <c r="E202">
        <v>184</v>
      </c>
      <c r="F202">
        <f t="shared" si="6"/>
        <v>3.1674139630713527</v>
      </c>
      <c r="G202">
        <f t="shared" si="7"/>
        <v>-3.2988999400846875E-2</v>
      </c>
      <c r="H202">
        <f t="shared" si="8"/>
        <v>0.96701100059915313</v>
      </c>
      <c r="K202" s="6">
        <v>40087</v>
      </c>
      <c r="L202">
        <v>1.000142016763776</v>
      </c>
    </row>
    <row r="203" spans="4:12">
      <c r="D203" s="6">
        <v>39998</v>
      </c>
      <c r="E203">
        <v>185</v>
      </c>
      <c r="F203">
        <f t="shared" si="6"/>
        <v>3.184628169392393</v>
      </c>
      <c r="G203">
        <f t="shared" si="7"/>
        <v>-3.2969445798373589E-2</v>
      </c>
      <c r="H203">
        <f t="shared" si="8"/>
        <v>0.96703055420162642</v>
      </c>
      <c r="K203" s="6">
        <v>39903</v>
      </c>
      <c r="L203">
        <v>1.0007100312153954</v>
      </c>
    </row>
    <row r="204" spans="4:12">
      <c r="D204" s="6">
        <v>39999</v>
      </c>
      <c r="E204">
        <v>186</v>
      </c>
      <c r="F204">
        <f t="shared" si="6"/>
        <v>3.2018423757134329</v>
      </c>
      <c r="G204">
        <f t="shared" si="7"/>
        <v>-3.2940122637571338E-2</v>
      </c>
      <c r="H204">
        <f t="shared" si="8"/>
        <v>0.96705987736242871</v>
      </c>
      <c r="K204" s="6">
        <v>40088</v>
      </c>
      <c r="L204">
        <v>1.0007100312153954</v>
      </c>
    </row>
    <row r="205" spans="4:12">
      <c r="D205" s="6">
        <v>40000</v>
      </c>
      <c r="E205">
        <v>187</v>
      </c>
      <c r="F205">
        <f t="shared" si="6"/>
        <v>3.2190565820344732</v>
      </c>
      <c r="G205">
        <f t="shared" si="7"/>
        <v>-3.2901038607525503E-2</v>
      </c>
      <c r="H205">
        <f t="shared" si="8"/>
        <v>0.96709896139247453</v>
      </c>
      <c r="K205" s="6">
        <v>39902</v>
      </c>
      <c r="L205">
        <v>1.0012778352694418</v>
      </c>
    </row>
    <row r="206" spans="4:12">
      <c r="D206" s="6">
        <v>40001</v>
      </c>
      <c r="E206">
        <v>188</v>
      </c>
      <c r="F206">
        <f t="shared" si="6"/>
        <v>3.2362707883555131</v>
      </c>
      <c r="G206">
        <f t="shared" si="7"/>
        <v>-3.2852205289677687E-2</v>
      </c>
      <c r="H206">
        <f t="shared" si="8"/>
        <v>0.96714779471032231</v>
      </c>
      <c r="K206" s="6">
        <v>40089</v>
      </c>
      <c r="L206">
        <v>1.0012778352694418</v>
      </c>
    </row>
    <row r="207" spans="4:12">
      <c r="D207" s="6">
        <v>40002</v>
      </c>
      <c r="E207">
        <v>189</v>
      </c>
      <c r="F207">
        <f t="shared" si="6"/>
        <v>3.2534849946765529</v>
      </c>
      <c r="G207">
        <f t="shared" si="7"/>
        <v>-3.279363715439388E-2</v>
      </c>
      <c r="H207">
        <f t="shared" si="8"/>
        <v>0.96720636284560613</v>
      </c>
      <c r="K207" s="6">
        <v>39901</v>
      </c>
      <c r="L207">
        <v>1.0018452606733199</v>
      </c>
    </row>
    <row r="208" spans="4:12">
      <c r="D208" s="6">
        <v>40003</v>
      </c>
      <c r="E208">
        <v>190</v>
      </c>
      <c r="F208">
        <f t="shared" si="6"/>
        <v>3.2706992009975928</v>
      </c>
      <c r="G208">
        <f t="shared" si="7"/>
        <v>-3.2725351556676573E-2</v>
      </c>
      <c r="H208">
        <f t="shared" si="8"/>
        <v>0.96727464844332345</v>
      </c>
      <c r="K208" s="6">
        <v>40090</v>
      </c>
      <c r="L208">
        <v>1.0018452606733199</v>
      </c>
    </row>
    <row r="209" spans="4:12">
      <c r="D209" s="6">
        <v>40004</v>
      </c>
      <c r="E209">
        <v>191</v>
      </c>
      <c r="F209">
        <f t="shared" si="6"/>
        <v>3.2879134073186327</v>
      </c>
      <c r="G209">
        <f t="shared" si="7"/>
        <v>-3.2647368731022093E-2</v>
      </c>
      <c r="H209">
        <f t="shared" si="8"/>
        <v>0.96735263126897786</v>
      </c>
      <c r="K209" s="6">
        <v>39900</v>
      </c>
      <c r="L209">
        <v>1.0024121392866365</v>
      </c>
    </row>
    <row r="210" spans="4:12">
      <c r="D210" s="6">
        <v>40005</v>
      </c>
      <c r="E210">
        <v>192</v>
      </c>
      <c r="F210">
        <f t="shared" si="6"/>
        <v>3.3051276136396726</v>
      </c>
      <c r="G210">
        <f t="shared" si="7"/>
        <v>-3.2559711785424689E-2</v>
      </c>
      <c r="H210">
        <f t="shared" si="8"/>
        <v>0.96744028821457528</v>
      </c>
      <c r="K210" s="6">
        <v>40091</v>
      </c>
      <c r="L210">
        <v>1.0024121392866365</v>
      </c>
    </row>
    <row r="211" spans="4:12">
      <c r="D211" s="6">
        <v>40006</v>
      </c>
      <c r="E211">
        <v>193</v>
      </c>
      <c r="F211">
        <f t="shared" si="6"/>
        <v>3.3223418199607129</v>
      </c>
      <c r="G211">
        <f t="shared" si="7"/>
        <v>-3.2462406694529128E-2</v>
      </c>
      <c r="H211">
        <f t="shared" si="8"/>
        <v>0.96753759330547084</v>
      </c>
      <c r="K211" s="6">
        <v>39899</v>
      </c>
      <c r="L211">
        <v>1.0029783031310244</v>
      </c>
    </row>
    <row r="212" spans="4:12">
      <c r="D212" s="6">
        <v>40007</v>
      </c>
      <c r="E212">
        <v>194</v>
      </c>
      <c r="F212">
        <f t="shared" ref="F212:F275" si="9">(2*PI()*E212)/365</f>
        <v>3.3395560262817527</v>
      </c>
      <c r="G212">
        <f t="shared" ref="G212:G275" si="10">0.033*COS(F212)</f>
        <v>-3.2355482291933864E-2</v>
      </c>
      <c r="H212">
        <f t="shared" ref="H212:H275" si="11">1+G212</f>
        <v>0.96764451770806614</v>
      </c>
      <c r="K212" s="6">
        <v>40092</v>
      </c>
      <c r="L212">
        <v>1.0029783031310244</v>
      </c>
    </row>
    <row r="213" spans="4:12">
      <c r="D213" s="6">
        <v>40008</v>
      </c>
      <c r="E213">
        <v>195</v>
      </c>
      <c r="F213">
        <f t="shared" si="9"/>
        <v>3.3567702326027926</v>
      </c>
      <c r="G213">
        <f t="shared" si="10"/>
        <v>-3.2238970261646994E-2</v>
      </c>
      <c r="H213">
        <f t="shared" si="11"/>
        <v>0.96776102973835298</v>
      </c>
      <c r="K213" s="6">
        <v>39898</v>
      </c>
      <c r="L213">
        <v>1.0035435844399174</v>
      </c>
    </row>
    <row r="214" spans="4:12">
      <c r="D214" s="6">
        <v>40009</v>
      </c>
      <c r="E214">
        <v>196</v>
      </c>
      <c r="F214">
        <f t="shared" si="9"/>
        <v>3.3739844389238325</v>
      </c>
      <c r="G214">
        <f t="shared" si="10"/>
        <v>-3.2112905128697647E-2</v>
      </c>
      <c r="H214">
        <f t="shared" si="11"/>
        <v>0.96788709487130231</v>
      </c>
      <c r="K214" s="6">
        <v>40093</v>
      </c>
      <c r="L214">
        <v>1.0035435844399174</v>
      </c>
    </row>
    <row r="215" spans="4:12">
      <c r="D215" s="6">
        <v>40010</v>
      </c>
      <c r="E215">
        <v>197</v>
      </c>
      <c r="F215">
        <f t="shared" si="9"/>
        <v>3.3911986452448724</v>
      </c>
      <c r="G215">
        <f t="shared" si="10"/>
        <v>-3.1977324248905412E-2</v>
      </c>
      <c r="H215">
        <f t="shared" si="11"/>
        <v>0.96802267575109457</v>
      </c>
      <c r="K215" s="6">
        <v>39897</v>
      </c>
      <c r="L215">
        <v>1.0041078157082641</v>
      </c>
    </row>
    <row r="216" spans="4:12">
      <c r="D216" s="6">
        <v>40011</v>
      </c>
      <c r="E216">
        <v>198</v>
      </c>
      <c r="F216">
        <f t="shared" si="9"/>
        <v>3.4084128515659127</v>
      </c>
      <c r="G216">
        <f t="shared" si="10"/>
        <v>-3.1832267797811037E-2</v>
      </c>
      <c r="H216">
        <f t="shared" si="11"/>
        <v>0.96816773220218899</v>
      </c>
      <c r="K216" s="6">
        <v>40094</v>
      </c>
      <c r="L216">
        <v>1.0041078157082641</v>
      </c>
    </row>
    <row r="217" spans="4:12">
      <c r="D217" s="6">
        <v>40012</v>
      </c>
      <c r="E217">
        <v>199</v>
      </c>
      <c r="F217">
        <f t="shared" si="9"/>
        <v>3.4256270578869525</v>
      </c>
      <c r="G217">
        <f t="shared" si="10"/>
        <v>-3.167777875877157E-2</v>
      </c>
      <c r="H217">
        <f t="shared" si="11"/>
        <v>0.96832222124122846</v>
      </c>
      <c r="K217" s="6">
        <v>39896</v>
      </c>
      <c r="L217">
        <v>1.0046708297421625</v>
      </c>
    </row>
    <row r="218" spans="4:12">
      <c r="D218" s="6">
        <v>40013</v>
      </c>
      <c r="E218">
        <v>200</v>
      </c>
      <c r="F218">
        <f t="shared" si="9"/>
        <v>3.4428412642079924</v>
      </c>
      <c r="G218">
        <f t="shared" si="10"/>
        <v>-3.1513902910223428E-2</v>
      </c>
      <c r="H218">
        <f t="shared" si="11"/>
        <v>0.96848609708977662</v>
      </c>
      <c r="K218" s="6">
        <v>40095</v>
      </c>
      <c r="L218">
        <v>1.0046708297421625</v>
      </c>
    </row>
    <row r="219" spans="4:12">
      <c r="D219" s="6">
        <v>40014</v>
      </c>
      <c r="E219">
        <v>201</v>
      </c>
      <c r="F219">
        <f t="shared" si="9"/>
        <v>3.4600554705290327</v>
      </c>
      <c r="G219">
        <f t="shared" si="10"/>
        <v>-3.1340688812117247E-2</v>
      </c>
      <c r="H219">
        <f t="shared" si="11"/>
        <v>0.96865931118788273</v>
      </c>
      <c r="K219" s="6">
        <v>39895</v>
      </c>
      <c r="L219">
        <v>1.0052324597084035</v>
      </c>
    </row>
    <row r="220" spans="4:12">
      <c r="D220" s="6">
        <v>40015</v>
      </c>
      <c r="E220">
        <v>202</v>
      </c>
      <c r="F220">
        <f t="shared" si="9"/>
        <v>3.4772696768500726</v>
      </c>
      <c r="G220">
        <f t="shared" si="10"/>
        <v>-3.1158187791528583E-2</v>
      </c>
      <c r="H220">
        <f t="shared" si="11"/>
        <v>0.96884181220847143</v>
      </c>
      <c r="K220" s="6">
        <v>40096</v>
      </c>
      <c r="L220">
        <v>1.0052324597084035</v>
      </c>
    </row>
    <row r="221" spans="4:12">
      <c r="D221" s="6">
        <v>40016</v>
      </c>
      <c r="E221">
        <v>203</v>
      </c>
      <c r="F221">
        <f t="shared" si="9"/>
        <v>3.4944838831711125</v>
      </c>
      <c r="G221">
        <f t="shared" si="10"/>
        <v>-3.0966453927448519E-2</v>
      </c>
      <c r="H221">
        <f t="shared" si="11"/>
        <v>0.96903354607255143</v>
      </c>
      <c r="K221" s="6">
        <v>39894</v>
      </c>
      <c r="L221">
        <v>1.0057925391839071</v>
      </c>
    </row>
    <row r="222" spans="4:12">
      <c r="D222" s="6">
        <v>40017</v>
      </c>
      <c r="E222">
        <v>204</v>
      </c>
      <c r="F222">
        <f t="shared" si="9"/>
        <v>3.5116980894921523</v>
      </c>
      <c r="G222">
        <f t="shared" si="10"/>
        <v>-3.0765544034758945E-2</v>
      </c>
      <c r="H222">
        <f t="shared" si="11"/>
        <v>0.96923445596524105</v>
      </c>
      <c r="K222" s="6">
        <v>40097</v>
      </c>
      <c r="L222">
        <v>1.0057925391839071</v>
      </c>
    </row>
    <row r="223" spans="4:12">
      <c r="D223" s="6">
        <v>40018</v>
      </c>
      <c r="E223">
        <v>205</v>
      </c>
      <c r="F223">
        <f t="shared" si="9"/>
        <v>3.5289122958131922</v>
      </c>
      <c r="G223">
        <f t="shared" si="10"/>
        <v>-3.055551764739705E-2</v>
      </c>
      <c r="H223">
        <f t="shared" si="11"/>
        <v>0.96944448235260294</v>
      </c>
      <c r="K223" s="6">
        <v>39893</v>
      </c>
      <c r="L223">
        <v>1.0063509022050374</v>
      </c>
    </row>
    <row r="224" spans="4:12">
      <c r="D224" s="6">
        <v>40019</v>
      </c>
      <c r="E224">
        <v>206</v>
      </c>
      <c r="F224">
        <f t="shared" si="9"/>
        <v>3.5461265021342321</v>
      </c>
      <c r="G224">
        <f t="shared" si="10"/>
        <v>-3.0336437000714148E-2</v>
      </c>
      <c r="H224">
        <f t="shared" si="11"/>
        <v>0.9696635629992858</v>
      </c>
      <c r="K224" s="6">
        <v>40098</v>
      </c>
      <c r="L224">
        <v>1.0063509022050374</v>
      </c>
    </row>
    <row r="225" spans="4:12">
      <c r="D225" s="6">
        <v>40020</v>
      </c>
      <c r="E225">
        <v>207</v>
      </c>
      <c r="F225">
        <f t="shared" si="9"/>
        <v>3.563340708455272</v>
      </c>
      <c r="G225">
        <f t="shared" si="10"/>
        <v>-3.0108367013034005E-2</v>
      </c>
      <c r="H225">
        <f t="shared" si="11"/>
        <v>0.96989163298696601</v>
      </c>
      <c r="K225" s="6">
        <v>39892</v>
      </c>
      <c r="L225">
        <v>1.0069073833167805</v>
      </c>
    </row>
    <row r="226" spans="4:12">
      <c r="D226" s="6">
        <v>40021</v>
      </c>
      <c r="E226">
        <v>208</v>
      </c>
      <c r="F226">
        <f t="shared" si="9"/>
        <v>3.5805549147763123</v>
      </c>
      <c r="G226">
        <f t="shared" si="10"/>
        <v>-2.987137526641612E-2</v>
      </c>
      <c r="H226">
        <f t="shared" si="11"/>
        <v>0.97012862473358386</v>
      </c>
      <c r="K226" s="6">
        <v>40099</v>
      </c>
      <c r="L226">
        <v>1.0069073833167805</v>
      </c>
    </row>
    <row r="227" spans="4:12">
      <c r="D227" s="6">
        <v>40022</v>
      </c>
      <c r="E227">
        <v>209</v>
      </c>
      <c r="F227">
        <f t="shared" si="9"/>
        <v>3.5977691210973526</v>
      </c>
      <c r="G227">
        <f t="shared" si="10"/>
        <v>-2.9625531986629709E-2</v>
      </c>
      <c r="H227">
        <f t="shared" si="11"/>
        <v>0.97037446801337024</v>
      </c>
      <c r="K227" s="6">
        <v>39891</v>
      </c>
      <c r="L227">
        <v>1.0074618176217736</v>
      </c>
    </row>
    <row r="228" spans="4:12">
      <c r="D228" s="6">
        <v>40023</v>
      </c>
      <c r="E228">
        <v>210</v>
      </c>
      <c r="F228">
        <f t="shared" si="9"/>
        <v>3.6149833274183925</v>
      </c>
      <c r="G228">
        <f t="shared" si="10"/>
        <v>-2.9370910022344328E-2</v>
      </c>
      <c r="H228">
        <f t="shared" si="11"/>
        <v>0.97062908997765562</v>
      </c>
      <c r="K228" s="6">
        <v>40100</v>
      </c>
      <c r="L228">
        <v>1.0074618176217736</v>
      </c>
    </row>
    <row r="229" spans="4:12">
      <c r="D229" s="6">
        <v>40024</v>
      </c>
      <c r="E229">
        <v>211</v>
      </c>
      <c r="F229">
        <f t="shared" si="9"/>
        <v>3.6321975337394323</v>
      </c>
      <c r="G229">
        <f t="shared" si="10"/>
        <v>-2.910758482354317E-2</v>
      </c>
      <c r="H229">
        <f t="shared" si="11"/>
        <v>0.97089241517645686</v>
      </c>
      <c r="K229" s="6">
        <v>39890</v>
      </c>
      <c r="L229">
        <v>1.0080140408291658</v>
      </c>
    </row>
    <row r="230" spans="4:12">
      <c r="D230" s="6">
        <v>40025</v>
      </c>
      <c r="E230">
        <v>212</v>
      </c>
      <c r="F230">
        <f t="shared" si="9"/>
        <v>3.6494117400604722</v>
      </c>
      <c r="G230">
        <f t="shared" si="10"/>
        <v>-2.8835634419165666E-2</v>
      </c>
      <c r="H230">
        <f t="shared" si="11"/>
        <v>0.9711643655808343</v>
      </c>
      <c r="K230" s="6">
        <v>40101</v>
      </c>
      <c r="L230">
        <v>1.0080140408291658</v>
      </c>
    </row>
    <row r="231" spans="4:12">
      <c r="D231" s="6">
        <v>40026</v>
      </c>
      <c r="E231">
        <v>213</v>
      </c>
      <c r="F231">
        <f t="shared" si="9"/>
        <v>3.6666259463815121</v>
      </c>
      <c r="G231">
        <f t="shared" si="10"/>
        <v>-2.8555139393985803E-2</v>
      </c>
      <c r="H231">
        <f t="shared" si="11"/>
        <v>0.9714448606060142</v>
      </c>
      <c r="K231" s="6">
        <v>39889</v>
      </c>
      <c r="L231">
        <v>1.0085638893033033</v>
      </c>
    </row>
    <row r="232" spans="4:12">
      <c r="D232" s="6">
        <v>40027</v>
      </c>
      <c r="E232">
        <v>214</v>
      </c>
      <c r="F232">
        <f t="shared" si="9"/>
        <v>3.6838401527025519</v>
      </c>
      <c r="G232">
        <f t="shared" si="10"/>
        <v>-2.8266182864733123E-2</v>
      </c>
      <c r="H232">
        <f t="shared" si="11"/>
        <v>0.97173381713526685</v>
      </c>
      <c r="K232" s="6">
        <v>40102</v>
      </c>
      <c r="L232">
        <v>1.0085638893033033</v>
      </c>
    </row>
    <row r="233" spans="4:12">
      <c r="D233" s="6">
        <v>40028</v>
      </c>
      <c r="E233">
        <v>215</v>
      </c>
      <c r="F233">
        <f t="shared" si="9"/>
        <v>3.7010543590235918</v>
      </c>
      <c r="G233">
        <f t="shared" si="10"/>
        <v>-2.7968850455463431E-2</v>
      </c>
      <c r="H233">
        <f t="shared" si="11"/>
        <v>0.97203114954453662</v>
      </c>
      <c r="K233" s="6">
        <v>39888</v>
      </c>
      <c r="L233">
        <v>1.0091112001122164</v>
      </c>
    </row>
    <row r="234" spans="4:12">
      <c r="D234" s="6">
        <v>40029</v>
      </c>
      <c r="E234">
        <v>216</v>
      </c>
      <c r="F234">
        <f t="shared" si="9"/>
        <v>3.7182685653446317</v>
      </c>
      <c r="G234">
        <f t="shared" si="10"/>
        <v>-2.7663230272186558E-2</v>
      </c>
      <c r="H234">
        <f t="shared" si="11"/>
        <v>0.97233676972781347</v>
      </c>
      <c r="K234" s="6">
        <v>40103</v>
      </c>
      <c r="L234">
        <v>1.0091112001122164</v>
      </c>
    </row>
    <row r="235" spans="4:12">
      <c r="D235" s="6">
        <v>40030</v>
      </c>
      <c r="E235">
        <v>217</v>
      </c>
      <c r="F235">
        <f t="shared" si="9"/>
        <v>3.7354827716656716</v>
      </c>
      <c r="G235">
        <f t="shared" si="10"/>
        <v>-2.7349412876758631E-2</v>
      </c>
      <c r="H235">
        <f t="shared" si="11"/>
        <v>0.97265058712324137</v>
      </c>
      <c r="K235" s="6">
        <v>39887</v>
      </c>
      <c r="L235">
        <v>1.0096558110759004</v>
      </c>
    </row>
    <row r="236" spans="4:12">
      <c r="D236" s="6">
        <v>40031</v>
      </c>
      <c r="E236">
        <v>218</v>
      </c>
      <c r="F236">
        <f t="shared" si="9"/>
        <v>3.7526969779867114</v>
      </c>
      <c r="G236">
        <f t="shared" si="10"/>
        <v>-2.7027491260046648E-2</v>
      </c>
      <c r="H236">
        <f t="shared" si="11"/>
        <v>0.97297250873995333</v>
      </c>
      <c r="K236" s="6">
        <v>40104</v>
      </c>
      <c r="L236">
        <v>1.0096558110759004</v>
      </c>
    </row>
    <row r="237" spans="4:12">
      <c r="D237" s="6">
        <v>40032</v>
      </c>
      <c r="E237">
        <v>219</v>
      </c>
      <c r="F237">
        <f t="shared" si="9"/>
        <v>3.7699111843077522</v>
      </c>
      <c r="G237">
        <f t="shared" si="10"/>
        <v>-2.6697560814373258E-2</v>
      </c>
      <c r="H237">
        <f t="shared" si="11"/>
        <v>0.97330243918562676</v>
      </c>
      <c r="K237" s="6">
        <v>39886</v>
      </c>
      <c r="L237">
        <v>1.0101975608143732</v>
      </c>
    </row>
    <row r="238" spans="4:12">
      <c r="D238" s="6">
        <v>40033</v>
      </c>
      <c r="E238">
        <v>220</v>
      </c>
      <c r="F238">
        <f t="shared" si="9"/>
        <v>3.7871253906287921</v>
      </c>
      <c r="G238">
        <f t="shared" si="10"/>
        <v>-2.6359719305250041E-2</v>
      </c>
      <c r="H238">
        <f t="shared" si="11"/>
        <v>0.97364028069474995</v>
      </c>
      <c r="K238" s="6">
        <v>40105</v>
      </c>
      <c r="L238">
        <v>1.0101975608143732</v>
      </c>
    </row>
    <row r="239" spans="4:12">
      <c r="D239" s="6">
        <v>40034</v>
      </c>
      <c r="E239">
        <v>221</v>
      </c>
      <c r="F239">
        <f t="shared" si="9"/>
        <v>3.8043395969498319</v>
      </c>
      <c r="G239">
        <f t="shared" si="10"/>
        <v>-2.6014066842407337E-2</v>
      </c>
      <c r="H239">
        <f t="shared" si="11"/>
        <v>0.97398593315759263</v>
      </c>
      <c r="K239" s="6">
        <v>39885</v>
      </c>
      <c r="L239">
        <v>1.0107362887954954</v>
      </c>
    </row>
    <row r="240" spans="4:12">
      <c r="D240" s="6">
        <v>40035</v>
      </c>
      <c r="E240">
        <v>222</v>
      </c>
      <c r="F240">
        <f t="shared" si="9"/>
        <v>3.8215538032708718</v>
      </c>
      <c r="G240">
        <f t="shared" si="10"/>
        <v>-2.5660705850129684E-2</v>
      </c>
      <c r="H240">
        <f t="shared" si="11"/>
        <v>0.97433929414987031</v>
      </c>
      <c r="K240" s="6">
        <v>40106</v>
      </c>
      <c r="L240">
        <v>1.0107362887954954</v>
      </c>
    </row>
    <row r="241" spans="4:12">
      <c r="D241" s="6">
        <v>40036</v>
      </c>
      <c r="E241">
        <v>223</v>
      </c>
      <c r="F241">
        <f t="shared" si="9"/>
        <v>3.8387680095919117</v>
      </c>
      <c r="G241">
        <f t="shared" si="10"/>
        <v>-2.5299741036905257E-2</v>
      </c>
      <c r="H241">
        <f t="shared" si="11"/>
        <v>0.97470025896309476</v>
      </c>
      <c r="K241" s="6">
        <v>39884</v>
      </c>
      <c r="L241">
        <v>1.0112718353825392</v>
      </c>
    </row>
    <row r="242" spans="4:12">
      <c r="D242" s="6">
        <v>40037</v>
      </c>
      <c r="E242">
        <v>224</v>
      </c>
      <c r="F242">
        <f t="shared" si="9"/>
        <v>3.8559822159129515</v>
      </c>
      <c r="G242">
        <f t="shared" si="10"/>
        <v>-2.4931279364398453E-2</v>
      </c>
      <c r="H242">
        <f t="shared" si="11"/>
        <v>0.97506872063560157</v>
      </c>
      <c r="K242" s="6">
        <v>40107</v>
      </c>
      <c r="L242">
        <v>1.0112718353825392</v>
      </c>
    </row>
    <row r="243" spans="4:12">
      <c r="D243" s="6">
        <v>40038</v>
      </c>
      <c r="E243">
        <v>225</v>
      </c>
      <c r="F243">
        <f t="shared" si="9"/>
        <v>3.8731964222339914</v>
      </c>
      <c r="G243">
        <f t="shared" si="10"/>
        <v>-2.4555430015754907E-2</v>
      </c>
      <c r="H243">
        <f t="shared" si="11"/>
        <v>0.97544456998424511</v>
      </c>
      <c r="K243" s="6">
        <v>39883</v>
      </c>
      <c r="L243">
        <v>1.0118040418814931</v>
      </c>
    </row>
    <row r="244" spans="4:12">
      <c r="D244" s="6">
        <v>40039</v>
      </c>
      <c r="E244">
        <v>226</v>
      </c>
      <c r="F244">
        <f t="shared" si="9"/>
        <v>3.8904106285550313</v>
      </c>
      <c r="G244">
        <f t="shared" si="10"/>
        <v>-2.4172304363248111E-2</v>
      </c>
      <c r="H244">
        <f t="shared" si="11"/>
        <v>0.97582769563675187</v>
      </c>
      <c r="K244" s="6">
        <v>40108</v>
      </c>
      <c r="L244">
        <v>1.0118040418814931</v>
      </c>
    </row>
    <row r="245" spans="4:12">
      <c r="D245" s="6">
        <v>40040</v>
      </c>
      <c r="E245">
        <v>227</v>
      </c>
      <c r="F245">
        <f t="shared" si="9"/>
        <v>3.9076248348760712</v>
      </c>
      <c r="G245">
        <f t="shared" si="10"/>
        <v>-2.3782015935277429E-2</v>
      </c>
      <c r="H245">
        <f t="shared" si="11"/>
        <v>0.9762179840647226</v>
      </c>
      <c r="K245" s="6">
        <v>39882</v>
      </c>
      <c r="L245">
        <v>1.0123327505880855</v>
      </c>
    </row>
    <row r="246" spans="4:12">
      <c r="D246" s="6">
        <v>40041</v>
      </c>
      <c r="E246">
        <v>228</v>
      </c>
      <c r="F246">
        <f t="shared" si="9"/>
        <v>3.924839041197111</v>
      </c>
      <c r="G246">
        <f t="shared" si="10"/>
        <v>-2.3384680382727181E-2</v>
      </c>
      <c r="H246">
        <f t="shared" si="11"/>
        <v>0.97661531961727277</v>
      </c>
      <c r="K246" s="6">
        <v>40109</v>
      </c>
      <c r="L246">
        <v>1.0123327505880855</v>
      </c>
    </row>
    <row r="247" spans="4:12">
      <c r="D247" s="6">
        <v>40042</v>
      </c>
      <c r="E247">
        <v>229</v>
      </c>
      <c r="F247">
        <f t="shared" si="9"/>
        <v>3.9420532475181509</v>
      </c>
      <c r="G247">
        <f t="shared" si="10"/>
        <v>-2.2980415444696797E-2</v>
      </c>
      <c r="H247">
        <f t="shared" si="11"/>
        <v>0.97701958455530324</v>
      </c>
      <c r="K247" s="6">
        <v>39881</v>
      </c>
      <c r="L247">
        <v>1.012857804834516</v>
      </c>
    </row>
    <row r="248" spans="4:12">
      <c r="D248" s="6">
        <v>40043</v>
      </c>
      <c r="E248">
        <v>230</v>
      </c>
      <c r="F248">
        <f t="shared" si="9"/>
        <v>3.9592674538391917</v>
      </c>
      <c r="G248">
        <f t="shared" si="10"/>
        <v>-2.2569340913612148E-2</v>
      </c>
      <c r="H248">
        <f t="shared" si="11"/>
        <v>0.97743065908638782</v>
      </c>
      <c r="K248" s="6">
        <v>40110</v>
      </c>
      <c r="L248">
        <v>1.012857804834516</v>
      </c>
    </row>
    <row r="249" spans="4:12">
      <c r="D249" s="6">
        <v>40044</v>
      </c>
      <c r="E249">
        <v>231</v>
      </c>
      <c r="F249">
        <f t="shared" si="9"/>
        <v>3.9764816601602315</v>
      </c>
      <c r="G249">
        <f t="shared" si="10"/>
        <v>-2.2151578599728543E-2</v>
      </c>
      <c r="H249">
        <f t="shared" si="11"/>
        <v>0.97784842140027151</v>
      </c>
      <c r="K249" s="6">
        <v>39880</v>
      </c>
      <c r="L249">
        <v>1.0133790490358798</v>
      </c>
    </row>
    <row r="250" spans="4:12">
      <c r="D250" s="6">
        <v>40045</v>
      </c>
      <c r="E250">
        <v>232</v>
      </c>
      <c r="F250">
        <f t="shared" si="9"/>
        <v>3.9936958664812714</v>
      </c>
      <c r="G250">
        <f t="shared" si="10"/>
        <v>-2.1727252295035613E-2</v>
      </c>
      <c r="H250">
        <f t="shared" si="11"/>
        <v>0.97827274770496442</v>
      </c>
      <c r="K250" s="6">
        <v>40111</v>
      </c>
      <c r="L250">
        <v>1.0133790490358798</v>
      </c>
    </row>
    <row r="251" spans="4:12">
      <c r="D251" s="6">
        <v>40046</v>
      </c>
      <c r="E251">
        <v>233</v>
      </c>
      <c r="F251">
        <f t="shared" si="9"/>
        <v>4.0109100728023117</v>
      </c>
      <c r="G251">
        <f t="shared" si="10"/>
        <v>-2.1296487736575151E-2</v>
      </c>
      <c r="H251">
        <f t="shared" si="11"/>
        <v>0.97870351226342489</v>
      </c>
      <c r="K251" s="6">
        <v>39879</v>
      </c>
      <c r="L251">
        <v>1.013896328736271</v>
      </c>
    </row>
    <row r="252" spans="4:12">
      <c r="D252" s="6">
        <v>40047</v>
      </c>
      <c r="E252">
        <v>234</v>
      </c>
      <c r="F252">
        <f t="shared" si="9"/>
        <v>4.0281242791233511</v>
      </c>
      <c r="G252">
        <f t="shared" si="10"/>
        <v>-2.0859412569182511E-2</v>
      </c>
      <c r="H252">
        <f t="shared" si="11"/>
        <v>0.97914058743081744</v>
      </c>
      <c r="K252" s="6">
        <v>40112</v>
      </c>
      <c r="L252">
        <v>1.013896328736271</v>
      </c>
    </row>
    <row r="253" spans="4:12">
      <c r="D253" s="6">
        <v>40048</v>
      </c>
      <c r="E253">
        <v>235</v>
      </c>
      <c r="F253">
        <f t="shared" si="9"/>
        <v>4.0453384854443915</v>
      </c>
      <c r="G253">
        <f t="shared" si="10"/>
        <v>-2.0416156307662608E-2</v>
      </c>
      <c r="H253">
        <f t="shared" si="11"/>
        <v>0.97958384369233742</v>
      </c>
      <c r="K253" s="6">
        <v>39878</v>
      </c>
      <c r="L253">
        <v>1.0144094906545502</v>
      </c>
    </row>
    <row r="254" spans="4:12">
      <c r="D254" s="6">
        <v>40049</v>
      </c>
      <c r="E254">
        <v>236</v>
      </c>
      <c r="F254">
        <f t="shared" si="9"/>
        <v>4.0625526917654309</v>
      </c>
      <c r="G254">
        <f t="shared" si="10"/>
        <v>-1.9966850298412032E-2</v>
      </c>
      <c r="H254">
        <f t="shared" si="11"/>
        <v>0.98003314970158795</v>
      </c>
      <c r="K254" s="6">
        <v>40113</v>
      </c>
      <c r="L254">
        <v>1.0144094906545502</v>
      </c>
    </row>
    <row r="255" spans="4:12">
      <c r="D255" s="6">
        <v>40050</v>
      </c>
      <c r="E255">
        <v>237</v>
      </c>
      <c r="F255">
        <f t="shared" si="9"/>
        <v>4.0797668980864712</v>
      </c>
      <c r="G255">
        <f t="shared" si="10"/>
        <v>-1.9511627680498085E-2</v>
      </c>
      <c r="H255">
        <f t="shared" si="11"/>
        <v>0.98048837231950192</v>
      </c>
      <c r="K255" s="6">
        <v>39877</v>
      </c>
      <c r="L255">
        <v>1.0149183827297661</v>
      </c>
    </row>
    <row r="256" spans="4:12">
      <c r="D256" s="6">
        <v>40051</v>
      </c>
      <c r="E256">
        <v>238</v>
      </c>
      <c r="F256">
        <f t="shared" si="9"/>
        <v>4.0969811044075106</v>
      </c>
      <c r="G256">
        <f t="shared" si="10"/>
        <v>-1.9050623346207017E-2</v>
      </c>
      <c r="H256">
        <f t="shared" si="11"/>
        <v>0.980949376653793</v>
      </c>
      <c r="K256" s="6">
        <v>40114</v>
      </c>
      <c r="L256">
        <v>1.0149183827297661</v>
      </c>
    </row>
    <row r="257" spans="4:12">
      <c r="D257" s="6">
        <v>40052</v>
      </c>
      <c r="E257">
        <v>239</v>
      </c>
      <c r="F257">
        <f t="shared" si="9"/>
        <v>4.1141953107285509</v>
      </c>
      <c r="G257">
        <f t="shared" si="10"/>
        <v>-1.8583973901072325E-2</v>
      </c>
      <c r="H257">
        <f t="shared" si="11"/>
        <v>0.98141602609892764</v>
      </c>
      <c r="K257" s="6">
        <v>39876</v>
      </c>
      <c r="L257">
        <v>1.015422854166214</v>
      </c>
    </row>
    <row r="258" spans="4:12">
      <c r="D258" s="6">
        <v>40053</v>
      </c>
      <c r="E258">
        <v>240</v>
      </c>
      <c r="F258">
        <f t="shared" si="9"/>
        <v>4.1314095170495904</v>
      </c>
      <c r="G258">
        <f t="shared" si="10"/>
        <v>-1.8111817623395757E-2</v>
      </c>
      <c r="H258">
        <f t="shared" si="11"/>
        <v>0.98188818237660425</v>
      </c>
      <c r="K258" s="6">
        <v>40115</v>
      </c>
      <c r="L258">
        <v>1.015422854166214</v>
      </c>
    </row>
    <row r="259" spans="4:12">
      <c r="D259" s="6">
        <v>40054</v>
      </c>
      <c r="E259">
        <v>241</v>
      </c>
      <c r="F259">
        <f t="shared" si="9"/>
        <v>4.1486237233706316</v>
      </c>
      <c r="G259">
        <f t="shared" si="10"/>
        <v>-1.763429442327229E-2</v>
      </c>
      <c r="H259">
        <f t="shared" si="11"/>
        <v>0.98236570557672775</v>
      </c>
      <c r="K259" s="6">
        <v>39875</v>
      </c>
      <c r="L259">
        <v>1.0159227554781203</v>
      </c>
    </row>
    <row r="260" spans="4:12">
      <c r="D260" s="6">
        <v>40055</v>
      </c>
      <c r="E260">
        <v>242</v>
      </c>
      <c r="F260">
        <f t="shared" si="9"/>
        <v>4.165837929691671</v>
      </c>
      <c r="G260">
        <f t="shared" si="10"/>
        <v>-1.7151545801132019E-2</v>
      </c>
      <c r="H260">
        <f t="shared" si="11"/>
        <v>0.98284845419886802</v>
      </c>
      <c r="K260" s="6">
        <v>40116</v>
      </c>
      <c r="L260">
        <v>1.0159227554781203</v>
      </c>
    </row>
    <row r="261" spans="4:12">
      <c r="D261" s="6">
        <v>40056</v>
      </c>
      <c r="E261">
        <v>243</v>
      </c>
      <c r="F261">
        <f t="shared" si="9"/>
        <v>4.1830521360127113</v>
      </c>
      <c r="G261">
        <f t="shared" si="10"/>
        <v>-1.6663714805810168E-2</v>
      </c>
      <c r="H261">
        <f t="shared" si="11"/>
        <v>0.98333628519418981</v>
      </c>
      <c r="K261" s="6">
        <v>39874</v>
      </c>
      <c r="L261">
        <v>1.0164179385339369</v>
      </c>
    </row>
    <row r="262" spans="4:12">
      <c r="D262" s="6">
        <v>40057</v>
      </c>
      <c r="E262">
        <v>244</v>
      </c>
      <c r="F262">
        <f t="shared" si="9"/>
        <v>4.2002663423337507</v>
      </c>
      <c r="G262">
        <f t="shared" si="10"/>
        <v>-1.6170945992158962E-2</v>
      </c>
      <c r="H262">
        <f t="shared" si="11"/>
        <v>0.98382905400784104</v>
      </c>
      <c r="K262" s="6">
        <v>40117</v>
      </c>
      <c r="L262">
        <v>1.0164179385339369</v>
      </c>
    </row>
    <row r="263" spans="4:12">
      <c r="D263" s="6">
        <v>40058</v>
      </c>
      <c r="E263">
        <v>245</v>
      </c>
      <c r="F263">
        <f t="shared" si="9"/>
        <v>4.2174805486547911</v>
      </c>
      <c r="G263">
        <f t="shared" si="10"/>
        <v>-1.5673385378212657E-2</v>
      </c>
      <c r="H263">
        <f t="shared" si="11"/>
        <v>0.98432661462178739</v>
      </c>
      <c r="K263" s="6">
        <v>40118</v>
      </c>
      <c r="L263">
        <v>1.0169082566002379</v>
      </c>
    </row>
    <row r="264" spans="4:12">
      <c r="D264" s="6">
        <v>40059</v>
      </c>
      <c r="E264">
        <v>246</v>
      </c>
      <c r="F264">
        <f t="shared" si="9"/>
        <v>4.2346947549758305</v>
      </c>
      <c r="G264">
        <f t="shared" si="10"/>
        <v>-1.5171180401919452E-2</v>
      </c>
      <c r="H264">
        <f t="shared" si="11"/>
        <v>0.98482881959808055</v>
      </c>
      <c r="K264" s="6">
        <v>39873</v>
      </c>
      <c r="L264">
        <v>1.0169082566002381</v>
      </c>
    </row>
    <row r="265" spans="4:12">
      <c r="D265" s="6">
        <v>40060</v>
      </c>
      <c r="E265">
        <v>247</v>
      </c>
      <c r="F265">
        <f t="shared" si="9"/>
        <v>4.2519089612968708</v>
      </c>
      <c r="G265">
        <f t="shared" si="10"/>
        <v>-1.4664479877452242E-2</v>
      </c>
      <c r="H265">
        <f t="shared" si="11"/>
        <v>0.98533552012254777</v>
      </c>
      <c r="K265" s="6">
        <v>39872</v>
      </c>
      <c r="L265">
        <v>1.0173935643851983</v>
      </c>
    </row>
    <row r="266" spans="4:12">
      <c r="D266" s="6">
        <v>40061</v>
      </c>
      <c r="E266">
        <v>248</v>
      </c>
      <c r="F266">
        <f t="shared" si="9"/>
        <v>4.2691231676179102</v>
      </c>
      <c r="G266">
        <f t="shared" si="10"/>
        <v>-1.4153433951111976E-2</v>
      </c>
      <c r="H266">
        <f t="shared" si="11"/>
        <v>0.98584656604888798</v>
      </c>
      <c r="K266" s="6">
        <v>40119</v>
      </c>
      <c r="L266">
        <v>1.0173935643851983</v>
      </c>
    </row>
    <row r="267" spans="4:12">
      <c r="D267" s="6">
        <v>40062</v>
      </c>
      <c r="E267">
        <v>249</v>
      </c>
      <c r="F267">
        <f t="shared" si="9"/>
        <v>4.2863373739389505</v>
      </c>
      <c r="G267">
        <f t="shared" si="10"/>
        <v>-1.3638194056835846E-2</v>
      </c>
      <c r="H267">
        <f t="shared" si="11"/>
        <v>0.98636180594316414</v>
      </c>
      <c r="K267" s="6">
        <v>39871</v>
      </c>
      <c r="L267">
        <v>1.0178737180816473</v>
      </c>
    </row>
    <row r="268" spans="4:12">
      <c r="D268" s="6">
        <v>40063</v>
      </c>
      <c r="E268">
        <v>250</v>
      </c>
      <c r="F268">
        <f t="shared" si="9"/>
        <v>4.30355158025999</v>
      </c>
      <c r="G268">
        <f t="shared" si="10"/>
        <v>-1.3118912871324368E-2</v>
      </c>
      <c r="H268">
        <f t="shared" si="11"/>
        <v>0.98688108712867562</v>
      </c>
      <c r="K268" s="6">
        <v>40120</v>
      </c>
      <c r="L268">
        <v>1.0178737180816473</v>
      </c>
    </row>
    <row r="269" spans="4:12">
      <c r="D269" s="6">
        <v>40064</v>
      </c>
      <c r="E269">
        <v>251</v>
      </c>
      <c r="F269">
        <f t="shared" si="9"/>
        <v>4.3207657865810312</v>
      </c>
      <c r="G269">
        <f t="shared" si="10"/>
        <v>-1.2595744268799733E-2</v>
      </c>
      <c r="H269">
        <f t="shared" si="11"/>
        <v>0.98740425573120028</v>
      </c>
      <c r="K269" s="6">
        <v>39870</v>
      </c>
      <c r="L269">
        <v>1.0183485754096824</v>
      </c>
    </row>
    <row r="270" spans="4:12">
      <c r="D270" s="6">
        <v>40065</v>
      </c>
      <c r="E270">
        <v>252</v>
      </c>
      <c r="F270">
        <f t="shared" si="9"/>
        <v>4.3379799929020706</v>
      </c>
      <c r="G270">
        <f t="shared" si="10"/>
        <v>-1.2068843275409883E-2</v>
      </c>
      <c r="H270">
        <f t="shared" si="11"/>
        <v>0.98793115672459009</v>
      </c>
      <c r="K270" s="6">
        <v>40121</v>
      </c>
      <c r="L270">
        <v>1.0183485754096824</v>
      </c>
    </row>
    <row r="271" spans="4:12">
      <c r="D271" s="6">
        <v>40066</v>
      </c>
      <c r="E271">
        <v>253</v>
      </c>
      <c r="F271">
        <f t="shared" si="9"/>
        <v>4.3551941992231109</v>
      </c>
      <c r="G271">
        <f t="shared" si="10"/>
        <v>-1.1538366023290532E-2</v>
      </c>
      <c r="H271">
        <f t="shared" si="11"/>
        <v>0.9884616339767095</v>
      </c>
      <c r="K271" s="6">
        <v>39869</v>
      </c>
      <c r="L271">
        <v>1.018817995658829</v>
      </c>
    </row>
    <row r="272" spans="4:12">
      <c r="D272" s="6">
        <v>40067</v>
      </c>
      <c r="E272">
        <v>254</v>
      </c>
      <c r="F272">
        <f t="shared" si="9"/>
        <v>4.3724084055441503</v>
      </c>
      <c r="G272">
        <f t="shared" si="10"/>
        <v>-1.1004469704300173E-2</v>
      </c>
      <c r="H272">
        <f t="shared" si="11"/>
        <v>0.98899553029569987</v>
      </c>
      <c r="K272" s="6">
        <v>40122</v>
      </c>
      <c r="L272">
        <v>1.018817995658829</v>
      </c>
    </row>
    <row r="273" spans="4:12">
      <c r="D273" s="6">
        <v>40068</v>
      </c>
      <c r="E273">
        <v>255</v>
      </c>
      <c r="F273">
        <f t="shared" si="9"/>
        <v>4.3896226118651906</v>
      </c>
      <c r="G273">
        <f t="shared" si="10"/>
        <v>-1.0467312523440497E-2</v>
      </c>
      <c r="H273">
        <f t="shared" si="11"/>
        <v>0.98953268747655954</v>
      </c>
      <c r="K273" s="6">
        <v>39868</v>
      </c>
      <c r="L273">
        <v>1.0192818397297361</v>
      </c>
    </row>
    <row r="274" spans="4:12">
      <c r="D274" s="6">
        <v>40069</v>
      </c>
      <c r="E274">
        <v>256</v>
      </c>
      <c r="F274">
        <f t="shared" si="9"/>
        <v>4.4068368181862301</v>
      </c>
      <c r="G274">
        <f t="shared" si="10"/>
        <v>-9.9270536519770452E-3</v>
      </c>
      <c r="H274">
        <f t="shared" si="11"/>
        <v>0.99007294634802301</v>
      </c>
      <c r="K274" s="6">
        <v>40123</v>
      </c>
      <c r="L274">
        <v>1.0192818397297361</v>
      </c>
    </row>
    <row r="275" spans="4:12">
      <c r="D275" s="6">
        <v>40070</v>
      </c>
      <c r="E275">
        <v>257</v>
      </c>
      <c r="F275">
        <f t="shared" si="9"/>
        <v>4.4240510245072704</v>
      </c>
      <c r="G275">
        <f t="shared" si="10"/>
        <v>-9.3838531802731204E-3</v>
      </c>
      <c r="H275">
        <f t="shared" si="11"/>
        <v>0.99061614681972687</v>
      </c>
      <c r="K275" s="6">
        <v>39867</v>
      </c>
      <c r="L275">
        <v>1.0197399701753953</v>
      </c>
    </row>
    <row r="276" spans="4:12">
      <c r="D276" s="6">
        <v>40071</v>
      </c>
      <c r="E276">
        <v>258</v>
      </c>
      <c r="F276">
        <f t="shared" ref="F276:F339" si="12">(2*PI()*E276)/365</f>
        <v>4.4412652308283098</v>
      </c>
      <c r="G276">
        <f t="shared" ref="G276:G339" si="13">0.033*COS(F276)</f>
        <v>-8.8378720703517714E-3</v>
      </c>
      <c r="H276">
        <f t="shared" ref="H276:H339" si="14">1+G276</f>
        <v>0.9911621279296482</v>
      </c>
      <c r="K276" s="6">
        <v>40124</v>
      </c>
      <c r="L276">
        <v>1.0197399701753953</v>
      </c>
    </row>
    <row r="277" spans="4:12">
      <c r="D277" s="6">
        <v>40072</v>
      </c>
      <c r="E277">
        <v>259</v>
      </c>
      <c r="F277">
        <f t="shared" si="12"/>
        <v>4.4584794371493501</v>
      </c>
      <c r="G277">
        <f t="shared" si="13"/>
        <v>-8.2892721081990455E-3</v>
      </c>
      <c r="H277">
        <f t="shared" si="14"/>
        <v>0.99171072789180092</v>
      </c>
      <c r="K277" s="6">
        <v>39866</v>
      </c>
      <c r="L277">
        <v>1.020192251241868</v>
      </c>
    </row>
    <row r="278" spans="4:12">
      <c r="D278" s="6">
        <v>40073</v>
      </c>
      <c r="E278">
        <v>260</v>
      </c>
      <c r="F278">
        <f t="shared" si="12"/>
        <v>4.4756936434703896</v>
      </c>
      <c r="G278">
        <f t="shared" si="13"/>
        <v>-7.7382158558235471E-3</v>
      </c>
      <c r="H278">
        <f t="shared" si="14"/>
        <v>0.99226178414417643</v>
      </c>
      <c r="K278" s="6">
        <v>40125</v>
      </c>
      <c r="L278">
        <v>1.020192251241868</v>
      </c>
    </row>
    <row r="279" spans="4:12">
      <c r="D279" s="6">
        <v>40074</v>
      </c>
      <c r="E279">
        <v>261</v>
      </c>
      <c r="F279">
        <f t="shared" si="12"/>
        <v>4.4929078497914299</v>
      </c>
      <c r="G279">
        <f t="shared" si="13"/>
        <v>-7.1848666030855639E-3</v>
      </c>
      <c r="H279">
        <f t="shared" si="14"/>
        <v>0.99281513339691441</v>
      </c>
      <c r="K279" s="6">
        <v>39865</v>
      </c>
      <c r="L279">
        <v>1.020638548908513</v>
      </c>
    </row>
    <row r="280" spans="4:12">
      <c r="D280" s="6">
        <v>40075</v>
      </c>
      <c r="E280">
        <v>262</v>
      </c>
      <c r="F280">
        <f t="shared" si="12"/>
        <v>4.5101220561124702</v>
      </c>
      <c r="G280">
        <f t="shared" si="13"/>
        <v>-6.6293883193109648E-3</v>
      </c>
      <c r="H280">
        <f t="shared" si="14"/>
        <v>0.99337061168068908</v>
      </c>
      <c r="K280" s="6">
        <v>40126</v>
      </c>
      <c r="L280">
        <v>1.020638548908513</v>
      </c>
    </row>
    <row r="281" spans="4:12">
      <c r="D281" s="6">
        <v>40076</v>
      </c>
      <c r="E281">
        <v>263</v>
      </c>
      <c r="F281">
        <f t="shared" si="12"/>
        <v>4.5273362624335105</v>
      </c>
      <c r="G281">
        <f t="shared" si="13"/>
        <v>-6.0719456047034354E-3</v>
      </c>
      <c r="H281">
        <f t="shared" si="14"/>
        <v>0.99392805439529652</v>
      </c>
      <c r="K281" s="6">
        <v>39864</v>
      </c>
      <c r="L281">
        <v>1.0210787309277003</v>
      </c>
    </row>
    <row r="282" spans="4:12">
      <c r="D282" s="6">
        <v>40077</v>
      </c>
      <c r="E282">
        <v>264</v>
      </c>
      <c r="F282">
        <f t="shared" si="12"/>
        <v>4.5445504687545499</v>
      </c>
      <c r="G282">
        <f t="shared" si="13"/>
        <v>-5.5127036415699437E-3</v>
      </c>
      <c r="H282">
        <f t="shared" si="14"/>
        <v>0.99448729635843003</v>
      </c>
      <c r="K282" s="6">
        <v>40127</v>
      </c>
      <c r="L282">
        <v>1.0210787309277003</v>
      </c>
    </row>
    <row r="283" spans="4:12">
      <c r="D283" s="6">
        <v>40078</v>
      </c>
      <c r="E283">
        <v>265</v>
      </c>
      <c r="F283">
        <f t="shared" si="12"/>
        <v>4.5617646750755902</v>
      </c>
      <c r="G283">
        <f t="shared" si="13"/>
        <v>-4.9518281453735363E-3</v>
      </c>
      <c r="H283">
        <f t="shared" si="14"/>
        <v>0.99504817185462646</v>
      </c>
      <c r="K283" s="6">
        <v>39863</v>
      </c>
      <c r="L283">
        <v>1.0215126668639976</v>
      </c>
    </row>
    <row r="284" spans="4:12">
      <c r="D284" s="6">
        <v>40079</v>
      </c>
      <c r="E284">
        <v>266</v>
      </c>
      <c r="F284">
        <f t="shared" si="12"/>
        <v>4.5789788813966297</v>
      </c>
      <c r="G284">
        <f t="shared" si="13"/>
        <v>-4.3894853156284802E-3</v>
      </c>
      <c r="H284">
        <f t="shared" si="14"/>
        <v>0.99561051468437156</v>
      </c>
      <c r="K284" s="6">
        <v>40128</v>
      </c>
      <c r="L284">
        <v>1.0215126668639976</v>
      </c>
    </row>
    <row r="285" spans="4:12">
      <c r="D285" s="6">
        <v>40080</v>
      </c>
      <c r="E285">
        <v>267</v>
      </c>
      <c r="F285">
        <f t="shared" si="12"/>
        <v>4.59619308771767</v>
      </c>
      <c r="G285">
        <f t="shared" si="13"/>
        <v>-3.8258417866515221E-3</v>
      </c>
      <c r="H285">
        <f t="shared" si="14"/>
        <v>0.99617415821334843</v>
      </c>
      <c r="K285" s="6">
        <v>39862</v>
      </c>
      <c r="L285">
        <v>1.0219402281328214</v>
      </c>
    </row>
    <row r="286" spans="4:12">
      <c r="D286" s="6">
        <v>40081</v>
      </c>
      <c r="E286">
        <v>268</v>
      </c>
      <c r="F286">
        <f t="shared" si="12"/>
        <v>4.6134072940387094</v>
      </c>
      <c r="G286">
        <f t="shared" si="13"/>
        <v>-3.2610645781847797E-3</v>
      </c>
      <c r="H286">
        <f t="shared" si="14"/>
        <v>0.99673893542181524</v>
      </c>
      <c r="K286" s="6">
        <v>40129</v>
      </c>
      <c r="L286">
        <v>1.0219402281328214</v>
      </c>
    </row>
    <row r="287" spans="4:12">
      <c r="D287" s="6">
        <v>40082</v>
      </c>
      <c r="E287">
        <v>269</v>
      </c>
      <c r="F287">
        <f t="shared" si="12"/>
        <v>4.6306215003597497</v>
      </c>
      <c r="G287">
        <f t="shared" si="13"/>
        <v>-2.6953210459039552E-3</v>
      </c>
      <c r="H287">
        <f t="shared" si="14"/>
        <v>0.99730467895409602</v>
      </c>
      <c r="K287" s="6">
        <v>39861</v>
      </c>
      <c r="L287">
        <v>1.0223612880385406</v>
      </c>
    </row>
    <row r="288" spans="4:12">
      <c r="D288" s="6">
        <v>40083</v>
      </c>
      <c r="E288">
        <v>270</v>
      </c>
      <c r="F288">
        <f t="shared" si="12"/>
        <v>4.64783570668079</v>
      </c>
      <c r="G288">
        <f t="shared" si="13"/>
        <v>-2.1287788318274364E-3</v>
      </c>
      <c r="H288">
        <f t="shared" si="14"/>
        <v>0.99787122116817262</v>
      </c>
      <c r="K288" s="6">
        <v>40130</v>
      </c>
      <c r="L288">
        <v>1.0223612880385406</v>
      </c>
    </row>
    <row r="289" spans="4:12">
      <c r="D289" s="6">
        <v>40084</v>
      </c>
      <c r="E289">
        <v>271</v>
      </c>
      <c r="F289">
        <f t="shared" si="12"/>
        <v>4.6650499130018295</v>
      </c>
      <c r="G289">
        <f t="shared" si="13"/>
        <v>-1.5616058146402667E-3</v>
      </c>
      <c r="H289">
        <f t="shared" si="14"/>
        <v>0.99843839418535973</v>
      </c>
      <c r="K289" s="6">
        <v>39860</v>
      </c>
      <c r="L289">
        <v>1.0227757218120181</v>
      </c>
    </row>
    <row r="290" spans="4:12">
      <c r="D290" s="6">
        <v>40085</v>
      </c>
      <c r="E290">
        <v>272</v>
      </c>
      <c r="F290">
        <f t="shared" si="12"/>
        <v>4.6822641193228698</v>
      </c>
      <c r="G290">
        <f t="shared" si="13"/>
        <v>-9.9397005994797589E-4</v>
      </c>
      <c r="H290">
        <f t="shared" si="14"/>
        <v>0.99900602994005205</v>
      </c>
      <c r="K290" s="6">
        <v>40131</v>
      </c>
      <c r="L290">
        <v>1.0227757218120181</v>
      </c>
    </row>
    <row r="291" spans="4:12">
      <c r="D291" s="6">
        <v>40086</v>
      </c>
      <c r="E291">
        <v>273</v>
      </c>
      <c r="F291">
        <f t="shared" si="12"/>
        <v>4.6994783256439101</v>
      </c>
      <c r="G291">
        <f t="shared" si="13"/>
        <v>-4.2603977047529182E-4</v>
      </c>
      <c r="H291">
        <f t="shared" si="14"/>
        <v>0.99957396022952472</v>
      </c>
      <c r="K291" s="6">
        <v>39859</v>
      </c>
      <c r="L291">
        <v>1.0231834066475822</v>
      </c>
    </row>
    <row r="292" spans="4:12">
      <c r="D292" s="6">
        <v>40087</v>
      </c>
      <c r="E292">
        <v>274</v>
      </c>
      <c r="F292">
        <f t="shared" si="12"/>
        <v>4.7166925319649495</v>
      </c>
      <c r="G292">
        <f t="shared" si="13"/>
        <v>1.4201676377604612E-4</v>
      </c>
      <c r="H292">
        <f t="shared" si="14"/>
        <v>1.000142016763776</v>
      </c>
      <c r="K292" s="6">
        <v>40132</v>
      </c>
      <c r="L292">
        <v>1.0231834066475822</v>
      </c>
    </row>
    <row r="293" spans="4:12">
      <c r="D293" s="6">
        <v>40088</v>
      </c>
      <c r="E293">
        <v>275</v>
      </c>
      <c r="F293">
        <f t="shared" si="12"/>
        <v>4.7339067382859898</v>
      </c>
      <c r="G293">
        <f t="shared" si="13"/>
        <v>7.100312153953337E-4</v>
      </c>
      <c r="H293">
        <f t="shared" si="14"/>
        <v>1.0007100312153954</v>
      </c>
      <c r="K293" s="6">
        <v>39858</v>
      </c>
      <c r="L293">
        <v>1.0235842217394178</v>
      </c>
    </row>
    <row r="294" spans="4:12">
      <c r="D294" s="6">
        <v>40089</v>
      </c>
      <c r="E294">
        <v>276</v>
      </c>
      <c r="F294">
        <f t="shared" si="12"/>
        <v>4.7511209446070293</v>
      </c>
      <c r="G294">
        <f t="shared" si="13"/>
        <v>1.2778352694417419E-3</v>
      </c>
      <c r="H294">
        <f t="shared" si="14"/>
        <v>1.0012778352694418</v>
      </c>
      <c r="K294" s="6">
        <v>40133</v>
      </c>
      <c r="L294">
        <v>1.0235842217394178</v>
      </c>
    </row>
    <row r="295" spans="4:12">
      <c r="D295" s="6">
        <v>40090</v>
      </c>
      <c r="E295">
        <v>277</v>
      </c>
      <c r="F295">
        <f t="shared" si="12"/>
        <v>4.7683351509280696</v>
      </c>
      <c r="G295">
        <f t="shared" si="13"/>
        <v>1.8452606733198997E-3</v>
      </c>
      <c r="H295">
        <f t="shared" si="14"/>
        <v>1.0018452606733199</v>
      </c>
      <c r="K295" s="6">
        <v>39857</v>
      </c>
      <c r="L295">
        <v>1.0239780483173626</v>
      </c>
    </row>
    <row r="296" spans="4:12">
      <c r="D296" s="6">
        <v>40091</v>
      </c>
      <c r="E296">
        <v>278</v>
      </c>
      <c r="F296">
        <f t="shared" si="12"/>
        <v>4.7855493572491099</v>
      </c>
      <c r="G296">
        <f t="shared" si="13"/>
        <v>2.4121392866365663E-3</v>
      </c>
      <c r="H296">
        <f t="shared" si="14"/>
        <v>1.0024121392866365</v>
      </c>
      <c r="K296" s="6">
        <v>40134</v>
      </c>
      <c r="L296">
        <v>1.0239780483173626</v>
      </c>
    </row>
    <row r="297" spans="4:12">
      <c r="D297" s="6">
        <v>40092</v>
      </c>
      <c r="E297">
        <v>279</v>
      </c>
      <c r="F297">
        <f t="shared" si="12"/>
        <v>4.8027635635701493</v>
      </c>
      <c r="G297">
        <f t="shared" si="13"/>
        <v>2.9783031310243431E-3</v>
      </c>
      <c r="H297">
        <f t="shared" si="14"/>
        <v>1.0029783031310244</v>
      </c>
      <c r="K297" s="6">
        <v>39856</v>
      </c>
      <c r="L297">
        <v>1.0243647696821025</v>
      </c>
    </row>
    <row r="298" spans="4:12">
      <c r="D298" s="6">
        <v>40093</v>
      </c>
      <c r="E298">
        <v>280</v>
      </c>
      <c r="F298">
        <f t="shared" si="12"/>
        <v>4.8199777698911896</v>
      </c>
      <c r="G298">
        <f t="shared" si="13"/>
        <v>3.543584439917381E-3</v>
      </c>
      <c r="H298">
        <f t="shared" si="14"/>
        <v>1.0035435844399174</v>
      </c>
      <c r="K298" s="6">
        <v>40135</v>
      </c>
      <c r="L298">
        <v>1.0243647696821025</v>
      </c>
    </row>
    <row r="299" spans="4:12">
      <c r="D299" s="6">
        <v>40094</v>
      </c>
      <c r="E299">
        <v>281</v>
      </c>
      <c r="F299">
        <f t="shared" si="12"/>
        <v>4.8371919762122291</v>
      </c>
      <c r="G299">
        <f t="shared" si="13"/>
        <v>4.1078157082640272E-3</v>
      </c>
      <c r="H299">
        <f t="shared" si="14"/>
        <v>1.0041078157082641</v>
      </c>
      <c r="K299" s="6">
        <v>39855</v>
      </c>
      <c r="L299">
        <v>1.0247442712397508</v>
      </c>
    </row>
    <row r="300" spans="4:12">
      <c r="D300" s="6">
        <v>40095</v>
      </c>
      <c r="E300">
        <v>282</v>
      </c>
      <c r="F300">
        <f t="shared" si="12"/>
        <v>4.8544061825332694</v>
      </c>
      <c r="G300">
        <f t="shared" si="13"/>
        <v>4.6708297421624197E-3</v>
      </c>
      <c r="H300">
        <f t="shared" si="14"/>
        <v>1.0046708297421625</v>
      </c>
      <c r="K300" s="6">
        <v>40136</v>
      </c>
      <c r="L300">
        <v>1.0247442712397508</v>
      </c>
    </row>
    <row r="301" spans="4:12">
      <c r="D301" s="6">
        <v>40096</v>
      </c>
      <c r="E301">
        <v>283</v>
      </c>
      <c r="F301">
        <f t="shared" si="12"/>
        <v>4.8716203888543097</v>
      </c>
      <c r="G301">
        <f t="shared" si="13"/>
        <v>5.2324597084034471E-3</v>
      </c>
      <c r="H301">
        <f t="shared" si="14"/>
        <v>1.0052324597084035</v>
      </c>
      <c r="K301" s="6">
        <v>39854</v>
      </c>
      <c r="L301">
        <v>1.0251164405358055</v>
      </c>
    </row>
    <row r="302" spans="4:12">
      <c r="D302" s="6">
        <v>40097</v>
      </c>
      <c r="E302">
        <v>284</v>
      </c>
      <c r="F302">
        <f t="shared" si="12"/>
        <v>4.8888345951753491</v>
      </c>
      <c r="G302">
        <f t="shared" si="13"/>
        <v>5.7925391839071163E-3</v>
      </c>
      <c r="H302">
        <f t="shared" si="14"/>
        <v>1.0057925391839071</v>
      </c>
      <c r="K302" s="6">
        <v>40137</v>
      </c>
      <c r="L302">
        <v>1.0251164405358055</v>
      </c>
    </row>
    <row r="303" spans="4:12">
      <c r="D303" s="6">
        <v>40098</v>
      </c>
      <c r="E303">
        <v>285</v>
      </c>
      <c r="F303">
        <f t="shared" si="12"/>
        <v>4.9060488014963894</v>
      </c>
      <c r="G303">
        <f t="shared" si="13"/>
        <v>6.3509022050373884E-3</v>
      </c>
      <c r="H303">
        <f t="shared" si="14"/>
        <v>1.0063509022050374</v>
      </c>
      <c r="K303" s="6">
        <v>39853</v>
      </c>
      <c r="L303">
        <v>1.0254811672884725</v>
      </c>
    </row>
    <row r="304" spans="4:12">
      <c r="D304" s="6">
        <v>40099</v>
      </c>
      <c r="E304">
        <v>286</v>
      </c>
      <c r="F304">
        <f t="shared" si="12"/>
        <v>4.9232630078174298</v>
      </c>
      <c r="G304">
        <f t="shared" si="13"/>
        <v>6.9073833167806135E-3</v>
      </c>
      <c r="H304">
        <f t="shared" si="14"/>
        <v>1.0069073833167805</v>
      </c>
      <c r="K304" s="6">
        <v>40138</v>
      </c>
      <c r="L304">
        <v>1.0254811672884725</v>
      </c>
    </row>
    <row r="305" spans="4:12">
      <c r="D305" s="6">
        <v>40100</v>
      </c>
      <c r="E305">
        <v>287</v>
      </c>
      <c r="F305">
        <f t="shared" si="12"/>
        <v>4.9404772141384692</v>
      </c>
      <c r="G305">
        <f t="shared" si="13"/>
        <v>7.4618176217735059E-3</v>
      </c>
      <c r="H305">
        <f t="shared" si="14"/>
        <v>1.0074618176217736</v>
      </c>
      <c r="K305" s="6">
        <v>39852</v>
      </c>
      <c r="L305">
        <v>1.0258383434213432</v>
      </c>
    </row>
    <row r="306" spans="4:12">
      <c r="D306" s="6">
        <v>40101</v>
      </c>
      <c r="E306">
        <v>288</v>
      </c>
      <c r="F306">
        <f t="shared" si="12"/>
        <v>4.9576914204595095</v>
      </c>
      <c r="G306">
        <f t="shared" si="13"/>
        <v>8.0140408291658818E-3</v>
      </c>
      <c r="H306">
        <f t="shared" si="14"/>
        <v>1.0080140408291658</v>
      </c>
      <c r="K306" s="6">
        <v>40139</v>
      </c>
      <c r="L306">
        <v>1.0258383434213432</v>
      </c>
    </row>
    <row r="307" spans="4:12">
      <c r="D307" s="6">
        <v>40102</v>
      </c>
      <c r="E307">
        <v>289</v>
      </c>
      <c r="F307">
        <f t="shared" si="12"/>
        <v>4.9749056267805489</v>
      </c>
      <c r="G307">
        <f t="shared" si="13"/>
        <v>8.5638893033033823E-3</v>
      </c>
      <c r="H307">
        <f t="shared" si="14"/>
        <v>1.0085638893033033</v>
      </c>
      <c r="K307" s="6">
        <v>39851</v>
      </c>
      <c r="L307">
        <v>1.0261878630954209</v>
      </c>
    </row>
    <row r="308" spans="4:12">
      <c r="D308" s="6">
        <v>40103</v>
      </c>
      <c r="E308">
        <v>290</v>
      </c>
      <c r="F308">
        <f t="shared" si="12"/>
        <v>4.9921198331015892</v>
      </c>
      <c r="G308">
        <f t="shared" si="13"/>
        <v>9.1112001122164721E-3</v>
      </c>
      <c r="H308">
        <f t="shared" si="14"/>
        <v>1.0091112001122164</v>
      </c>
      <c r="K308" s="6">
        <v>40140</v>
      </c>
      <c r="L308">
        <v>1.0261878630954209</v>
      </c>
    </row>
    <row r="309" spans="4:12">
      <c r="D309" s="6">
        <v>40104</v>
      </c>
      <c r="E309">
        <v>291</v>
      </c>
      <c r="F309">
        <f t="shared" si="12"/>
        <v>5.0093340394226287</v>
      </c>
      <c r="G309">
        <f t="shared" si="13"/>
        <v>9.6558110759004823E-3</v>
      </c>
      <c r="H309">
        <f t="shared" si="14"/>
        <v>1.0096558110759004</v>
      </c>
      <c r="K309" s="6">
        <v>40141</v>
      </c>
      <c r="L309">
        <v>1.026529622740483</v>
      </c>
    </row>
    <row r="310" spans="4:12">
      <c r="D310" s="6">
        <v>40105</v>
      </c>
      <c r="E310">
        <v>292</v>
      </c>
      <c r="F310">
        <f t="shared" si="12"/>
        <v>5.026548245743669</v>
      </c>
      <c r="G310">
        <f t="shared" si="13"/>
        <v>1.0197560814373259E-2</v>
      </c>
      <c r="H310">
        <f t="shared" si="14"/>
        <v>1.0101975608143732</v>
      </c>
      <c r="K310" s="6">
        <v>39850</v>
      </c>
      <c r="L310">
        <v>1.0265296227404832</v>
      </c>
    </row>
    <row r="311" spans="4:12">
      <c r="D311" s="6">
        <v>40106</v>
      </c>
      <c r="E311">
        <v>293</v>
      </c>
      <c r="F311">
        <f t="shared" si="12"/>
        <v>5.0437624520647084</v>
      </c>
      <c r="G311">
        <f t="shared" si="13"/>
        <v>1.0736288795495324E-2</v>
      </c>
      <c r="H311">
        <f t="shared" si="14"/>
        <v>1.0107362887954954</v>
      </c>
      <c r="K311" s="6">
        <v>39849</v>
      </c>
      <c r="L311">
        <v>1.0268635210857713</v>
      </c>
    </row>
    <row r="312" spans="4:12">
      <c r="D312" s="6">
        <v>40107</v>
      </c>
      <c r="E312">
        <v>294</v>
      </c>
      <c r="F312">
        <f t="shared" si="12"/>
        <v>5.0609766583857496</v>
      </c>
      <c r="G312">
        <f t="shared" si="13"/>
        <v>1.1271835382539249E-2</v>
      </c>
      <c r="H312">
        <f t="shared" si="14"/>
        <v>1.0112718353825392</v>
      </c>
      <c r="K312" s="6">
        <v>40142</v>
      </c>
      <c r="L312">
        <v>1.0268635210857713</v>
      </c>
    </row>
    <row r="313" spans="4:12">
      <c r="D313" s="6">
        <v>40108</v>
      </c>
      <c r="E313">
        <v>295</v>
      </c>
      <c r="F313">
        <f t="shared" si="12"/>
        <v>5.078190864706789</v>
      </c>
      <c r="G313">
        <f t="shared" si="13"/>
        <v>1.180404188149314E-2</v>
      </c>
      <c r="H313">
        <f t="shared" si="14"/>
        <v>1.0118040418814931</v>
      </c>
      <c r="K313" s="6">
        <v>39848</v>
      </c>
      <c r="L313">
        <v>1.0271894591899993</v>
      </c>
    </row>
    <row r="314" spans="4:12">
      <c r="D314" s="6">
        <v>40109</v>
      </c>
      <c r="E314">
        <v>296</v>
      </c>
      <c r="F314">
        <f t="shared" si="12"/>
        <v>5.0954050710278294</v>
      </c>
      <c r="G314">
        <f t="shared" si="13"/>
        <v>1.2332750588085485E-2</v>
      </c>
      <c r="H314">
        <f t="shared" si="14"/>
        <v>1.0123327505880855</v>
      </c>
      <c r="K314" s="6">
        <v>40143</v>
      </c>
      <c r="L314">
        <v>1.0271894591899993</v>
      </c>
    </row>
    <row r="315" spans="4:12">
      <c r="D315" s="6">
        <v>40110</v>
      </c>
      <c r="E315">
        <v>297</v>
      </c>
      <c r="F315">
        <f t="shared" si="12"/>
        <v>5.1126192773488688</v>
      </c>
      <c r="G315">
        <f t="shared" si="13"/>
        <v>1.2857804834515997E-2</v>
      </c>
      <c r="H315">
        <f t="shared" si="14"/>
        <v>1.012857804834516</v>
      </c>
      <c r="K315" s="6">
        <v>39847</v>
      </c>
      <c r="L315">
        <v>1.0275073404706727</v>
      </c>
    </row>
    <row r="316" spans="4:12">
      <c r="D316" s="6">
        <v>40111</v>
      </c>
      <c r="E316">
        <v>298</v>
      </c>
      <c r="F316">
        <f t="shared" si="12"/>
        <v>5.1298334836699091</v>
      </c>
      <c r="G316">
        <f t="shared" si="13"/>
        <v>1.3379049035879911E-2</v>
      </c>
      <c r="H316">
        <f t="shared" si="14"/>
        <v>1.0133790490358798</v>
      </c>
      <c r="K316" s="6">
        <v>40144</v>
      </c>
      <c r="L316">
        <v>1.0275073404706727</v>
      </c>
    </row>
    <row r="317" spans="4:12">
      <c r="D317" s="6">
        <v>40112</v>
      </c>
      <c r="E317">
        <v>299</v>
      </c>
      <c r="F317">
        <f t="shared" si="12"/>
        <v>5.1470476899909485</v>
      </c>
      <c r="G317">
        <f t="shared" si="13"/>
        <v>1.3896328736270943E-2</v>
      </c>
      <c r="H317">
        <f t="shared" si="14"/>
        <v>1.013896328736271</v>
      </c>
      <c r="K317" s="6">
        <v>39846</v>
      </c>
      <c r="L317">
        <v>1.0278170707327079</v>
      </c>
    </row>
    <row r="318" spans="4:12">
      <c r="D318" s="6">
        <v>40113</v>
      </c>
      <c r="E318">
        <v>300</v>
      </c>
      <c r="F318">
        <f t="shared" si="12"/>
        <v>5.1642618963119888</v>
      </c>
      <c r="G318">
        <f t="shared" si="13"/>
        <v>1.4409490654550107E-2</v>
      </c>
      <c r="H318">
        <f t="shared" si="14"/>
        <v>1.0144094906545502</v>
      </c>
      <c r="K318" s="6">
        <v>40145</v>
      </c>
      <c r="L318">
        <v>1.0278170707327079</v>
      </c>
    </row>
    <row r="319" spans="4:12">
      <c r="D319" s="6">
        <v>40114</v>
      </c>
      <c r="E319">
        <v>301</v>
      </c>
      <c r="F319">
        <f t="shared" si="12"/>
        <v>5.1814761026330283</v>
      </c>
      <c r="G319">
        <f t="shared" si="13"/>
        <v>1.4918382729766025E-2</v>
      </c>
      <c r="H319">
        <f t="shared" si="14"/>
        <v>1.0149183827297661</v>
      </c>
      <c r="K319" s="6">
        <v>39845</v>
      </c>
      <c r="L319">
        <v>1.0281185581963432</v>
      </c>
    </row>
    <row r="320" spans="4:12">
      <c r="D320" s="6">
        <v>40115</v>
      </c>
      <c r="E320">
        <v>302</v>
      </c>
      <c r="F320">
        <f t="shared" si="12"/>
        <v>5.1986903089540686</v>
      </c>
      <c r="G320">
        <f t="shared" si="13"/>
        <v>1.5422854166214068E-2</v>
      </c>
      <c r="H320">
        <f t="shared" si="14"/>
        <v>1.015422854166214</v>
      </c>
      <c r="K320" s="6">
        <v>40146</v>
      </c>
      <c r="L320">
        <v>1.0281185581963432</v>
      </c>
    </row>
    <row r="321" spans="4:12">
      <c r="D321" s="6">
        <v>40116</v>
      </c>
      <c r="E321">
        <v>303</v>
      </c>
      <c r="F321">
        <f t="shared" si="12"/>
        <v>5.215904515275108</v>
      </c>
      <c r="G321">
        <f t="shared" si="13"/>
        <v>1.5922755478120183E-2</v>
      </c>
      <c r="H321">
        <f t="shared" si="14"/>
        <v>1.0159227554781203</v>
      </c>
      <c r="K321" s="6">
        <v>39844</v>
      </c>
      <c r="L321">
        <v>1.0284117135243369</v>
      </c>
    </row>
    <row r="322" spans="4:12">
      <c r="D322" s="6">
        <v>40117</v>
      </c>
      <c r="E322">
        <v>304</v>
      </c>
      <c r="F322">
        <f t="shared" si="12"/>
        <v>5.2331187215961483</v>
      </c>
      <c r="G322">
        <f t="shared" si="13"/>
        <v>1.641793853393695E-2</v>
      </c>
      <c r="H322">
        <f t="shared" si="14"/>
        <v>1.0164179385339369</v>
      </c>
      <c r="K322" s="6">
        <v>40147</v>
      </c>
      <c r="L322">
        <v>1.0284117135243369</v>
      </c>
    </row>
    <row r="323" spans="4:12">
      <c r="D323" s="6">
        <v>40118</v>
      </c>
      <c r="E323">
        <v>305</v>
      </c>
      <c r="F323">
        <f t="shared" si="12"/>
        <v>5.2503329279171886</v>
      </c>
      <c r="G323">
        <f t="shared" si="13"/>
        <v>1.6908256600237977E-2</v>
      </c>
      <c r="H323">
        <f t="shared" si="14"/>
        <v>1.0169082566002379</v>
      </c>
      <c r="K323" s="6">
        <v>39843</v>
      </c>
      <c r="L323">
        <v>1.0286964498484381</v>
      </c>
    </row>
    <row r="324" spans="4:12">
      <c r="D324" s="6">
        <v>40119</v>
      </c>
      <c r="E324">
        <v>306</v>
      </c>
      <c r="F324">
        <f t="shared" si="12"/>
        <v>5.267547134238229</v>
      </c>
      <c r="G324">
        <f t="shared" si="13"/>
        <v>1.739356438519829E-2</v>
      </c>
      <c r="H324">
        <f t="shared" si="14"/>
        <v>1.0173935643851983</v>
      </c>
      <c r="K324" s="6">
        <v>40148</v>
      </c>
      <c r="L324">
        <v>1.0286964498484381</v>
      </c>
    </row>
    <row r="325" spans="4:12">
      <c r="D325" s="6">
        <v>40120</v>
      </c>
      <c r="E325">
        <v>307</v>
      </c>
      <c r="F325">
        <f t="shared" si="12"/>
        <v>5.2847613405592684</v>
      </c>
      <c r="G325">
        <f t="shared" si="13"/>
        <v>1.787371808164738E-2</v>
      </c>
      <c r="H325">
        <f t="shared" si="14"/>
        <v>1.0178737180816473</v>
      </c>
      <c r="K325" s="6">
        <v>39842</v>
      </c>
      <c r="L325">
        <v>1.0289726827951293</v>
      </c>
    </row>
    <row r="326" spans="4:12">
      <c r="D326" s="6">
        <v>40121</v>
      </c>
      <c r="E326">
        <v>308</v>
      </c>
      <c r="F326">
        <f t="shared" si="12"/>
        <v>5.3019755468803087</v>
      </c>
      <c r="G326">
        <f t="shared" si="13"/>
        <v>1.8348575409682474E-2</v>
      </c>
      <c r="H326">
        <f t="shared" si="14"/>
        <v>1.0183485754096824</v>
      </c>
      <c r="K326" s="6">
        <v>40149</v>
      </c>
      <c r="L326">
        <v>1.0289726827951293</v>
      </c>
    </row>
    <row r="327" spans="4:12">
      <c r="D327" s="6">
        <v>40122</v>
      </c>
      <c r="E327">
        <v>309</v>
      </c>
      <c r="F327">
        <f t="shared" si="12"/>
        <v>5.3191897532013481</v>
      </c>
      <c r="G327">
        <f t="shared" si="13"/>
        <v>1.8817995658828964E-2</v>
      </c>
      <c r="H327">
        <f t="shared" si="14"/>
        <v>1.018817995658829</v>
      </c>
      <c r="K327" s="6">
        <v>39841</v>
      </c>
      <c r="L327">
        <v>1.0292403305106266</v>
      </c>
    </row>
    <row r="328" spans="4:12">
      <c r="D328" s="6">
        <v>40123</v>
      </c>
      <c r="E328">
        <v>310</v>
      </c>
      <c r="F328">
        <f t="shared" si="12"/>
        <v>5.3364039595223884</v>
      </c>
      <c r="G328">
        <f t="shared" si="13"/>
        <v>1.9281839729736155E-2</v>
      </c>
      <c r="H328">
        <f t="shared" si="14"/>
        <v>1.0192818397297361</v>
      </c>
      <c r="K328" s="6">
        <v>40150</v>
      </c>
      <c r="L328">
        <v>1.0292403305106266</v>
      </c>
    </row>
    <row r="329" spans="4:12">
      <c r="D329" s="6">
        <v>40124</v>
      </c>
      <c r="E329">
        <v>311</v>
      </c>
      <c r="F329">
        <f t="shared" si="12"/>
        <v>5.3536181658434279</v>
      </c>
      <c r="G329">
        <f t="shared" si="13"/>
        <v>1.9739970175395225E-2</v>
      </c>
      <c r="H329">
        <f t="shared" si="14"/>
        <v>1.0197399701753953</v>
      </c>
      <c r="K329" s="6">
        <v>39840</v>
      </c>
      <c r="L329">
        <v>1.0294993136851356</v>
      </c>
    </row>
    <row r="330" spans="4:12">
      <c r="D330" s="6">
        <v>40125</v>
      </c>
      <c r="E330">
        <v>312</v>
      </c>
      <c r="F330">
        <f t="shared" si="12"/>
        <v>5.3708323721644682</v>
      </c>
      <c r="G330">
        <f t="shared" si="13"/>
        <v>2.0192251241867899E-2</v>
      </c>
      <c r="H330">
        <f t="shared" si="14"/>
        <v>1.020192251241868</v>
      </c>
      <c r="K330" s="6">
        <v>40151</v>
      </c>
      <c r="L330">
        <v>1.0294993136851356</v>
      </c>
    </row>
    <row r="331" spans="4:12">
      <c r="D331" s="6">
        <v>40126</v>
      </c>
      <c r="E331">
        <v>313</v>
      </c>
      <c r="F331">
        <f t="shared" si="12"/>
        <v>5.3880465784855076</v>
      </c>
      <c r="G331">
        <f t="shared" si="13"/>
        <v>2.0638548908513108E-2</v>
      </c>
      <c r="H331">
        <f t="shared" si="14"/>
        <v>1.020638548908513</v>
      </c>
      <c r="K331" s="6">
        <v>40152</v>
      </c>
      <c r="L331">
        <v>1.0297495555763521</v>
      </c>
    </row>
    <row r="332" spans="4:12">
      <c r="D332" s="6">
        <v>40127</v>
      </c>
      <c r="E332">
        <v>314</v>
      </c>
      <c r="F332">
        <f t="shared" si="12"/>
        <v>5.4052607848065479</v>
      </c>
      <c r="G332">
        <f t="shared" si="13"/>
        <v>2.1078730927700386E-2</v>
      </c>
      <c r="H332">
        <f t="shared" si="14"/>
        <v>1.0210787309277003</v>
      </c>
      <c r="K332" s="6">
        <v>39839</v>
      </c>
      <c r="L332">
        <v>1.0297495555763523</v>
      </c>
    </row>
    <row r="333" spans="4:12">
      <c r="D333" s="6">
        <v>40128</v>
      </c>
      <c r="E333">
        <v>315</v>
      </c>
      <c r="F333">
        <f t="shared" si="12"/>
        <v>5.4224749911275882</v>
      </c>
      <c r="G333">
        <f t="shared" si="13"/>
        <v>2.1512666863997512E-2</v>
      </c>
      <c r="H333">
        <f t="shared" si="14"/>
        <v>1.0215126668639976</v>
      </c>
      <c r="K333" s="6">
        <v>39838</v>
      </c>
      <c r="L333">
        <v>1.0299909820322035</v>
      </c>
    </row>
    <row r="334" spans="4:12">
      <c r="D334" s="6">
        <v>40129</v>
      </c>
      <c r="E334">
        <v>316</v>
      </c>
      <c r="F334">
        <f t="shared" si="12"/>
        <v>5.4396891974486286</v>
      </c>
      <c r="G334">
        <f t="shared" si="13"/>
        <v>2.1940228132821458E-2</v>
      </c>
      <c r="H334">
        <f t="shared" si="14"/>
        <v>1.0219402281328214</v>
      </c>
      <c r="K334" s="6">
        <v>40153</v>
      </c>
      <c r="L334">
        <v>1.0299909820322035</v>
      </c>
    </row>
    <row r="335" spans="4:12">
      <c r="D335" s="6">
        <v>40130</v>
      </c>
      <c r="E335">
        <v>317</v>
      </c>
      <c r="F335">
        <f t="shared" si="12"/>
        <v>5.456903403769668</v>
      </c>
      <c r="G335">
        <f t="shared" si="13"/>
        <v>2.236128803854073E-2</v>
      </c>
      <c r="H335">
        <f t="shared" si="14"/>
        <v>1.0223612880385406</v>
      </c>
      <c r="K335" s="6">
        <v>39837</v>
      </c>
      <c r="L335">
        <v>1.0302235215128204</v>
      </c>
    </row>
    <row r="336" spans="4:12">
      <c r="D336" s="6">
        <v>40131</v>
      </c>
      <c r="E336">
        <v>318</v>
      </c>
      <c r="F336">
        <f t="shared" si="12"/>
        <v>5.4741176100907083</v>
      </c>
      <c r="G336">
        <f t="shared" si="13"/>
        <v>2.2775721812018077E-2</v>
      </c>
      <c r="H336">
        <f t="shared" si="14"/>
        <v>1.0227757218120181</v>
      </c>
      <c r="K336" s="6">
        <v>40154</v>
      </c>
      <c r="L336">
        <v>1.0302235215128204</v>
      </c>
    </row>
    <row r="337" spans="4:12">
      <c r="D337" s="6">
        <v>40132</v>
      </c>
      <c r="E337">
        <v>319</v>
      </c>
      <c r="F337">
        <f t="shared" si="12"/>
        <v>5.4913318164117477</v>
      </c>
      <c r="G337">
        <f t="shared" si="13"/>
        <v>2.3183406647582169E-2</v>
      </c>
      <c r="H337">
        <f t="shared" si="14"/>
        <v>1.0231834066475822</v>
      </c>
      <c r="K337" s="6">
        <v>39836</v>
      </c>
      <c r="L337">
        <v>1.0304471051117361</v>
      </c>
    </row>
    <row r="338" spans="4:12">
      <c r="D338" s="6">
        <v>40133</v>
      </c>
      <c r="E338">
        <v>320</v>
      </c>
      <c r="F338">
        <f t="shared" si="12"/>
        <v>5.508546022732788</v>
      </c>
      <c r="G338">
        <f t="shared" si="13"/>
        <v>2.3584221739417714E-2</v>
      </c>
      <c r="H338">
        <f t="shared" si="14"/>
        <v>1.0235842217394178</v>
      </c>
      <c r="K338" s="6">
        <v>40155</v>
      </c>
      <c r="L338">
        <v>1.0304471051117361</v>
      </c>
    </row>
    <row r="339" spans="4:12">
      <c r="D339" s="6">
        <v>40134</v>
      </c>
      <c r="E339">
        <v>321</v>
      </c>
      <c r="F339">
        <f t="shared" si="12"/>
        <v>5.5257602290538275</v>
      </c>
      <c r="G339">
        <f t="shared" si="13"/>
        <v>2.3978048317362648E-2</v>
      </c>
      <c r="H339">
        <f t="shared" si="14"/>
        <v>1.0239780483173626</v>
      </c>
      <c r="K339" s="6">
        <v>39835</v>
      </c>
      <c r="L339">
        <v>1.0306616665763046</v>
      </c>
    </row>
    <row r="340" spans="4:12">
      <c r="D340" s="6">
        <v>40135</v>
      </c>
      <c r="E340">
        <v>322</v>
      </c>
      <c r="F340">
        <f t="shared" ref="F340:F383" si="15">(2*PI()*E340)/365</f>
        <v>5.5429744353748678</v>
      </c>
      <c r="G340">
        <f t="shared" ref="G340:G383" si="16">0.033*COS(F340)</f>
        <v>2.4364769682102508E-2</v>
      </c>
      <c r="H340">
        <f t="shared" ref="H340:H383" si="17">1+G340</f>
        <v>1.0243647696821025</v>
      </c>
      <c r="K340" s="6">
        <v>40156</v>
      </c>
      <c r="L340">
        <v>1.0306616665763046</v>
      </c>
    </row>
    <row r="341" spans="4:12">
      <c r="D341" s="6">
        <v>40136</v>
      </c>
      <c r="E341">
        <v>323</v>
      </c>
      <c r="F341">
        <f t="shared" si="15"/>
        <v>5.5601886416959072</v>
      </c>
      <c r="G341">
        <f t="shared" si="16"/>
        <v>2.4744271239750745E-2</v>
      </c>
      <c r="H341">
        <f t="shared" si="17"/>
        <v>1.0247442712397508</v>
      </c>
      <c r="K341" s="6">
        <v>39834</v>
      </c>
      <c r="L341">
        <v>1.0308671423273339</v>
      </c>
    </row>
    <row r="342" spans="4:12">
      <c r="D342" s="6">
        <v>40137</v>
      </c>
      <c r="E342">
        <v>324</v>
      </c>
      <c r="F342">
        <f t="shared" si="15"/>
        <v>5.5774028480169475</v>
      </c>
      <c r="G342">
        <f t="shared" si="16"/>
        <v>2.5116440535805553E-2</v>
      </c>
      <c r="H342">
        <f t="shared" si="17"/>
        <v>1.0251164405358055</v>
      </c>
      <c r="K342" s="6">
        <v>40157</v>
      </c>
      <c r="L342">
        <v>1.0308671423273339</v>
      </c>
    </row>
    <row r="343" spans="4:12">
      <c r="D343" s="6">
        <v>40138</v>
      </c>
      <c r="E343">
        <v>325</v>
      </c>
      <c r="F343">
        <f t="shared" si="15"/>
        <v>5.5946170543379878</v>
      </c>
      <c r="G343">
        <f t="shared" si="16"/>
        <v>2.5481167288472419E-2</v>
      </c>
      <c r="H343">
        <f t="shared" si="17"/>
        <v>1.0254811672884725</v>
      </c>
      <c r="K343" s="6">
        <v>39833</v>
      </c>
      <c r="L343">
        <v>1.0310634714779239</v>
      </c>
    </row>
    <row r="344" spans="4:12">
      <c r="D344" s="6">
        <v>40139</v>
      </c>
      <c r="E344">
        <v>326</v>
      </c>
      <c r="F344">
        <f t="shared" si="15"/>
        <v>5.6118312606590273</v>
      </c>
      <c r="G344">
        <f t="shared" si="16"/>
        <v>2.5838343421343064E-2</v>
      </c>
      <c r="H344">
        <f t="shared" si="17"/>
        <v>1.0258383434213432</v>
      </c>
      <c r="K344" s="6">
        <v>40158</v>
      </c>
      <c r="L344">
        <v>1.0310634714779239</v>
      </c>
    </row>
    <row r="345" spans="4:12">
      <c r="D345" s="6">
        <v>40140</v>
      </c>
      <c r="E345">
        <v>327</v>
      </c>
      <c r="F345">
        <f t="shared" si="15"/>
        <v>5.6290454669800676</v>
      </c>
      <c r="G345">
        <f t="shared" si="16"/>
        <v>2.6187863095420857E-2</v>
      </c>
      <c r="H345">
        <f t="shared" si="17"/>
        <v>1.0261878630954209</v>
      </c>
      <c r="K345" s="6">
        <v>39832</v>
      </c>
      <c r="L345">
        <v>1.0312505958515106</v>
      </c>
    </row>
    <row r="346" spans="4:12">
      <c r="D346" s="6">
        <v>40141</v>
      </c>
      <c r="E346">
        <v>328</v>
      </c>
      <c r="F346">
        <f t="shared" si="15"/>
        <v>5.646259673301107</v>
      </c>
      <c r="G346">
        <f t="shared" si="16"/>
        <v>2.6529622740483087E-2</v>
      </c>
      <c r="H346">
        <f t="shared" si="17"/>
        <v>1.026529622740483</v>
      </c>
      <c r="K346" s="6">
        <v>40159</v>
      </c>
      <c r="L346">
        <v>1.0312505958515106</v>
      </c>
    </row>
    <row r="347" spans="4:12">
      <c r="D347" s="6">
        <v>40142</v>
      </c>
      <c r="E347">
        <v>329</v>
      </c>
      <c r="F347">
        <f t="shared" si="15"/>
        <v>5.6634738796221473</v>
      </c>
      <c r="G347">
        <f t="shared" si="16"/>
        <v>2.686352108577118E-2</v>
      </c>
      <c r="H347">
        <f t="shared" si="17"/>
        <v>1.0268635210857713</v>
      </c>
      <c r="K347" s="6">
        <v>39831</v>
      </c>
      <c r="L347">
        <v>1.031428459999103</v>
      </c>
    </row>
    <row r="348" spans="4:12">
      <c r="D348" s="6">
        <v>40143</v>
      </c>
      <c r="E348">
        <v>330</v>
      </c>
      <c r="F348">
        <f t="shared" si="15"/>
        <v>5.6806880859431867</v>
      </c>
      <c r="G348">
        <f t="shared" si="16"/>
        <v>2.7189459189999269E-2</v>
      </c>
      <c r="H348">
        <f t="shared" si="17"/>
        <v>1.0271894591899993</v>
      </c>
      <c r="K348" s="6">
        <v>40160</v>
      </c>
      <c r="L348">
        <v>1.031428459999103</v>
      </c>
    </row>
    <row r="349" spans="4:12">
      <c r="D349" s="6">
        <v>40144</v>
      </c>
      <c r="E349">
        <v>331</v>
      </c>
      <c r="F349">
        <f t="shared" si="15"/>
        <v>5.6979022922642271</v>
      </c>
      <c r="G349">
        <f t="shared" si="16"/>
        <v>2.7507340470672798E-2</v>
      </c>
      <c r="H349">
        <f t="shared" si="17"/>
        <v>1.0275073404706727</v>
      </c>
      <c r="K349" s="6">
        <v>39830</v>
      </c>
      <c r="L349">
        <v>1.0315970112157162</v>
      </c>
    </row>
    <row r="350" spans="4:12">
      <c r="D350" s="6">
        <v>40145</v>
      </c>
      <c r="E350">
        <v>332</v>
      </c>
      <c r="F350">
        <f t="shared" si="15"/>
        <v>5.7151164985852683</v>
      </c>
      <c r="G350">
        <f t="shared" si="16"/>
        <v>2.7817070732707845E-2</v>
      </c>
      <c r="H350">
        <f t="shared" si="17"/>
        <v>1.0278170707327079</v>
      </c>
      <c r="K350" s="6">
        <v>40161</v>
      </c>
      <c r="L350">
        <v>1.0315970112157162</v>
      </c>
    </row>
    <row r="351" spans="4:12">
      <c r="D351" s="6">
        <v>40146</v>
      </c>
      <c r="E351">
        <v>333</v>
      </c>
      <c r="F351">
        <f t="shared" si="15"/>
        <v>5.7323307049063077</v>
      </c>
      <c r="G351">
        <f t="shared" si="16"/>
        <v>2.8118558196343207E-2</v>
      </c>
      <c r="H351">
        <f t="shared" si="17"/>
        <v>1.0281185581963432</v>
      </c>
      <c r="K351" s="6">
        <v>39829</v>
      </c>
      <c r="L351">
        <v>1.031756199555987</v>
      </c>
    </row>
    <row r="352" spans="4:12">
      <c r="D352" s="6">
        <v>40147</v>
      </c>
      <c r="E352">
        <v>334</v>
      </c>
      <c r="F352">
        <f t="shared" si="15"/>
        <v>5.749544911227348</v>
      </c>
      <c r="G352">
        <f t="shared" si="16"/>
        <v>2.8411713524336822E-2</v>
      </c>
      <c r="H352">
        <f t="shared" si="17"/>
        <v>1.0284117135243369</v>
      </c>
      <c r="K352" s="6">
        <v>40162</v>
      </c>
      <c r="L352">
        <v>1.031756199555987</v>
      </c>
    </row>
    <row r="353" spans="4:12">
      <c r="D353" s="6">
        <v>40148</v>
      </c>
      <c r="E353">
        <v>335</v>
      </c>
      <c r="F353">
        <f t="shared" si="15"/>
        <v>5.7667591175483874</v>
      </c>
      <c r="G353">
        <f t="shared" si="16"/>
        <v>2.8696449848438162E-2</v>
      </c>
      <c r="H353">
        <f t="shared" si="17"/>
        <v>1.0286964498484381</v>
      </c>
      <c r="K353" s="6">
        <v>39828</v>
      </c>
      <c r="L353">
        <v>1.0319059778489741</v>
      </c>
    </row>
    <row r="354" spans="4:12">
      <c r="D354" s="6">
        <v>40149</v>
      </c>
      <c r="E354">
        <v>336</v>
      </c>
      <c r="F354">
        <f t="shared" si="15"/>
        <v>5.7839733238694278</v>
      </c>
      <c r="G354">
        <f t="shared" si="16"/>
        <v>2.8972682795129313E-2</v>
      </c>
      <c r="H354">
        <f t="shared" si="17"/>
        <v>1.0289726827951293</v>
      </c>
      <c r="K354" s="6">
        <v>40163</v>
      </c>
      <c r="L354">
        <v>1.0319059778489741</v>
      </c>
    </row>
    <row r="355" spans="4:12">
      <c r="D355" s="6">
        <v>40150</v>
      </c>
      <c r="E355">
        <v>337</v>
      </c>
      <c r="F355">
        <f t="shared" si="15"/>
        <v>5.8011875301904672</v>
      </c>
      <c r="G355">
        <f t="shared" si="16"/>
        <v>2.924033051062655E-2</v>
      </c>
      <c r="H355">
        <f t="shared" si="17"/>
        <v>1.0292403305106266</v>
      </c>
      <c r="K355" s="6">
        <v>39827</v>
      </c>
      <c r="L355">
        <v>1.0320463017121373</v>
      </c>
    </row>
    <row r="356" spans="4:12">
      <c r="D356" s="6">
        <v>40151</v>
      </c>
      <c r="E356">
        <v>338</v>
      </c>
      <c r="F356">
        <f t="shared" si="15"/>
        <v>5.8184017365115075</v>
      </c>
      <c r="G356">
        <f t="shared" si="16"/>
        <v>2.9499313685135482E-2</v>
      </c>
      <c r="H356">
        <f t="shared" si="17"/>
        <v>1.0294993136851356</v>
      </c>
      <c r="K356" s="6">
        <v>40164</v>
      </c>
      <c r="L356">
        <v>1.0320463017121373</v>
      </c>
    </row>
    <row r="357" spans="4:12">
      <c r="D357" s="6">
        <v>40152</v>
      </c>
      <c r="E357">
        <v>339</v>
      </c>
      <c r="F357">
        <f t="shared" si="15"/>
        <v>5.8356159428325469</v>
      </c>
      <c r="G357">
        <f t="shared" si="16"/>
        <v>2.9749555576352168E-2</v>
      </c>
      <c r="H357">
        <f t="shared" si="17"/>
        <v>1.0297495555763521</v>
      </c>
      <c r="K357" s="6">
        <v>39826</v>
      </c>
      <c r="L357">
        <v>1.0321771295644875</v>
      </c>
    </row>
    <row r="358" spans="4:12">
      <c r="D358" s="6">
        <v>40153</v>
      </c>
      <c r="E358">
        <v>340</v>
      </c>
      <c r="F358">
        <f t="shared" si="15"/>
        <v>5.8528301491535872</v>
      </c>
      <c r="G358">
        <f t="shared" si="16"/>
        <v>2.9990982032203593E-2</v>
      </c>
      <c r="H358">
        <f t="shared" si="17"/>
        <v>1.0299909820322035</v>
      </c>
      <c r="K358" s="6">
        <v>40165</v>
      </c>
      <c r="L358">
        <v>1.0321771295644875</v>
      </c>
    </row>
    <row r="359" spans="4:12">
      <c r="D359" s="6">
        <v>40154</v>
      </c>
      <c r="E359">
        <v>341</v>
      </c>
      <c r="F359">
        <f t="shared" si="15"/>
        <v>5.8700443554746267</v>
      </c>
      <c r="G359">
        <f t="shared" si="16"/>
        <v>3.0223521512820466E-2</v>
      </c>
      <c r="H359">
        <f t="shared" si="17"/>
        <v>1.0302235215128204</v>
      </c>
      <c r="K359" s="6">
        <v>39825</v>
      </c>
      <c r="L359">
        <v>1.0322984226389083</v>
      </c>
    </row>
    <row r="360" spans="4:12">
      <c r="D360" s="6">
        <v>40155</v>
      </c>
      <c r="E360">
        <v>342</v>
      </c>
      <c r="F360">
        <f t="shared" si="15"/>
        <v>5.887258561795667</v>
      </c>
      <c r="G360">
        <f t="shared" si="16"/>
        <v>3.0447105111736088E-2</v>
      </c>
      <c r="H360">
        <f t="shared" si="17"/>
        <v>1.0304471051117361</v>
      </c>
      <c r="K360" s="6">
        <v>40166</v>
      </c>
      <c r="L360">
        <v>1.0322984226389083</v>
      </c>
    </row>
    <row r="361" spans="4:12">
      <c r="D361" s="6">
        <v>40156</v>
      </c>
      <c r="E361">
        <v>343</v>
      </c>
      <c r="F361">
        <f t="shared" si="15"/>
        <v>5.9044727681167073</v>
      </c>
      <c r="G361">
        <f t="shared" si="16"/>
        <v>3.0661666576304755E-2</v>
      </c>
      <c r="H361">
        <f t="shared" si="17"/>
        <v>1.0306616665763046</v>
      </c>
      <c r="K361" s="6">
        <v>39824</v>
      </c>
      <c r="L361">
        <v>1.032410144993644</v>
      </c>
    </row>
    <row r="362" spans="4:12">
      <c r="D362" s="6">
        <v>40157</v>
      </c>
      <c r="E362">
        <v>344</v>
      </c>
      <c r="F362">
        <f t="shared" si="15"/>
        <v>5.9216869744377467</v>
      </c>
      <c r="G362">
        <f t="shared" si="16"/>
        <v>3.0867142327333886E-2</v>
      </c>
      <c r="H362">
        <f t="shared" si="17"/>
        <v>1.0308671423273339</v>
      </c>
      <c r="K362" s="6">
        <v>40167</v>
      </c>
      <c r="L362">
        <v>1.032410144993644</v>
      </c>
    </row>
    <row r="363" spans="4:12">
      <c r="D363" s="6">
        <v>40158</v>
      </c>
      <c r="E363">
        <v>345</v>
      </c>
      <c r="F363">
        <f t="shared" si="15"/>
        <v>5.938901180758787</v>
      </c>
      <c r="G363">
        <f t="shared" si="16"/>
        <v>3.1063471477923953E-2</v>
      </c>
      <c r="H363">
        <f t="shared" si="17"/>
        <v>1.0310634714779239</v>
      </c>
      <c r="K363" s="6">
        <v>39823</v>
      </c>
      <c r="L363">
        <v>1.03251226352295</v>
      </c>
    </row>
    <row r="364" spans="4:12">
      <c r="D364" s="6">
        <v>40159</v>
      </c>
      <c r="E364">
        <v>346</v>
      </c>
      <c r="F364">
        <f t="shared" si="15"/>
        <v>5.9561153870798265</v>
      </c>
      <c r="G364">
        <f t="shared" si="16"/>
        <v>3.1250595851510479E-2</v>
      </c>
      <c r="H364">
        <f t="shared" si="17"/>
        <v>1.0312505958515106</v>
      </c>
      <c r="K364" s="6">
        <v>40168</v>
      </c>
      <c r="L364">
        <v>1.03251226352295</v>
      </c>
    </row>
    <row r="365" spans="4:12">
      <c r="D365" s="6">
        <v>40160</v>
      </c>
      <c r="E365">
        <v>347</v>
      </c>
      <c r="F365">
        <f t="shared" si="15"/>
        <v>5.9733295934008668</v>
      </c>
      <c r="G365">
        <f t="shared" si="16"/>
        <v>3.1428459999103112E-2</v>
      </c>
      <c r="H365">
        <f t="shared" si="17"/>
        <v>1.031428459999103</v>
      </c>
      <c r="K365" s="6">
        <v>39822</v>
      </c>
      <c r="L365">
        <v>1.032604747966902</v>
      </c>
    </row>
    <row r="366" spans="4:12">
      <c r="D366" s="6">
        <v>40161</v>
      </c>
      <c r="E366">
        <v>348</v>
      </c>
      <c r="F366">
        <f t="shared" si="15"/>
        <v>5.9905437997219062</v>
      </c>
      <c r="G366">
        <f t="shared" si="16"/>
        <v>3.1597011215716286E-2</v>
      </c>
      <c r="H366">
        <f t="shared" si="17"/>
        <v>1.0315970112157162</v>
      </c>
      <c r="K366" s="6">
        <v>40169</v>
      </c>
      <c r="L366">
        <v>1.032604747966902</v>
      </c>
    </row>
    <row r="367" spans="4:12">
      <c r="D367" s="6">
        <v>40162</v>
      </c>
      <c r="E367">
        <v>349</v>
      </c>
      <c r="F367">
        <f t="shared" si="15"/>
        <v>6.0077580060429474</v>
      </c>
      <c r="G367">
        <f t="shared" si="16"/>
        <v>3.1756199555986908E-2</v>
      </c>
      <c r="H367">
        <f t="shared" si="17"/>
        <v>1.031756199555987</v>
      </c>
      <c r="K367" s="6">
        <v>39821</v>
      </c>
      <c r="L367">
        <v>1.0326875709203633</v>
      </c>
    </row>
    <row r="368" spans="4:12">
      <c r="D368" s="6">
        <v>40163</v>
      </c>
      <c r="E368">
        <v>350</v>
      </c>
      <c r="F368">
        <f t="shared" si="15"/>
        <v>6.0249722123639859</v>
      </c>
      <c r="G368">
        <f t="shared" si="16"/>
        <v>3.190597784897415E-2</v>
      </c>
      <c r="H368">
        <f t="shared" si="17"/>
        <v>1.0319059778489741</v>
      </c>
      <c r="K368" s="6">
        <v>40170</v>
      </c>
      <c r="L368">
        <v>1.0326875709203633</v>
      </c>
    </row>
    <row r="369" spans="4:12">
      <c r="D369" s="6">
        <v>40164</v>
      </c>
      <c r="E369">
        <v>351</v>
      </c>
      <c r="F369">
        <f t="shared" si="15"/>
        <v>6.0421864186850271</v>
      </c>
      <c r="G369">
        <f t="shared" si="16"/>
        <v>3.2046301712137369E-2</v>
      </c>
      <c r="H369">
        <f t="shared" si="17"/>
        <v>1.0320463017121373</v>
      </c>
      <c r="K369" s="6">
        <v>39820</v>
      </c>
      <c r="L369">
        <v>1.0327607078411054</v>
      </c>
    </row>
    <row r="370" spans="4:12">
      <c r="D370" s="6">
        <v>40165</v>
      </c>
      <c r="E370">
        <v>352</v>
      </c>
      <c r="F370">
        <f t="shared" si="15"/>
        <v>6.0594006250060657</v>
      </c>
      <c r="G370">
        <f t="shared" si="16"/>
        <v>3.2177129564487421E-2</v>
      </c>
      <c r="H370">
        <f t="shared" si="17"/>
        <v>1.0321771295644875</v>
      </c>
      <c r="K370" s="6">
        <v>40171</v>
      </c>
      <c r="L370">
        <v>1.0327607078411054</v>
      </c>
    </row>
    <row r="371" spans="4:12">
      <c r="D371" s="6">
        <v>40166</v>
      </c>
      <c r="E371">
        <v>353</v>
      </c>
      <c r="F371">
        <f t="shared" si="15"/>
        <v>6.0766148313271069</v>
      </c>
      <c r="G371">
        <f t="shared" si="16"/>
        <v>3.2298422638908204E-2</v>
      </c>
      <c r="H371">
        <f t="shared" si="17"/>
        <v>1.0322984226389083</v>
      </c>
      <c r="K371" s="6">
        <v>39819</v>
      </c>
      <c r="L371">
        <v>1.0328241370570801</v>
      </c>
    </row>
    <row r="372" spans="4:12">
      <c r="D372" s="6">
        <v>40167</v>
      </c>
      <c r="E372">
        <v>354</v>
      </c>
      <c r="F372">
        <f t="shared" si="15"/>
        <v>6.0938290376481472</v>
      </c>
      <c r="G372">
        <f t="shared" si="16"/>
        <v>3.2410144993644023E-2</v>
      </c>
      <c r="H372">
        <f t="shared" si="17"/>
        <v>1.032410144993644</v>
      </c>
      <c r="K372" s="6">
        <v>40172</v>
      </c>
      <c r="L372">
        <v>1.0328241370570801</v>
      </c>
    </row>
    <row r="373" spans="4:12">
      <c r="D373" s="6">
        <v>40168</v>
      </c>
      <c r="E373">
        <v>355</v>
      </c>
      <c r="F373">
        <f t="shared" si="15"/>
        <v>6.1110432439691866</v>
      </c>
      <c r="G373">
        <f t="shared" si="16"/>
        <v>3.2512263522950002E-2</v>
      </c>
      <c r="H373">
        <f t="shared" si="17"/>
        <v>1.03251226352295</v>
      </c>
      <c r="K373" s="6">
        <v>39818</v>
      </c>
      <c r="L373">
        <v>1.032877839772842</v>
      </c>
    </row>
    <row r="374" spans="4:12">
      <c r="D374" s="6">
        <v>40169</v>
      </c>
      <c r="E374">
        <v>356</v>
      </c>
      <c r="F374">
        <f t="shared" si="15"/>
        <v>6.1282574502902269</v>
      </c>
      <c r="G374">
        <f t="shared" si="16"/>
        <v>3.260474796690202E-2</v>
      </c>
      <c r="H374">
        <f t="shared" si="17"/>
        <v>1.032604747966902</v>
      </c>
      <c r="K374" s="6">
        <v>40173</v>
      </c>
      <c r="L374">
        <v>1.032877839772842</v>
      </c>
    </row>
    <row r="375" spans="4:12">
      <c r="D375" s="6">
        <v>40170</v>
      </c>
      <c r="E375">
        <v>357</v>
      </c>
      <c r="F375">
        <f t="shared" si="15"/>
        <v>6.1454716566112664</v>
      </c>
      <c r="G375">
        <f t="shared" si="16"/>
        <v>3.2687570920363354E-2</v>
      </c>
      <c r="H375">
        <f t="shared" si="17"/>
        <v>1.0326875709203633</v>
      </c>
      <c r="K375" s="6">
        <v>39817</v>
      </c>
      <c r="L375">
        <v>1.0329218000751172</v>
      </c>
    </row>
    <row r="376" spans="4:12">
      <c r="D376" s="6">
        <v>40171</v>
      </c>
      <c r="E376">
        <v>358</v>
      </c>
      <c r="F376">
        <f t="shared" si="15"/>
        <v>6.1626858629323067</v>
      </c>
      <c r="G376">
        <f t="shared" si="16"/>
        <v>3.2760707841105428E-2</v>
      </c>
      <c r="H376">
        <f t="shared" si="17"/>
        <v>1.0327607078411054</v>
      </c>
      <c r="K376" s="6">
        <v>40174</v>
      </c>
      <c r="L376">
        <v>1.0329218000751172</v>
      </c>
    </row>
    <row r="377" spans="4:12">
      <c r="D377" s="6">
        <v>40172</v>
      </c>
      <c r="E377">
        <v>359</v>
      </c>
      <c r="F377">
        <f t="shared" si="15"/>
        <v>6.1799000692533461</v>
      </c>
      <c r="G377">
        <f t="shared" si="16"/>
        <v>3.2824137057080198E-2</v>
      </c>
      <c r="H377">
        <f t="shared" si="17"/>
        <v>1.0328241370570801</v>
      </c>
      <c r="K377" s="6">
        <v>39816</v>
      </c>
      <c r="L377">
        <v>1.0329560049375197</v>
      </c>
    </row>
    <row r="378" spans="4:12">
      <c r="D378" s="6">
        <v>40173</v>
      </c>
      <c r="E378">
        <v>360</v>
      </c>
      <c r="F378">
        <f t="shared" si="15"/>
        <v>6.1971142755743864</v>
      </c>
      <c r="G378">
        <f t="shared" si="16"/>
        <v>3.2877839772842053E-2</v>
      </c>
      <c r="H378">
        <f t="shared" si="17"/>
        <v>1.032877839772842</v>
      </c>
      <c r="K378" s="6">
        <v>40175</v>
      </c>
      <c r="L378">
        <v>1.0329560049375197</v>
      </c>
    </row>
    <row r="379" spans="4:12">
      <c r="D379" s="6">
        <v>40174</v>
      </c>
      <c r="E379">
        <v>361</v>
      </c>
      <c r="F379">
        <f t="shared" si="15"/>
        <v>6.2143284818954259</v>
      </c>
      <c r="G379">
        <f t="shared" si="16"/>
        <v>3.292180007511733E-2</v>
      </c>
      <c r="H379">
        <f t="shared" si="17"/>
        <v>1.0329218000751172</v>
      </c>
      <c r="K379" s="6">
        <v>39815</v>
      </c>
      <c r="L379">
        <v>1.0329804442244102</v>
      </c>
    </row>
    <row r="380" spans="4:12">
      <c r="D380" s="6">
        <v>40175</v>
      </c>
      <c r="E380">
        <v>362</v>
      </c>
      <c r="F380">
        <f t="shared" si="15"/>
        <v>6.2315426882164662</v>
      </c>
      <c r="G380">
        <f t="shared" si="16"/>
        <v>3.2956004937519705E-2</v>
      </c>
      <c r="H380">
        <f t="shared" si="17"/>
        <v>1.0329560049375197</v>
      </c>
      <c r="K380" s="6">
        <v>40176</v>
      </c>
      <c r="L380">
        <v>1.0329804442244102</v>
      </c>
    </row>
    <row r="381" spans="4:12">
      <c r="D381" s="6">
        <v>40176</v>
      </c>
      <c r="E381">
        <v>363</v>
      </c>
      <c r="F381">
        <f t="shared" si="15"/>
        <v>6.2487568945375065</v>
      </c>
      <c r="G381">
        <f t="shared" si="16"/>
        <v>3.2980444224410259E-2</v>
      </c>
      <c r="H381">
        <f t="shared" si="17"/>
        <v>1.0329804442244102</v>
      </c>
      <c r="K381" s="6">
        <v>39814</v>
      </c>
      <c r="L381">
        <v>1.0329951106939008</v>
      </c>
    </row>
    <row r="382" spans="4:12">
      <c r="D382" s="6">
        <v>40177</v>
      </c>
      <c r="E382">
        <v>364</v>
      </c>
      <c r="F382">
        <f t="shared" si="15"/>
        <v>6.2659711008585459</v>
      </c>
      <c r="G382">
        <f t="shared" si="16"/>
        <v>3.2995110693900841E-2</v>
      </c>
      <c r="H382">
        <f t="shared" si="17"/>
        <v>1.0329951106939008</v>
      </c>
      <c r="K382" s="6">
        <v>40177</v>
      </c>
      <c r="L382">
        <v>1.0329951106939008</v>
      </c>
    </row>
    <row r="383" spans="4:12">
      <c r="D383" s="6">
        <v>40178</v>
      </c>
      <c r="E383">
        <v>365</v>
      </c>
      <c r="F383">
        <f t="shared" si="15"/>
        <v>6.2831853071795871</v>
      </c>
      <c r="G383">
        <f t="shared" si="16"/>
        <v>3.3000000000000002E-2</v>
      </c>
      <c r="H383">
        <f t="shared" si="17"/>
        <v>1.0329999999999999</v>
      </c>
      <c r="K383" s="6">
        <v>40178</v>
      </c>
      <c r="L383">
        <v>1.0329999999999999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" sqref="E4:F368"/>
    </sheetView>
  </sheetViews>
  <sheetFormatPr defaultRowHeight="15"/>
  <sheetData/>
  <sortState ref="E4:F368">
    <sortCondition ref="F4:F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day-light</vt:lpstr>
      <vt:lpstr>sun-dis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2009-01-21T12:05:00Z</dcterms:created>
  <dcterms:modified xsi:type="dcterms:W3CDTF">2009-07-02T10:51:44Z</dcterms:modified>
</cp:coreProperties>
</file>