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codeName="ThisWorkbook"/>
  <mc:AlternateContent xmlns:mc="http://schemas.openxmlformats.org/markup-compatibility/2006">
    <mc:Choice Requires="x15">
      <x15ac:absPath xmlns:x15ac="http://schemas.microsoft.com/office/spreadsheetml/2010/11/ac" url="D:\A-Best\Data Fowll A-Best\"/>
    </mc:Choice>
  </mc:AlternateContent>
  <xr:revisionPtr revIDLastSave="0" documentId="13_ncr:1_{A6E3FEDA-B861-4899-B357-FCF11E5021E9}" xr6:coauthVersionLast="38" xr6:coauthVersionMax="45" xr10:uidLastSave="{00000000-0000-0000-0000-000000000000}"/>
  <bookViews>
    <workbookView xWindow="0" yWindow="0" windowWidth="23040" windowHeight="9060" xr2:uid="{00000000-000D-0000-FFFF-FFFF00000000}"/>
  </bookViews>
  <sheets>
    <sheet name="TimeLine New" sheetId="9" r:id="rId1"/>
    <sheet name="Application A-Best" sheetId="14" r:id="rId2"/>
    <sheet name="TimeLine" sheetId="13" r:id="rId3"/>
  </sheets>
  <definedNames>
    <definedName name="prevWBS" localSheetId="0">'TimeLine New'!$A1048576</definedName>
    <definedName name="_xlnm.Print_Area" localSheetId="0">'TimeLine New'!$A$1:$BN$52</definedName>
    <definedName name="_xlnm.Print_Titles" localSheetId="0">'TimeLine New'!$4:$7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79021"/>
</workbook>
</file>

<file path=xl/calcChain.xml><?xml version="1.0" encoding="utf-8"?>
<calcChain xmlns="http://schemas.openxmlformats.org/spreadsheetml/2006/main">
  <c r="I20" i="9" l="1"/>
  <c r="F51" i="9" l="1"/>
  <c r="I51" i="9" s="1"/>
  <c r="A51" i="9"/>
  <c r="F41" i="9"/>
  <c r="I41" i="9" s="1"/>
  <c r="F25" i="9"/>
  <c r="F26" i="9"/>
  <c r="F27" i="9"/>
  <c r="F28" i="9"/>
  <c r="F29" i="9"/>
  <c r="F30" i="9"/>
  <c r="F31" i="9"/>
  <c r="I31" i="9"/>
  <c r="F16" i="9"/>
  <c r="I16" i="9" s="1"/>
  <c r="F13" i="9"/>
  <c r="I13" i="9" s="1"/>
  <c r="F10" i="9"/>
  <c r="A44" i="9" l="1"/>
  <c r="A45" i="9" s="1"/>
  <c r="A46" i="9" s="1"/>
  <c r="A47" i="9" s="1"/>
  <c r="A48" i="9" s="1"/>
  <c r="A49" i="9" s="1"/>
  <c r="A50" i="9" s="1"/>
  <c r="F44" i="9"/>
  <c r="I44" i="9" s="1"/>
  <c r="F45" i="9"/>
  <c r="I45" i="9" s="1"/>
  <c r="F46" i="9"/>
  <c r="I46" i="9" s="1"/>
  <c r="F47" i="9"/>
  <c r="I47" i="9" s="1"/>
  <c r="F48" i="9"/>
  <c r="I48" i="9" s="1"/>
  <c r="F49" i="9"/>
  <c r="I49" i="9" s="1"/>
  <c r="F50" i="9"/>
  <c r="I50" i="9" s="1"/>
  <c r="F43" i="9"/>
  <c r="I43" i="9" s="1"/>
  <c r="F40" i="9"/>
  <c r="I40" i="9" s="1"/>
  <c r="F39" i="9"/>
  <c r="I39" i="9" s="1"/>
  <c r="F38" i="9"/>
  <c r="I38" i="9" s="1"/>
  <c r="F37" i="9"/>
  <c r="I37" i="9" s="1"/>
  <c r="F36" i="9"/>
  <c r="I36" i="9" s="1"/>
  <c r="F35" i="9"/>
  <c r="I35" i="9" s="1"/>
  <c r="F34" i="9"/>
  <c r="I34" i="9" s="1"/>
  <c r="A34" i="9"/>
  <c r="A35" i="9" s="1"/>
  <c r="A36" i="9" s="1"/>
  <c r="A37" i="9" s="1"/>
  <c r="A38" i="9" s="1"/>
  <c r="A39" i="9" s="1"/>
  <c r="A40" i="9" s="1"/>
  <c r="F33" i="9"/>
  <c r="I33" i="9" s="1"/>
  <c r="I30" i="9"/>
  <c r="I29" i="9"/>
  <c r="I28" i="9"/>
  <c r="I27" i="9"/>
  <c r="I26" i="9"/>
  <c r="I25" i="9"/>
  <c r="F24" i="9"/>
  <c r="I24" i="9" s="1"/>
  <c r="F20" i="9"/>
  <c r="F19" i="9"/>
  <c r="I19" i="9" s="1"/>
  <c r="F21" i="9"/>
  <c r="I21" i="9" s="1"/>
  <c r="F18" i="9"/>
  <c r="I18" i="9" s="1"/>
  <c r="F17" i="9"/>
  <c r="I17" i="9" s="1"/>
  <c r="F15" i="9"/>
  <c r="I15" i="9" s="1"/>
  <c r="F14" i="9"/>
  <c r="I14" i="9" s="1"/>
  <c r="F8" i="9" l="1"/>
  <c r="I8" i="9" s="1"/>
  <c r="F23" i="9"/>
  <c r="I23" i="9" s="1"/>
  <c r="F12" i="9"/>
  <c r="I12" i="9" s="1"/>
  <c r="F11" i="9" l="1"/>
  <c r="F9" i="9"/>
  <c r="K6" i="9"/>
  <c r="I11" i="9" l="1"/>
  <c r="I10" i="9"/>
  <c r="I9" i="9"/>
  <c r="K7" i="9"/>
  <c r="K4" i="9"/>
  <c r="A8" i="9"/>
  <c r="L6" i="9" l="1"/>
  <c r="M6" i="9" l="1"/>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l="1"/>
  <c r="A12" i="9" s="1"/>
  <c r="A13" i="9" l="1"/>
  <c r="A14" i="9" s="1"/>
  <c r="A15" i="9" s="1"/>
  <c r="A16" i="9" l="1"/>
  <c r="A17" i="9" s="1"/>
  <c r="A18" i="9" s="1"/>
  <c r="A19" i="9" s="1"/>
  <c r="A20" i="9" s="1"/>
  <c r="A21" i="9" s="1"/>
  <c r="A24" i="9" s="1"/>
  <c r="A25" i="9" s="1"/>
  <c r="A26" i="9" s="1"/>
  <c r="A27" i="9" s="1"/>
  <c r="A28" i="9" s="1"/>
  <c r="A29" i="9" s="1"/>
  <c r="A30" i="9" s="1"/>
  <c r="A3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<sst xmlns="http://schemas.openxmlformats.org/spreadsheetml/2006/main" count="93" uniqueCount="42">
  <si>
    <t>[Company Name]</t>
  </si>
  <si>
    <t>TASK</t>
  </si>
  <si>
    <t>LEAD</t>
  </si>
  <si>
    <t>START</t>
  </si>
  <si>
    <t>END</t>
  </si>
  <si>
    <t>DAYS</t>
  </si>
  <si>
    <t>% DONE</t>
  </si>
  <si>
    <t>WORK DAYS</t>
  </si>
  <si>
    <t>PREDECESSOR</t>
  </si>
  <si>
    <t xml:space="preserve">Display Week </t>
  </si>
  <si>
    <t xml:space="preserve">Project Start Date </t>
  </si>
  <si>
    <t xml:space="preserve">Project Lead </t>
  </si>
  <si>
    <t>A-BEST Project</t>
  </si>
  <si>
    <t>A-BEST</t>
  </si>
  <si>
    <t>16/11/2020</t>
  </si>
  <si>
    <t>[ ออกแบบ การทำงานของระบบ A-BEST ] สำนักงานใหญ่</t>
  </si>
  <si>
    <t>ออกแบบ การส่งข้อมูลที่จะส่งผ่านไปยัง สาขา ในส่วนของ สนญ.</t>
  </si>
  <si>
    <t>ออกแบบ หน้าแสดงผลของผู้ใช้ระบบ (สนญ.)</t>
  </si>
  <si>
    <t>หยุดวันขึ้น ปีใหม่</t>
  </si>
  <si>
    <t xml:space="preserve">     &gt; InterFace Login And Register From</t>
  </si>
  <si>
    <t>Codeing InterFace Font - End</t>
  </si>
  <si>
    <t>Codeing InterFace Back - End</t>
  </si>
  <si>
    <t>[ ออกแบบ Font - End ระบบ A-BEST ]</t>
  </si>
  <si>
    <t>[ ออกแบบ Back - End ระบบ A-BEST ]</t>
  </si>
  <si>
    <t>Mont</t>
  </si>
  <si>
    <t>[ ออกแบบ DataBase ระบบ A-BEST ]</t>
  </si>
  <si>
    <t>[ TastIng System ระบบ A-BEST ]</t>
  </si>
  <si>
    <t>ทดสอบ Font-End  Back - End</t>
  </si>
  <si>
    <t xml:space="preserve">Codeing DataBase </t>
  </si>
  <si>
    <t>เก็บข้อมูลจากผู้ใช้ มีการนัดประชุม</t>
  </si>
  <si>
    <t xml:space="preserve">     &gt; InterFace Manager</t>
  </si>
  <si>
    <t xml:space="preserve">     &gt; InterFace Executive</t>
  </si>
  <si>
    <t xml:space="preserve">     &gt; InterFace Admin</t>
  </si>
  <si>
    <t xml:space="preserve">     &gt; InterFace Sourcing</t>
  </si>
  <si>
    <t xml:space="preserve">     &gt; InterFace Administrator</t>
  </si>
  <si>
    <t xml:space="preserve">     &gt; Executive DataBase</t>
  </si>
  <si>
    <t xml:space="preserve">     &gt; Manager DataBase</t>
  </si>
  <si>
    <t xml:space="preserve">     &gt; InterFace Whole Sale</t>
  </si>
  <si>
    <t xml:space="preserve">     &gt; Whole Sale DataBase</t>
  </si>
  <si>
    <t xml:space="preserve">     &gt; Admin DataBase</t>
  </si>
  <si>
    <t xml:space="preserve">     &gt; Sourcing DataBase</t>
  </si>
  <si>
    <t xml:space="preserve">     &gt; Administrator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</si>
</sst>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6"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i/>
      <sz val="8"/>
      <color theme="1" tint="0.34998626667073579"/>
      <name val="Arial"/>
      <family val="2"/>
    </font>
    <font>
      <b/>
      <sz val="16"/>
      <color theme="3" tint="-0.249977111117893"/>
      <name val="Arial"/>
      <family val="2"/>
      <scheme val="major"/>
    </font>
    <font>
      <sz val="28"/>
      <color theme="3"/>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0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0" fontId="36" fillId="0" borderId="10" xfId="0" applyFont="1" applyFill="1" applyBorder="1" applyAlignment="1" applyProtection="1">
      <alignment vertical="center"/>
    </xf>
    <xf numFmtId="0" fontId="30" fillId="0" borderId="10" xfId="0" applyNumberFormat="1" applyFont="1" applyFill="1" applyBorder="1" applyAlignment="1" applyProtection="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Fill="1" applyBorder="1" applyAlignment="1" applyProtection="1">
      <alignment horizontal="center" vertical="center"/>
    </xf>
    <xf numFmtId="0" fontId="30" fillId="0" borderId="0" xfId="0" applyFont="1" applyFill="1" applyBorder="1" applyAlignment="1" applyProtection="1">
      <alignment vertical="center"/>
    </xf>
    <xf numFmtId="1" fontId="35" fillId="0" borderId="11" xfId="0" applyNumberFormat="1" applyFont="1" applyFill="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8" fillId="21" borderId="13" xfId="0" applyNumberFormat="1" applyFont="1" applyFill="1" applyBorder="1" applyAlignment="1" applyProtection="1">
      <alignment horizontal="center" vertical="center"/>
    </xf>
    <xf numFmtId="1" fontId="39" fillId="0" borderId="11" xfId="0" applyNumberFormat="1" applyFont="1" applyBorder="1" applyAlignment="1" applyProtection="1">
      <alignment horizontal="center" vertical="center"/>
    </xf>
    <xf numFmtId="1" fontId="38" fillId="21" borderId="10" xfId="0" applyNumberFormat="1" applyFont="1" applyFill="1" applyBorder="1" applyAlignment="1" applyProtection="1">
      <alignment horizontal="center" vertical="center"/>
    </xf>
    <xf numFmtId="1" fontId="38" fillId="0" borderId="10" xfId="0" applyNumberFormat="1" applyFont="1" applyFill="1" applyBorder="1" applyAlignment="1" applyProtection="1">
      <alignment horizontal="center" vertical="center"/>
    </xf>
    <xf numFmtId="1" fontId="39" fillId="0" borderId="11"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6" fillId="0" borderId="10" xfId="0"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40" fillId="0" borderId="0" xfId="0" applyNumberFormat="1" applyFont="1" applyFill="1" applyBorder="1" applyProtection="1"/>
    <xf numFmtId="0" fontId="40" fillId="0" borderId="0" xfId="0" applyFont="1" applyFill="1" applyBorder="1" applyProtection="1"/>
    <xf numFmtId="0" fontId="1" fillId="0" borderId="0" xfId="0" applyFont="1" applyFill="1" applyBorder="1" applyProtection="1"/>
    <xf numFmtId="0" fontId="40" fillId="0" borderId="0" xfId="0" applyFont="1" applyProtection="1"/>
    <xf numFmtId="0" fontId="40"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1" fillId="0" borderId="17" xfId="0" applyNumberFormat="1" applyFont="1" applyFill="1" applyBorder="1" applyAlignment="1" applyProtection="1">
      <alignment horizontal="left" vertical="center"/>
    </xf>
    <xf numFmtId="0" fontId="41" fillId="0" borderId="17" xfId="0" applyFont="1" applyFill="1" applyBorder="1" applyAlignment="1" applyProtection="1">
      <alignment horizontal="left" vertical="center"/>
    </xf>
    <xf numFmtId="0" fontId="41" fillId="0" borderId="17" xfId="0" applyFont="1" applyFill="1" applyBorder="1" applyAlignment="1" applyProtection="1">
      <alignment horizontal="center" vertical="center" wrapText="1"/>
    </xf>
    <xf numFmtId="0" fontId="42" fillId="0" borderId="17" xfId="0" applyNumberFormat="1" applyFont="1" applyFill="1" applyBorder="1" applyAlignment="1" applyProtection="1">
      <alignment horizontal="center" vertical="center" wrapText="1"/>
    </xf>
    <xf numFmtId="0" fontId="41"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44" fillId="0" borderId="0" xfId="0" applyNumberFormat="1" applyFont="1" applyFill="1" applyBorder="1" applyAlignment="1" applyProtection="1">
      <alignment vertical="center"/>
      <protection locked="0"/>
    </xf>
    <xf numFmtId="0" fontId="10" fillId="12" borderId="10" xfId="20" applyBorder="1" applyAlignment="1" applyProtection="1">
      <alignment horizontal="left" vertical="center"/>
    </xf>
    <xf numFmtId="165" fontId="35" fillId="0" borderId="11" xfId="0" applyNumberFormat="1" applyFont="1" applyFill="1" applyBorder="1" applyAlignment="1" applyProtection="1">
      <alignment horizontal="center" vertical="center"/>
    </xf>
    <xf numFmtId="9" fontId="35" fillId="0" borderId="11" xfId="40" applyFont="1" applyFill="1" applyBorder="1" applyAlignment="1" applyProtection="1">
      <alignment horizontal="center" vertical="center"/>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9" fillId="0" borderId="0" xfId="0" applyNumberFormat="1" applyFont="1" applyBorder="1" applyAlignment="1" applyProtection="1">
      <alignment horizontal="center" vertical="center"/>
    </xf>
    <xf numFmtId="14" fontId="11" fillId="16" borderId="0" xfId="25" applyNumberFormat="1" applyAlignment="1">
      <alignment horizontal="left"/>
    </xf>
    <xf numFmtId="165" fontId="35" fillId="0" borderId="0" xfId="0" applyNumberFormat="1" applyFont="1" applyFill="1" applyBorder="1" applyAlignment="1" applyProtection="1">
      <alignment horizontal="center" vertical="center"/>
    </xf>
    <xf numFmtId="1" fontId="35" fillId="0" borderId="0" xfId="0" applyNumberFormat="1" applyFont="1" applyFill="1" applyBorder="1" applyAlignment="1" applyProtection="1">
      <alignment horizontal="center" vertical="center"/>
    </xf>
    <xf numFmtId="9" fontId="35" fillId="0" borderId="0" xfId="40" applyFont="1" applyFill="1" applyBorder="1" applyAlignment="1" applyProtection="1">
      <alignment horizontal="center" vertical="center"/>
    </xf>
    <xf numFmtId="1" fontId="39" fillId="0" borderId="0"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7" fillId="0" borderId="15" xfId="0" applyNumberFormat="1" applyFont="1" applyFill="1" applyBorder="1" applyAlignment="1" applyProtection="1">
      <alignment horizontal="center" vertical="center"/>
    </xf>
    <xf numFmtId="0" fontId="37" fillId="0" borderId="12" xfId="0" applyNumberFormat="1" applyFont="1" applyFill="1" applyBorder="1" applyAlignment="1" applyProtection="1">
      <alignment horizontal="center" vertical="center"/>
    </xf>
    <xf numFmtId="0" fontId="37"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5" fillId="0" borderId="0" xfId="0" applyFont="1" applyAlignment="1">
      <alignment horizontal="center" vertical="center"/>
    </xf>
    <xf numFmtId="0" fontId="0" fillId="0" borderId="0" xfId="0"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5">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H$4" horiz="1" max="100" min="1" page="0" val="4"/>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absolute">
    <xdr:from>
      <xdr:col>4</xdr:col>
      <xdr:colOff>426720</xdr:colOff>
      <xdr:row>5</xdr:row>
      <xdr:rowOff>142875</xdr:rowOff>
    </xdr:from>
    <xdr:to>
      <xdr:col>15</xdr:col>
      <xdr:colOff>49530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7620</xdr:colOff>
      <xdr:row>1</xdr:row>
      <xdr:rowOff>7620</xdr:rowOff>
    </xdr:from>
    <xdr:to>
      <xdr:col>12</xdr:col>
      <xdr:colOff>17780</xdr:colOff>
      <xdr:row>31</xdr:row>
      <xdr:rowOff>15240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7220" y="175260"/>
          <a:ext cx="6715760" cy="50368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14</xdr:row>
      <xdr:rowOff>15240</xdr:rowOff>
    </xdr:from>
    <xdr:to>
      <xdr:col>20</xdr:col>
      <xdr:colOff>53340</xdr:colOff>
      <xdr:row>15</xdr:row>
      <xdr:rowOff>22860</xdr:rowOff>
    </xdr:to>
    <xdr:sp macro="" textlink="">
      <xdr:nvSpPr>
        <xdr:cNvPr id="4" name="Flowchart: Process 3">
          <a:extLst>
            <a:ext uri="{FF2B5EF4-FFF2-40B4-BE49-F238E27FC236}">
              <a16:creationId xmlns:a16="http://schemas.microsoft.com/office/drawing/2014/main" id="{00000000-0008-0000-0200-000004000000}"/>
            </a:ext>
          </a:extLst>
        </xdr:cNvPr>
        <xdr:cNvSpPr/>
      </xdr:nvSpPr>
      <xdr:spPr>
        <a:xfrm>
          <a:off x="1866900" y="2362200"/>
          <a:ext cx="10378440" cy="175260"/>
        </a:xfrm>
        <a:prstGeom prst="flowChartProcess">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373380</xdr:colOff>
      <xdr:row>4</xdr:row>
      <xdr:rowOff>160020</xdr:rowOff>
    </xdr:from>
    <xdr:to>
      <xdr:col>3</xdr:col>
      <xdr:colOff>312420</xdr:colOff>
      <xdr:row>8</xdr:row>
      <xdr:rowOff>45720</xdr:rowOff>
    </xdr:to>
    <xdr:sp macro="" textlink="">
      <xdr:nvSpPr>
        <xdr:cNvPr id="6" name="Flowchart: Process 5">
          <a:extLst>
            <a:ext uri="{FF2B5EF4-FFF2-40B4-BE49-F238E27FC236}">
              <a16:creationId xmlns:a16="http://schemas.microsoft.com/office/drawing/2014/main" id="{00000000-0008-0000-0200-000006000000}"/>
            </a:ext>
          </a:extLst>
        </xdr:cNvPr>
        <xdr:cNvSpPr/>
      </xdr:nvSpPr>
      <xdr:spPr>
        <a:xfrm>
          <a:off x="373380" y="830580"/>
          <a:ext cx="1767840" cy="55626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US" sz="1400"/>
            <a:t>Start Project  </a:t>
          </a:r>
          <a:br>
            <a:rPr lang="en-US" sz="1400"/>
          </a:br>
          <a:r>
            <a:rPr lang="en-US" sz="1400"/>
            <a:t>A-BEST Project</a:t>
          </a:r>
        </a:p>
      </xdr:txBody>
    </xdr:sp>
    <xdr:clientData/>
  </xdr:twoCellAnchor>
  <xdr:twoCellAnchor>
    <xdr:from>
      <xdr:col>2</xdr:col>
      <xdr:colOff>38100</xdr:colOff>
      <xdr:row>8</xdr:row>
      <xdr:rowOff>45720</xdr:rowOff>
    </xdr:from>
    <xdr:to>
      <xdr:col>3</xdr:col>
      <xdr:colOff>38100</xdr:colOff>
      <xdr:row>14</xdr:row>
      <xdr:rowOff>102870</xdr:rowOff>
    </xdr:to>
    <xdr:cxnSp macro="">
      <xdr:nvCxnSpPr>
        <xdr:cNvPr id="8" name="Connector: Elbow 7">
          <a:extLst>
            <a:ext uri="{FF2B5EF4-FFF2-40B4-BE49-F238E27FC236}">
              <a16:creationId xmlns:a16="http://schemas.microsoft.com/office/drawing/2014/main" id="{00000000-0008-0000-0200-000008000000}"/>
            </a:ext>
          </a:extLst>
        </xdr:cNvPr>
        <xdr:cNvCxnSpPr>
          <a:stCxn id="6" idx="2"/>
          <a:endCxn id="4" idx="1"/>
        </xdr:cNvCxnSpPr>
      </xdr:nvCxnSpPr>
      <xdr:spPr>
        <a:xfrm rot="16200000" flipH="1">
          <a:off x="1030605" y="1613535"/>
          <a:ext cx="1062990" cy="609600"/>
        </a:xfrm>
        <a:prstGeom prst="bentConnector2">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3</xdr:col>
      <xdr:colOff>342900</xdr:colOff>
      <xdr:row>19</xdr:row>
      <xdr:rowOff>160020</xdr:rowOff>
    </xdr:from>
    <xdr:to>
      <xdr:col>6</xdr:col>
      <xdr:colOff>281940</xdr:colOff>
      <xdr:row>23</xdr:row>
      <xdr:rowOff>160020</xdr:rowOff>
    </xdr:to>
    <xdr:sp macro="" textlink="">
      <xdr:nvSpPr>
        <xdr:cNvPr id="14" name="Flowchart: Process 13">
          <a:extLst>
            <a:ext uri="{FF2B5EF4-FFF2-40B4-BE49-F238E27FC236}">
              <a16:creationId xmlns:a16="http://schemas.microsoft.com/office/drawing/2014/main" id="{00000000-0008-0000-0200-00000E000000}"/>
            </a:ext>
          </a:extLst>
        </xdr:cNvPr>
        <xdr:cNvSpPr/>
      </xdr:nvSpPr>
      <xdr:spPr>
        <a:xfrm>
          <a:off x="2171700" y="3345180"/>
          <a:ext cx="1767840" cy="67056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th-TH" sz="1600"/>
            <a:t>ออกแบบ หน้าแสดงผลของผู้ใช้ระบบ สนญ.</a:t>
          </a:r>
          <a:endParaRPr lang="en-US" sz="1600"/>
        </a:p>
      </xdr:txBody>
    </xdr:sp>
    <xdr:clientData/>
  </xdr:twoCellAnchor>
  <xdr:twoCellAnchor>
    <xdr:from>
      <xdr:col>4</xdr:col>
      <xdr:colOff>403860</xdr:colOff>
      <xdr:row>15</xdr:row>
      <xdr:rowOff>7620</xdr:rowOff>
    </xdr:from>
    <xdr:to>
      <xdr:col>5</xdr:col>
      <xdr:colOff>15240</xdr:colOff>
      <xdr:row>20</xdr:row>
      <xdr:rowOff>0</xdr:rowOff>
    </xdr:to>
    <xdr:cxnSp macro="">
      <xdr:nvCxnSpPr>
        <xdr:cNvPr id="15" name="Connector: Elbow 14">
          <a:extLst>
            <a:ext uri="{FF2B5EF4-FFF2-40B4-BE49-F238E27FC236}">
              <a16:creationId xmlns:a16="http://schemas.microsoft.com/office/drawing/2014/main" id="{00000000-0008-0000-0200-00000F000000}"/>
            </a:ext>
          </a:extLst>
        </xdr:cNvPr>
        <xdr:cNvCxnSpPr/>
      </xdr:nvCxnSpPr>
      <xdr:spPr>
        <a:xfrm rot="16200000" flipV="1">
          <a:off x="2537460" y="2827020"/>
          <a:ext cx="830580" cy="220980"/>
        </a:xfrm>
        <a:prstGeom prst="bentConnector3">
          <a:avLst>
            <a:gd name="adj1" fmla="val 50000"/>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297180</xdr:colOff>
      <xdr:row>13</xdr:row>
      <xdr:rowOff>15240</xdr:rowOff>
    </xdr:from>
    <xdr:to>
      <xdr:col>4</xdr:col>
      <xdr:colOff>594360</xdr:colOff>
      <xdr:row>16</xdr:row>
      <xdr:rowOff>60960</xdr:rowOff>
    </xdr:to>
    <xdr:cxnSp macro="">
      <xdr:nvCxnSpPr>
        <xdr:cNvPr id="19" name="Straight Connector 18">
          <a:extLst>
            <a:ext uri="{FF2B5EF4-FFF2-40B4-BE49-F238E27FC236}">
              <a16:creationId xmlns:a16="http://schemas.microsoft.com/office/drawing/2014/main" id="{00000000-0008-0000-0200-000013000000}"/>
            </a:ext>
          </a:extLst>
        </xdr:cNvPr>
        <xdr:cNvCxnSpPr/>
      </xdr:nvCxnSpPr>
      <xdr:spPr>
        <a:xfrm flipH="1">
          <a:off x="2735580" y="2194560"/>
          <a:ext cx="297180" cy="5486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0</xdr:colOff>
      <xdr:row>13</xdr:row>
      <xdr:rowOff>7620</xdr:rowOff>
    </xdr:from>
    <xdr:to>
      <xdr:col>7</xdr:col>
      <xdr:colOff>297180</xdr:colOff>
      <xdr:row>16</xdr:row>
      <xdr:rowOff>53340</xdr:rowOff>
    </xdr:to>
    <xdr:cxnSp macro="">
      <xdr:nvCxnSpPr>
        <xdr:cNvPr id="22" name="Straight Connector 21">
          <a:extLst>
            <a:ext uri="{FF2B5EF4-FFF2-40B4-BE49-F238E27FC236}">
              <a16:creationId xmlns:a16="http://schemas.microsoft.com/office/drawing/2014/main" id="{00000000-0008-0000-0200-000016000000}"/>
            </a:ext>
          </a:extLst>
        </xdr:cNvPr>
        <xdr:cNvCxnSpPr/>
      </xdr:nvCxnSpPr>
      <xdr:spPr>
        <a:xfrm flipH="1">
          <a:off x="4267200" y="2186940"/>
          <a:ext cx="297180" cy="5486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281940</xdr:colOff>
      <xdr:row>13</xdr:row>
      <xdr:rowOff>22860</xdr:rowOff>
    </xdr:from>
    <xdr:to>
      <xdr:col>9</xdr:col>
      <xdr:colOff>579120</xdr:colOff>
      <xdr:row>16</xdr:row>
      <xdr:rowOff>68580</xdr:rowOff>
    </xdr:to>
    <xdr:cxnSp macro="">
      <xdr:nvCxnSpPr>
        <xdr:cNvPr id="23" name="Straight Connector 22">
          <a:extLst>
            <a:ext uri="{FF2B5EF4-FFF2-40B4-BE49-F238E27FC236}">
              <a16:creationId xmlns:a16="http://schemas.microsoft.com/office/drawing/2014/main" id="{00000000-0008-0000-0200-000017000000}"/>
            </a:ext>
          </a:extLst>
        </xdr:cNvPr>
        <xdr:cNvCxnSpPr/>
      </xdr:nvCxnSpPr>
      <xdr:spPr>
        <a:xfrm flipH="1">
          <a:off x="5768340" y="2202180"/>
          <a:ext cx="297180" cy="5486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320040</xdr:colOff>
      <xdr:row>12</xdr:row>
      <xdr:rowOff>152400</xdr:rowOff>
    </xdr:from>
    <xdr:to>
      <xdr:col>13</xdr:col>
      <xdr:colOff>7620</xdr:colOff>
      <xdr:row>16</xdr:row>
      <xdr:rowOff>30480</xdr:rowOff>
    </xdr:to>
    <xdr:cxnSp macro="">
      <xdr:nvCxnSpPr>
        <xdr:cNvPr id="24" name="Straight Connector 23">
          <a:extLst>
            <a:ext uri="{FF2B5EF4-FFF2-40B4-BE49-F238E27FC236}">
              <a16:creationId xmlns:a16="http://schemas.microsoft.com/office/drawing/2014/main" id="{00000000-0008-0000-0200-000018000000}"/>
            </a:ext>
          </a:extLst>
        </xdr:cNvPr>
        <xdr:cNvCxnSpPr/>
      </xdr:nvCxnSpPr>
      <xdr:spPr>
        <a:xfrm flipH="1">
          <a:off x="7635240" y="2164080"/>
          <a:ext cx="297180" cy="5486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464820</xdr:colOff>
      <xdr:row>13</xdr:row>
      <xdr:rowOff>7620</xdr:rowOff>
    </xdr:from>
    <xdr:to>
      <xdr:col>17</xdr:col>
      <xdr:colOff>152400</xdr:colOff>
      <xdr:row>16</xdr:row>
      <xdr:rowOff>53340</xdr:rowOff>
    </xdr:to>
    <xdr:cxnSp macro="">
      <xdr:nvCxnSpPr>
        <xdr:cNvPr id="25" name="Straight Connector 24">
          <a:extLst>
            <a:ext uri="{FF2B5EF4-FFF2-40B4-BE49-F238E27FC236}">
              <a16:creationId xmlns:a16="http://schemas.microsoft.com/office/drawing/2014/main" id="{00000000-0008-0000-0200-000019000000}"/>
            </a:ext>
          </a:extLst>
        </xdr:cNvPr>
        <xdr:cNvCxnSpPr/>
      </xdr:nvCxnSpPr>
      <xdr:spPr>
        <a:xfrm flipH="1">
          <a:off x="10218420" y="2186940"/>
          <a:ext cx="297180" cy="5486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556260</xdr:colOff>
      <xdr:row>4</xdr:row>
      <xdr:rowOff>7620</xdr:rowOff>
    </xdr:from>
    <xdr:to>
      <xdr:col>9</xdr:col>
      <xdr:colOff>495300</xdr:colOff>
      <xdr:row>8</xdr:row>
      <xdr:rowOff>38100</xdr:rowOff>
    </xdr:to>
    <xdr:sp macro="" textlink="">
      <xdr:nvSpPr>
        <xdr:cNvPr id="26" name="Flowchart: Process 25">
          <a:extLst>
            <a:ext uri="{FF2B5EF4-FFF2-40B4-BE49-F238E27FC236}">
              <a16:creationId xmlns:a16="http://schemas.microsoft.com/office/drawing/2014/main" id="{00000000-0008-0000-0200-00001A000000}"/>
            </a:ext>
          </a:extLst>
        </xdr:cNvPr>
        <xdr:cNvSpPr/>
      </xdr:nvSpPr>
      <xdr:spPr>
        <a:xfrm>
          <a:off x="4213860" y="678180"/>
          <a:ext cx="1767840" cy="70104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US" sz="1400"/>
            <a:t>Codeing InterFace Font - End</a:t>
          </a:r>
        </a:p>
      </xdr:txBody>
    </xdr:sp>
    <xdr:clientData/>
  </xdr:twoCellAnchor>
  <xdr:twoCellAnchor>
    <xdr:from>
      <xdr:col>7</xdr:col>
      <xdr:colOff>160020</xdr:colOff>
      <xdr:row>8</xdr:row>
      <xdr:rowOff>83820</xdr:rowOff>
    </xdr:from>
    <xdr:to>
      <xdr:col>8</xdr:col>
      <xdr:colOff>7620</xdr:colOff>
      <xdr:row>14</xdr:row>
      <xdr:rowOff>0</xdr:rowOff>
    </xdr:to>
    <xdr:cxnSp macro="">
      <xdr:nvCxnSpPr>
        <xdr:cNvPr id="27" name="Connector: Elbow 26">
          <a:extLst>
            <a:ext uri="{FF2B5EF4-FFF2-40B4-BE49-F238E27FC236}">
              <a16:creationId xmlns:a16="http://schemas.microsoft.com/office/drawing/2014/main" id="{00000000-0008-0000-0200-00001B000000}"/>
            </a:ext>
          </a:extLst>
        </xdr:cNvPr>
        <xdr:cNvCxnSpPr/>
      </xdr:nvCxnSpPr>
      <xdr:spPr>
        <a:xfrm rot="5400000" flipH="1" flipV="1">
          <a:off x="4526280" y="1562100"/>
          <a:ext cx="937260" cy="662940"/>
        </a:xfrm>
        <a:prstGeom prst="bentConnector3">
          <a:avLst>
            <a:gd name="adj1" fmla="val 55691"/>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228600</xdr:colOff>
      <xdr:row>4</xdr:row>
      <xdr:rowOff>99060</xdr:rowOff>
    </xdr:from>
    <xdr:to>
      <xdr:col>15</xdr:col>
      <xdr:colOff>167640</xdr:colOff>
      <xdr:row>7</xdr:row>
      <xdr:rowOff>152400</xdr:rowOff>
    </xdr:to>
    <xdr:sp macro="" textlink="">
      <xdr:nvSpPr>
        <xdr:cNvPr id="29" name="Flowchart: Process 28">
          <a:extLst>
            <a:ext uri="{FF2B5EF4-FFF2-40B4-BE49-F238E27FC236}">
              <a16:creationId xmlns:a16="http://schemas.microsoft.com/office/drawing/2014/main" id="{00000000-0008-0000-0200-00001D000000}"/>
            </a:ext>
          </a:extLst>
        </xdr:cNvPr>
        <xdr:cNvSpPr/>
      </xdr:nvSpPr>
      <xdr:spPr>
        <a:xfrm>
          <a:off x="7543800" y="769620"/>
          <a:ext cx="1767840" cy="55626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US" sz="1400"/>
            <a:t>Designs</a:t>
          </a:r>
          <a:r>
            <a:rPr lang="th-TH" sz="1400"/>
            <a:t> </a:t>
          </a:r>
          <a:r>
            <a:rPr lang="en-US" sz="1400"/>
            <a:t>DataBase </a:t>
          </a:r>
        </a:p>
      </xdr:txBody>
    </xdr:sp>
    <xdr:clientData/>
  </xdr:twoCellAnchor>
  <xdr:twoCellAnchor>
    <xdr:from>
      <xdr:col>12</xdr:col>
      <xdr:colOff>510540</xdr:colOff>
      <xdr:row>7</xdr:row>
      <xdr:rowOff>160020</xdr:rowOff>
    </xdr:from>
    <xdr:to>
      <xdr:col>13</xdr:col>
      <xdr:colOff>487680</xdr:colOff>
      <xdr:row>13</xdr:row>
      <xdr:rowOff>144780</xdr:rowOff>
    </xdr:to>
    <xdr:cxnSp macro="">
      <xdr:nvCxnSpPr>
        <xdr:cNvPr id="30" name="Connector: Elbow 29">
          <a:extLst>
            <a:ext uri="{FF2B5EF4-FFF2-40B4-BE49-F238E27FC236}">
              <a16:creationId xmlns:a16="http://schemas.microsoft.com/office/drawing/2014/main" id="{00000000-0008-0000-0200-00001E000000}"/>
            </a:ext>
          </a:extLst>
        </xdr:cNvPr>
        <xdr:cNvCxnSpPr/>
      </xdr:nvCxnSpPr>
      <xdr:spPr>
        <a:xfrm rot="5400000" flipH="1" flipV="1">
          <a:off x="7623810" y="1535430"/>
          <a:ext cx="990600" cy="586740"/>
        </a:xfrm>
        <a:prstGeom prst="bentConnector3">
          <a:avLst>
            <a:gd name="adj1" fmla="val 50000"/>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365760</xdr:colOff>
      <xdr:row>20</xdr:row>
      <xdr:rowOff>7620</xdr:rowOff>
    </xdr:from>
    <xdr:to>
      <xdr:col>11</xdr:col>
      <xdr:colOff>304800</xdr:colOff>
      <xdr:row>23</xdr:row>
      <xdr:rowOff>152400</xdr:rowOff>
    </xdr:to>
    <xdr:sp macro="" textlink="">
      <xdr:nvSpPr>
        <xdr:cNvPr id="31" name="Flowchart: Process 30">
          <a:extLst>
            <a:ext uri="{FF2B5EF4-FFF2-40B4-BE49-F238E27FC236}">
              <a16:creationId xmlns:a16="http://schemas.microsoft.com/office/drawing/2014/main" id="{00000000-0008-0000-0200-00001F000000}"/>
            </a:ext>
          </a:extLst>
        </xdr:cNvPr>
        <xdr:cNvSpPr/>
      </xdr:nvSpPr>
      <xdr:spPr>
        <a:xfrm>
          <a:off x="5242560" y="3360420"/>
          <a:ext cx="1767840" cy="64770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US" sz="1400">
              <a:solidFill>
                <a:schemeClr val="dk1"/>
              </a:solidFill>
              <a:effectLst/>
              <a:latin typeface="+mn-lt"/>
              <a:ea typeface="+mn-ea"/>
              <a:cs typeface="+mn-cs"/>
            </a:rPr>
            <a:t>Codeing InterFace Font - End</a:t>
          </a:r>
          <a:endParaRPr lang="en-US" sz="1400">
            <a:effectLst/>
          </a:endParaRPr>
        </a:p>
      </xdr:txBody>
    </xdr:sp>
    <xdr:clientData/>
  </xdr:twoCellAnchor>
  <xdr:twoCellAnchor>
    <xdr:from>
      <xdr:col>9</xdr:col>
      <xdr:colOff>426720</xdr:colOff>
      <xdr:row>15</xdr:row>
      <xdr:rowOff>22860</xdr:rowOff>
    </xdr:from>
    <xdr:to>
      <xdr:col>10</xdr:col>
      <xdr:colOff>38100</xdr:colOff>
      <xdr:row>20</xdr:row>
      <xdr:rowOff>15240</xdr:rowOff>
    </xdr:to>
    <xdr:cxnSp macro="">
      <xdr:nvCxnSpPr>
        <xdr:cNvPr id="32" name="Connector: Elbow 31">
          <a:extLst>
            <a:ext uri="{FF2B5EF4-FFF2-40B4-BE49-F238E27FC236}">
              <a16:creationId xmlns:a16="http://schemas.microsoft.com/office/drawing/2014/main" id="{00000000-0008-0000-0200-000020000000}"/>
            </a:ext>
          </a:extLst>
        </xdr:cNvPr>
        <xdr:cNvCxnSpPr/>
      </xdr:nvCxnSpPr>
      <xdr:spPr>
        <a:xfrm rot="16200000" flipV="1">
          <a:off x="5608320" y="2842260"/>
          <a:ext cx="830580" cy="220980"/>
        </a:xfrm>
        <a:prstGeom prst="bentConnector3">
          <a:avLst>
            <a:gd name="adj1" fmla="val 50000"/>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15</xdr:col>
      <xdr:colOff>556260</xdr:colOff>
      <xdr:row>20</xdr:row>
      <xdr:rowOff>15240</xdr:rowOff>
    </xdr:from>
    <xdr:to>
      <xdr:col>18</xdr:col>
      <xdr:colOff>495300</xdr:colOff>
      <xdr:row>23</xdr:row>
      <xdr:rowOff>68580</xdr:rowOff>
    </xdr:to>
    <xdr:sp macro="" textlink="">
      <xdr:nvSpPr>
        <xdr:cNvPr id="33" name="Flowchart: Process 32">
          <a:extLst>
            <a:ext uri="{FF2B5EF4-FFF2-40B4-BE49-F238E27FC236}">
              <a16:creationId xmlns:a16="http://schemas.microsoft.com/office/drawing/2014/main" id="{00000000-0008-0000-0200-000021000000}"/>
            </a:ext>
          </a:extLst>
        </xdr:cNvPr>
        <xdr:cNvSpPr/>
      </xdr:nvSpPr>
      <xdr:spPr>
        <a:xfrm>
          <a:off x="9700260" y="3368040"/>
          <a:ext cx="1767840" cy="55626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r>
            <a:rPr lang="en-US" sz="1400">
              <a:solidFill>
                <a:schemeClr val="dk1"/>
              </a:solidFill>
              <a:effectLst/>
              <a:latin typeface="+mn-lt"/>
              <a:ea typeface="+mn-ea"/>
              <a:cs typeface="+mn-cs"/>
            </a:rPr>
            <a:t>Setup</a:t>
          </a:r>
          <a:r>
            <a:rPr lang="th-TH" sz="1400">
              <a:solidFill>
                <a:schemeClr val="dk1"/>
              </a:solidFill>
              <a:effectLst/>
              <a:latin typeface="+mn-lt"/>
              <a:ea typeface="+mn-ea"/>
              <a:cs typeface="+mn-cs"/>
            </a:rPr>
            <a:t> </a:t>
          </a:r>
          <a:r>
            <a:rPr lang="en-US" sz="1400">
              <a:solidFill>
                <a:schemeClr val="dk1"/>
              </a:solidFill>
              <a:effectLst/>
              <a:latin typeface="+mn-lt"/>
              <a:ea typeface="+mn-ea"/>
              <a:cs typeface="+mn-cs"/>
            </a:rPr>
            <a:t>DataBase </a:t>
          </a:r>
          <a:endParaRPr lang="en-US" sz="1400">
            <a:effectLst/>
          </a:endParaRPr>
        </a:p>
      </xdr:txBody>
    </xdr:sp>
    <xdr:clientData/>
  </xdr:twoCellAnchor>
  <xdr:twoCellAnchor>
    <xdr:from>
      <xdr:col>17</xdr:col>
      <xdr:colOff>7620</xdr:colOff>
      <xdr:row>15</xdr:row>
      <xdr:rowOff>30480</xdr:rowOff>
    </xdr:from>
    <xdr:to>
      <xdr:col>17</xdr:col>
      <xdr:colOff>228600</xdr:colOff>
      <xdr:row>20</xdr:row>
      <xdr:rowOff>22860</xdr:rowOff>
    </xdr:to>
    <xdr:cxnSp macro="">
      <xdr:nvCxnSpPr>
        <xdr:cNvPr id="34" name="Connector: Elbow 33">
          <a:extLst>
            <a:ext uri="{FF2B5EF4-FFF2-40B4-BE49-F238E27FC236}">
              <a16:creationId xmlns:a16="http://schemas.microsoft.com/office/drawing/2014/main" id="{00000000-0008-0000-0200-000022000000}"/>
            </a:ext>
          </a:extLst>
        </xdr:cNvPr>
        <xdr:cNvCxnSpPr/>
      </xdr:nvCxnSpPr>
      <xdr:spPr>
        <a:xfrm rot="16200000" flipV="1">
          <a:off x="10066020" y="2849880"/>
          <a:ext cx="830580" cy="220980"/>
        </a:xfrm>
        <a:prstGeom prst="bentConnector3">
          <a:avLst>
            <a:gd name="adj1" fmla="val 50000"/>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19</xdr:col>
      <xdr:colOff>396240</xdr:colOff>
      <xdr:row>4</xdr:row>
      <xdr:rowOff>114300</xdr:rowOff>
    </xdr:from>
    <xdr:to>
      <xdr:col>22</xdr:col>
      <xdr:colOff>335280</xdr:colOff>
      <xdr:row>8</xdr:row>
      <xdr:rowOff>0</xdr:rowOff>
    </xdr:to>
    <xdr:sp macro="" textlink="">
      <xdr:nvSpPr>
        <xdr:cNvPr id="35" name="Flowchart: Process 34">
          <a:extLst>
            <a:ext uri="{FF2B5EF4-FFF2-40B4-BE49-F238E27FC236}">
              <a16:creationId xmlns:a16="http://schemas.microsoft.com/office/drawing/2014/main" id="{00000000-0008-0000-0200-000023000000}"/>
            </a:ext>
          </a:extLst>
        </xdr:cNvPr>
        <xdr:cNvSpPr/>
      </xdr:nvSpPr>
      <xdr:spPr>
        <a:xfrm>
          <a:off x="11978640" y="784860"/>
          <a:ext cx="1767840" cy="55626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US" sz="1400"/>
            <a:t>Test</a:t>
          </a:r>
          <a:r>
            <a:rPr lang="en-US" sz="1400" baseline="0"/>
            <a:t> Demo </a:t>
          </a:r>
          <a:r>
            <a:rPr lang="th-TH" sz="1400" baseline="0"/>
            <a:t>สนญ</a:t>
          </a:r>
          <a:endParaRPr lang="en-US" sz="1400"/>
        </a:p>
      </xdr:txBody>
    </xdr:sp>
    <xdr:clientData/>
  </xdr:twoCellAnchor>
  <xdr:twoCellAnchor>
    <xdr:from>
      <xdr:col>19</xdr:col>
      <xdr:colOff>556260</xdr:colOff>
      <xdr:row>8</xdr:row>
      <xdr:rowOff>7620</xdr:rowOff>
    </xdr:from>
    <xdr:to>
      <xdr:col>20</xdr:col>
      <xdr:colOff>533400</xdr:colOff>
      <xdr:row>13</xdr:row>
      <xdr:rowOff>160020</xdr:rowOff>
    </xdr:to>
    <xdr:cxnSp macro="">
      <xdr:nvCxnSpPr>
        <xdr:cNvPr id="36" name="Connector: Elbow 35">
          <a:extLst>
            <a:ext uri="{FF2B5EF4-FFF2-40B4-BE49-F238E27FC236}">
              <a16:creationId xmlns:a16="http://schemas.microsoft.com/office/drawing/2014/main" id="{00000000-0008-0000-0200-000024000000}"/>
            </a:ext>
          </a:extLst>
        </xdr:cNvPr>
        <xdr:cNvCxnSpPr/>
      </xdr:nvCxnSpPr>
      <xdr:spPr>
        <a:xfrm rot="5400000" flipH="1" flipV="1">
          <a:off x="12950190" y="1550670"/>
          <a:ext cx="990600" cy="586740"/>
        </a:xfrm>
        <a:prstGeom prst="bentConnector3">
          <a:avLst>
            <a:gd name="adj1" fmla="val 50000"/>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19</xdr:col>
      <xdr:colOff>464820</xdr:colOff>
      <xdr:row>13</xdr:row>
      <xdr:rowOff>15240</xdr:rowOff>
    </xdr:from>
    <xdr:to>
      <xdr:col>20</xdr:col>
      <xdr:colOff>152400</xdr:colOff>
      <xdr:row>16</xdr:row>
      <xdr:rowOff>60960</xdr:rowOff>
    </xdr:to>
    <xdr:cxnSp macro="">
      <xdr:nvCxnSpPr>
        <xdr:cNvPr id="40" name="Straight Connector 39">
          <a:extLst>
            <a:ext uri="{FF2B5EF4-FFF2-40B4-BE49-F238E27FC236}">
              <a16:creationId xmlns:a16="http://schemas.microsoft.com/office/drawing/2014/main" id="{00000000-0008-0000-0200-000028000000}"/>
            </a:ext>
          </a:extLst>
        </xdr:cNvPr>
        <xdr:cNvCxnSpPr/>
      </xdr:nvCxnSpPr>
      <xdr:spPr>
        <a:xfrm flipH="1">
          <a:off x="13060680" y="2209800"/>
          <a:ext cx="297180" cy="5486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2"/>
  <sheetViews>
    <sheetView showGridLines="0" tabSelected="1" zoomScaleNormal="100" workbookViewId="0">
      <pane ySplit="7" topLeftCell="A39" activePane="bottomLeft" state="frozen"/>
      <selection pane="bottomLeft" activeCell="V45" sqref="V45"/>
    </sheetView>
  </sheetViews>
  <sheetFormatPr defaultColWidth="9.109375" defaultRowHeight="13.2" x14ac:dyDescent="0.25"/>
  <cols>
    <col min="1" max="1" width="6.88671875" style="5" customWidth="1"/>
    <col min="2" max="2" width="13.6640625" style="1" customWidth="1"/>
    <col min="3" max="3" width="47.332031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79" t="s">
        <v>12</v>
      </c>
      <c r="B1" s="10"/>
      <c r="C1" s="10"/>
      <c r="D1" s="10"/>
      <c r="E1" s="10"/>
      <c r="F1" s="10"/>
      <c r="I1" s="77"/>
      <c r="K1" s="95"/>
      <c r="L1" s="95"/>
      <c r="M1" s="95"/>
      <c r="N1" s="95"/>
      <c r="O1" s="95"/>
      <c r="P1" s="95"/>
      <c r="Q1" s="95"/>
      <c r="R1" s="95"/>
      <c r="S1" s="95"/>
      <c r="T1" s="95"/>
      <c r="U1" s="95"/>
      <c r="V1" s="95"/>
      <c r="W1" s="95"/>
      <c r="X1" s="95"/>
      <c r="Y1" s="95"/>
      <c r="Z1" s="95"/>
      <c r="AA1" s="95"/>
      <c r="AB1" s="95"/>
      <c r="AC1" s="95"/>
      <c r="AD1" s="95"/>
      <c r="AE1" s="95"/>
    </row>
    <row r="2" spans="1:66" ht="18" customHeight="1" x14ac:dyDescent="0.25">
      <c r="A2" s="15" t="s">
        <v>0</v>
      </c>
      <c r="B2" s="7"/>
      <c r="C2" s="7"/>
      <c r="D2" s="9"/>
      <c r="E2" s="78"/>
      <c r="F2" s="78"/>
      <c r="H2" s="2"/>
    </row>
    <row r="3" spans="1:66" ht="13.8" x14ac:dyDescent="0.25">
      <c r="A3" s="15"/>
      <c r="B3" s="11"/>
      <c r="C3" s="4"/>
      <c r="D3" s="4"/>
      <c r="E3" s="4"/>
      <c r="F3" s="4"/>
      <c r="G3" s="4"/>
      <c r="H3" s="2"/>
      <c r="K3" s="8"/>
      <c r="L3" s="8"/>
      <c r="M3" s="8"/>
      <c r="N3" s="8"/>
      <c r="O3" s="8"/>
      <c r="P3" s="8"/>
      <c r="Q3" s="8"/>
      <c r="R3" s="8"/>
      <c r="S3" s="8"/>
      <c r="T3" s="8"/>
      <c r="U3" s="8"/>
      <c r="V3" s="8"/>
      <c r="W3" s="8"/>
      <c r="X3" s="8"/>
      <c r="Y3" s="8"/>
      <c r="Z3" s="8"/>
      <c r="AA3" s="8"/>
    </row>
    <row r="4" spans="1:66" ht="17.25" customHeight="1" x14ac:dyDescent="0.25">
      <c r="A4" s="59"/>
      <c r="B4" s="63" t="s">
        <v>10</v>
      </c>
      <c r="C4" s="100">
        <v>44176</v>
      </c>
      <c r="D4" s="100"/>
      <c r="E4" s="100"/>
      <c r="F4" s="60"/>
      <c r="G4" s="63" t="s">
        <v>9</v>
      </c>
      <c r="H4" s="76">
        <v>4</v>
      </c>
      <c r="I4" s="61"/>
      <c r="J4" s="13"/>
      <c r="K4" s="97" t="str">
        <f>"Week "&amp;(K6-($C$4-WEEKDAY($C$4,1)+2))/7+1</f>
        <v>Week 4</v>
      </c>
      <c r="L4" s="98"/>
      <c r="M4" s="98"/>
      <c r="N4" s="98"/>
      <c r="O4" s="98"/>
      <c r="P4" s="98"/>
      <c r="Q4" s="99"/>
      <c r="R4" s="97" t="str">
        <f>"Week "&amp;(R6-($C$4-WEEKDAY($C$4,1)+2))/7+1</f>
        <v>Week 5</v>
      </c>
      <c r="S4" s="98"/>
      <c r="T4" s="98"/>
      <c r="U4" s="98"/>
      <c r="V4" s="98"/>
      <c r="W4" s="98"/>
      <c r="X4" s="99"/>
      <c r="Y4" s="97" t="str">
        <f>"Week "&amp;(Y6-($C$4-WEEKDAY($C$4,1)+2))/7+1</f>
        <v>Week 6</v>
      </c>
      <c r="Z4" s="98"/>
      <c r="AA4" s="98"/>
      <c r="AB4" s="98"/>
      <c r="AC4" s="98"/>
      <c r="AD4" s="98"/>
      <c r="AE4" s="99"/>
      <c r="AF4" s="97" t="str">
        <f>"Week "&amp;(AF6-($C$4-WEEKDAY($C$4,1)+2))/7+1</f>
        <v>Week 7</v>
      </c>
      <c r="AG4" s="98"/>
      <c r="AH4" s="98"/>
      <c r="AI4" s="98"/>
      <c r="AJ4" s="98"/>
      <c r="AK4" s="98"/>
      <c r="AL4" s="99"/>
      <c r="AM4" s="97" t="str">
        <f>"Week "&amp;(AM6-($C$4-WEEKDAY($C$4,1)+2))/7+1</f>
        <v>Week 8</v>
      </c>
      <c r="AN4" s="98"/>
      <c r="AO4" s="98"/>
      <c r="AP4" s="98"/>
      <c r="AQ4" s="98"/>
      <c r="AR4" s="98"/>
      <c r="AS4" s="99"/>
      <c r="AT4" s="97" t="str">
        <f>"Week "&amp;(AT6-($C$4-WEEKDAY($C$4,1)+2))/7+1</f>
        <v>Week 9</v>
      </c>
      <c r="AU4" s="98"/>
      <c r="AV4" s="98"/>
      <c r="AW4" s="98"/>
      <c r="AX4" s="98"/>
      <c r="AY4" s="98"/>
      <c r="AZ4" s="99"/>
      <c r="BA4" s="97" t="str">
        <f>"Week "&amp;(BA6-($C$4-WEEKDAY($C$4,1)+2))/7+1</f>
        <v>Week 10</v>
      </c>
      <c r="BB4" s="98"/>
      <c r="BC4" s="98"/>
      <c r="BD4" s="98"/>
      <c r="BE4" s="98"/>
      <c r="BF4" s="98"/>
      <c r="BG4" s="99"/>
      <c r="BH4" s="97" t="str">
        <f>"Week "&amp;(BH6-($C$4-WEEKDAY($C$4,1)+2))/7+1</f>
        <v>Week 11</v>
      </c>
      <c r="BI4" s="98"/>
      <c r="BJ4" s="98"/>
      <c r="BK4" s="98"/>
      <c r="BL4" s="98"/>
      <c r="BM4" s="98"/>
      <c r="BN4" s="99"/>
    </row>
    <row r="5" spans="1:66" ht="17.25" customHeight="1" x14ac:dyDescent="0.25">
      <c r="A5" s="59"/>
      <c r="B5" s="63" t="s">
        <v>11</v>
      </c>
      <c r="C5" s="96"/>
      <c r="D5" s="96"/>
      <c r="E5" s="96"/>
      <c r="F5" s="62"/>
      <c r="G5" s="62"/>
      <c r="H5" s="62"/>
      <c r="I5" s="62"/>
      <c r="J5" s="13"/>
      <c r="K5" s="101">
        <f>K6</f>
        <v>44193</v>
      </c>
      <c r="L5" s="102"/>
      <c r="M5" s="102"/>
      <c r="N5" s="102"/>
      <c r="O5" s="102"/>
      <c r="P5" s="102"/>
      <c r="Q5" s="103"/>
      <c r="R5" s="101">
        <f>R6</f>
        <v>44200</v>
      </c>
      <c r="S5" s="102"/>
      <c r="T5" s="102"/>
      <c r="U5" s="102"/>
      <c r="V5" s="102"/>
      <c r="W5" s="102"/>
      <c r="X5" s="103"/>
      <c r="Y5" s="101">
        <f>Y6</f>
        <v>44207</v>
      </c>
      <c r="Z5" s="102"/>
      <c r="AA5" s="102"/>
      <c r="AB5" s="102"/>
      <c r="AC5" s="102"/>
      <c r="AD5" s="102"/>
      <c r="AE5" s="103"/>
      <c r="AF5" s="101">
        <f>AF6</f>
        <v>44214</v>
      </c>
      <c r="AG5" s="102"/>
      <c r="AH5" s="102"/>
      <c r="AI5" s="102"/>
      <c r="AJ5" s="102"/>
      <c r="AK5" s="102"/>
      <c r="AL5" s="103"/>
      <c r="AM5" s="101">
        <f>AM6</f>
        <v>44221</v>
      </c>
      <c r="AN5" s="102"/>
      <c r="AO5" s="102"/>
      <c r="AP5" s="102"/>
      <c r="AQ5" s="102"/>
      <c r="AR5" s="102"/>
      <c r="AS5" s="103"/>
      <c r="AT5" s="101">
        <f>AT6</f>
        <v>44228</v>
      </c>
      <c r="AU5" s="102"/>
      <c r="AV5" s="102"/>
      <c r="AW5" s="102"/>
      <c r="AX5" s="102"/>
      <c r="AY5" s="102"/>
      <c r="AZ5" s="103"/>
      <c r="BA5" s="101">
        <f>BA6</f>
        <v>44235</v>
      </c>
      <c r="BB5" s="102"/>
      <c r="BC5" s="102"/>
      <c r="BD5" s="102"/>
      <c r="BE5" s="102"/>
      <c r="BF5" s="102"/>
      <c r="BG5" s="103"/>
      <c r="BH5" s="101">
        <f>BH6</f>
        <v>44242</v>
      </c>
      <c r="BI5" s="102"/>
      <c r="BJ5" s="102"/>
      <c r="BK5" s="102"/>
      <c r="BL5" s="102"/>
      <c r="BM5" s="102"/>
      <c r="BN5" s="103"/>
    </row>
    <row r="6" spans="1:66" x14ac:dyDescent="0.25">
      <c r="A6" s="12"/>
      <c r="B6" s="13"/>
      <c r="C6" s="13"/>
      <c r="D6" s="14"/>
      <c r="E6" s="13"/>
      <c r="F6" s="13"/>
      <c r="G6" s="13"/>
      <c r="H6" s="13"/>
      <c r="I6" s="13"/>
      <c r="J6" s="13"/>
      <c r="K6" s="44">
        <f>C4-WEEKDAY(C4,1)+2+7*(H4-1)</f>
        <v>44193</v>
      </c>
      <c r="L6" s="35">
        <f t="shared" ref="L6:AQ6" si="0">K6+1</f>
        <v>44194</v>
      </c>
      <c r="M6" s="35">
        <f t="shared" si="0"/>
        <v>44195</v>
      </c>
      <c r="N6" s="35">
        <f t="shared" si="0"/>
        <v>44196</v>
      </c>
      <c r="O6" s="35">
        <f t="shared" si="0"/>
        <v>44197</v>
      </c>
      <c r="P6" s="35">
        <f t="shared" si="0"/>
        <v>44198</v>
      </c>
      <c r="Q6" s="45">
        <f t="shared" si="0"/>
        <v>44199</v>
      </c>
      <c r="R6" s="44">
        <f t="shared" si="0"/>
        <v>44200</v>
      </c>
      <c r="S6" s="35">
        <f t="shared" si="0"/>
        <v>44201</v>
      </c>
      <c r="T6" s="35">
        <f t="shared" si="0"/>
        <v>44202</v>
      </c>
      <c r="U6" s="35">
        <f t="shared" si="0"/>
        <v>44203</v>
      </c>
      <c r="V6" s="35">
        <f t="shared" si="0"/>
        <v>44204</v>
      </c>
      <c r="W6" s="35">
        <f t="shared" si="0"/>
        <v>44205</v>
      </c>
      <c r="X6" s="45">
        <f t="shared" si="0"/>
        <v>44206</v>
      </c>
      <c r="Y6" s="44">
        <f t="shared" si="0"/>
        <v>44207</v>
      </c>
      <c r="Z6" s="35">
        <f t="shared" si="0"/>
        <v>44208</v>
      </c>
      <c r="AA6" s="35">
        <f t="shared" si="0"/>
        <v>44209</v>
      </c>
      <c r="AB6" s="35">
        <f t="shared" si="0"/>
        <v>44210</v>
      </c>
      <c r="AC6" s="35">
        <f t="shared" si="0"/>
        <v>44211</v>
      </c>
      <c r="AD6" s="35">
        <f t="shared" si="0"/>
        <v>44212</v>
      </c>
      <c r="AE6" s="45">
        <f t="shared" si="0"/>
        <v>44213</v>
      </c>
      <c r="AF6" s="44">
        <f t="shared" si="0"/>
        <v>44214</v>
      </c>
      <c r="AG6" s="35">
        <f t="shared" si="0"/>
        <v>44215</v>
      </c>
      <c r="AH6" s="35">
        <f t="shared" si="0"/>
        <v>44216</v>
      </c>
      <c r="AI6" s="35">
        <f t="shared" si="0"/>
        <v>44217</v>
      </c>
      <c r="AJ6" s="35">
        <f t="shared" si="0"/>
        <v>44218</v>
      </c>
      <c r="AK6" s="35">
        <f t="shared" si="0"/>
        <v>44219</v>
      </c>
      <c r="AL6" s="45">
        <f t="shared" si="0"/>
        <v>44220</v>
      </c>
      <c r="AM6" s="44">
        <f t="shared" si="0"/>
        <v>44221</v>
      </c>
      <c r="AN6" s="35">
        <f t="shared" si="0"/>
        <v>44222</v>
      </c>
      <c r="AO6" s="35">
        <f t="shared" si="0"/>
        <v>44223</v>
      </c>
      <c r="AP6" s="35">
        <f t="shared" si="0"/>
        <v>44224</v>
      </c>
      <c r="AQ6" s="35">
        <f t="shared" si="0"/>
        <v>44225</v>
      </c>
      <c r="AR6" s="35">
        <f t="shared" ref="AR6:BN6" si="1">AQ6+1</f>
        <v>44226</v>
      </c>
      <c r="AS6" s="45">
        <f t="shared" si="1"/>
        <v>44227</v>
      </c>
      <c r="AT6" s="44">
        <f t="shared" si="1"/>
        <v>44228</v>
      </c>
      <c r="AU6" s="35">
        <f t="shared" si="1"/>
        <v>44229</v>
      </c>
      <c r="AV6" s="35">
        <f t="shared" si="1"/>
        <v>44230</v>
      </c>
      <c r="AW6" s="35">
        <f t="shared" si="1"/>
        <v>44231</v>
      </c>
      <c r="AX6" s="35">
        <f t="shared" si="1"/>
        <v>44232</v>
      </c>
      <c r="AY6" s="35">
        <f t="shared" si="1"/>
        <v>44233</v>
      </c>
      <c r="AZ6" s="45">
        <f t="shared" si="1"/>
        <v>44234</v>
      </c>
      <c r="BA6" s="44">
        <f t="shared" si="1"/>
        <v>44235</v>
      </c>
      <c r="BB6" s="35">
        <f t="shared" si="1"/>
        <v>44236</v>
      </c>
      <c r="BC6" s="35">
        <f t="shared" si="1"/>
        <v>44237</v>
      </c>
      <c r="BD6" s="35">
        <f t="shared" si="1"/>
        <v>44238</v>
      </c>
      <c r="BE6" s="35">
        <f t="shared" si="1"/>
        <v>44239</v>
      </c>
      <c r="BF6" s="35">
        <f t="shared" si="1"/>
        <v>44240</v>
      </c>
      <c r="BG6" s="45">
        <f t="shared" si="1"/>
        <v>44241</v>
      </c>
      <c r="BH6" s="44">
        <f t="shared" si="1"/>
        <v>44242</v>
      </c>
      <c r="BI6" s="35">
        <f t="shared" si="1"/>
        <v>44243</v>
      </c>
      <c r="BJ6" s="35">
        <f t="shared" si="1"/>
        <v>44244</v>
      </c>
      <c r="BK6" s="35">
        <f t="shared" si="1"/>
        <v>44245</v>
      </c>
      <c r="BL6" s="35">
        <f t="shared" si="1"/>
        <v>44246</v>
      </c>
      <c r="BM6" s="35">
        <f t="shared" si="1"/>
        <v>44247</v>
      </c>
      <c r="BN6" s="45">
        <f t="shared" si="1"/>
        <v>44248</v>
      </c>
    </row>
    <row r="7" spans="1:66" s="73" customFormat="1" ht="24.6" thickBot="1" x14ac:dyDescent="0.3">
      <c r="A7" s="65" t="s">
        <v>24</v>
      </c>
      <c r="B7" s="66" t="s">
        <v>1</v>
      </c>
      <c r="C7" s="67" t="s">
        <v>2</v>
      </c>
      <c r="D7" s="68" t="s">
        <v>8</v>
      </c>
      <c r="E7" s="69" t="s">
        <v>3</v>
      </c>
      <c r="F7" s="69" t="s">
        <v>4</v>
      </c>
      <c r="G7" s="67" t="s">
        <v>5</v>
      </c>
      <c r="H7" s="67" t="s">
        <v>6</v>
      </c>
      <c r="I7" s="67" t="s">
        <v>7</v>
      </c>
      <c r="J7" s="67"/>
      <c r="K7" s="70" t="str">
        <f t="shared" ref="K7:AP7" si="2">CHOOSE(WEEKDAY(K6,1),"S","M","T","W","T","F","S")</f>
        <v>M</v>
      </c>
      <c r="L7" s="71" t="str">
        <f t="shared" si="2"/>
        <v>T</v>
      </c>
      <c r="M7" s="71" t="str">
        <f t="shared" si="2"/>
        <v>W</v>
      </c>
      <c r="N7" s="71" t="str">
        <f t="shared" si="2"/>
        <v>T</v>
      </c>
      <c r="O7" s="71" t="str">
        <f t="shared" si="2"/>
        <v>F</v>
      </c>
      <c r="P7" s="71" t="str">
        <f t="shared" si="2"/>
        <v>S</v>
      </c>
      <c r="Q7" s="72" t="str">
        <f t="shared" si="2"/>
        <v>S</v>
      </c>
      <c r="R7" s="70" t="str">
        <f t="shared" si="2"/>
        <v>M</v>
      </c>
      <c r="S7" s="71" t="str">
        <f t="shared" si="2"/>
        <v>T</v>
      </c>
      <c r="T7" s="71" t="str">
        <f t="shared" si="2"/>
        <v>W</v>
      </c>
      <c r="U7" s="71" t="str">
        <f t="shared" si="2"/>
        <v>T</v>
      </c>
      <c r="V7" s="71" t="str">
        <f t="shared" si="2"/>
        <v>F</v>
      </c>
      <c r="W7" s="71" t="str">
        <f t="shared" si="2"/>
        <v>S</v>
      </c>
      <c r="X7" s="72" t="str">
        <f t="shared" si="2"/>
        <v>S</v>
      </c>
      <c r="Y7" s="70" t="str">
        <f t="shared" si="2"/>
        <v>M</v>
      </c>
      <c r="Z7" s="71" t="str">
        <f t="shared" si="2"/>
        <v>T</v>
      </c>
      <c r="AA7" s="71" t="str">
        <f t="shared" si="2"/>
        <v>W</v>
      </c>
      <c r="AB7" s="71" t="str">
        <f t="shared" si="2"/>
        <v>T</v>
      </c>
      <c r="AC7" s="71" t="str">
        <f t="shared" si="2"/>
        <v>F</v>
      </c>
      <c r="AD7" s="71" t="str">
        <f t="shared" si="2"/>
        <v>S</v>
      </c>
      <c r="AE7" s="72" t="str">
        <f t="shared" si="2"/>
        <v>S</v>
      </c>
      <c r="AF7" s="70" t="str">
        <f t="shared" si="2"/>
        <v>M</v>
      </c>
      <c r="AG7" s="71" t="str">
        <f t="shared" si="2"/>
        <v>T</v>
      </c>
      <c r="AH7" s="71" t="str">
        <f t="shared" si="2"/>
        <v>W</v>
      </c>
      <c r="AI7" s="71" t="str">
        <f t="shared" si="2"/>
        <v>T</v>
      </c>
      <c r="AJ7" s="71" t="str">
        <f t="shared" si="2"/>
        <v>F</v>
      </c>
      <c r="AK7" s="71" t="str">
        <f t="shared" si="2"/>
        <v>S</v>
      </c>
      <c r="AL7" s="72" t="str">
        <f t="shared" si="2"/>
        <v>S</v>
      </c>
      <c r="AM7" s="70" t="str">
        <f t="shared" si="2"/>
        <v>M</v>
      </c>
      <c r="AN7" s="71" t="str">
        <f t="shared" si="2"/>
        <v>T</v>
      </c>
      <c r="AO7" s="71" t="str">
        <f t="shared" si="2"/>
        <v>W</v>
      </c>
      <c r="AP7" s="71" t="str">
        <f t="shared" si="2"/>
        <v>T</v>
      </c>
      <c r="AQ7" s="71" t="str">
        <f t="shared" ref="AQ7:BN7" si="3">CHOOSE(WEEKDAY(AQ6,1),"S","M","T","W","T","F","S")</f>
        <v>F</v>
      </c>
      <c r="AR7" s="71" t="str">
        <f t="shared" si="3"/>
        <v>S</v>
      </c>
      <c r="AS7" s="72" t="str">
        <f t="shared" si="3"/>
        <v>S</v>
      </c>
      <c r="AT7" s="70" t="str">
        <f t="shared" si="3"/>
        <v>M</v>
      </c>
      <c r="AU7" s="71" t="str">
        <f t="shared" si="3"/>
        <v>T</v>
      </c>
      <c r="AV7" s="71" t="str">
        <f t="shared" si="3"/>
        <v>W</v>
      </c>
      <c r="AW7" s="71" t="str">
        <f t="shared" si="3"/>
        <v>T</v>
      </c>
      <c r="AX7" s="71" t="str">
        <f t="shared" si="3"/>
        <v>F</v>
      </c>
      <c r="AY7" s="71" t="str">
        <f t="shared" si="3"/>
        <v>S</v>
      </c>
      <c r="AZ7" s="72" t="str">
        <f t="shared" si="3"/>
        <v>S</v>
      </c>
      <c r="BA7" s="70" t="str">
        <f t="shared" si="3"/>
        <v>M</v>
      </c>
      <c r="BB7" s="71" t="str">
        <f t="shared" si="3"/>
        <v>T</v>
      </c>
      <c r="BC7" s="71" t="str">
        <f t="shared" si="3"/>
        <v>W</v>
      </c>
      <c r="BD7" s="71" t="str">
        <f t="shared" si="3"/>
        <v>T</v>
      </c>
      <c r="BE7" s="71" t="str">
        <f t="shared" si="3"/>
        <v>F</v>
      </c>
      <c r="BF7" s="71" t="str">
        <f t="shared" si="3"/>
        <v>S</v>
      </c>
      <c r="BG7" s="72" t="str">
        <f t="shared" si="3"/>
        <v>S</v>
      </c>
      <c r="BH7" s="70" t="str">
        <f t="shared" si="3"/>
        <v>M</v>
      </c>
      <c r="BI7" s="71" t="str">
        <f t="shared" si="3"/>
        <v>T</v>
      </c>
      <c r="BJ7" s="71" t="str">
        <f t="shared" si="3"/>
        <v>W</v>
      </c>
      <c r="BK7" s="71" t="str">
        <f t="shared" si="3"/>
        <v>T</v>
      </c>
      <c r="BL7" s="71" t="str">
        <f t="shared" si="3"/>
        <v>F</v>
      </c>
      <c r="BM7" s="71" t="str">
        <f t="shared" si="3"/>
        <v>S</v>
      </c>
      <c r="BN7" s="72" t="str">
        <f t="shared" si="3"/>
        <v>S</v>
      </c>
    </row>
    <row r="8" spans="1:66" s="18" customFormat="1" ht="17.399999999999999" x14ac:dyDescent="0.25">
      <c r="A8" s="36" t="str">
        <f>IF(ISERROR(VALUE(SUBSTITUTE(prevWBS,".",""))),"1",IF(ISERROR(FIND("`",SUBSTITUTE(prevWBS,".","`",1))),TEXT(VALUE(prevWBS)+1,"#"),TEXT(VALUE(LEFT(prevWBS,FIND("`",SUBSTITUTE(prevWBS,".","`",1))-1))+1,"#")))</f>
        <v>1</v>
      </c>
      <c r="B8" s="37" t="s">
        <v>15</v>
      </c>
      <c r="C8" s="38"/>
      <c r="D8" s="39"/>
      <c r="E8" s="40"/>
      <c r="F8" s="64" t="str">
        <f>IF(ISBLANK(E8)," - ",IF(G8=0,E8,E8+G8-1))</f>
        <v xml:space="preserve"> - </v>
      </c>
      <c r="G8" s="41"/>
      <c r="H8" s="42"/>
      <c r="I8" s="43" t="str">
        <f t="shared" ref="I8:I30" si="4">IF(OR(F8=0,E8=0)," - ",NETWORKDAYS(E8,F8))</f>
        <v xml:space="preserve"> - </v>
      </c>
      <c r="J8" s="46"/>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row>
    <row r="9" spans="1:66" s="24" customFormat="1" ht="17.399999999999999" x14ac:dyDescent="0.25">
      <c r="A9" s="23" t="str">
        <f t="shared" ref="A9:A13"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4" t="s">
        <v>13</v>
      </c>
      <c r="C9" s="24" t="s">
        <v>29</v>
      </c>
      <c r="D9" s="75"/>
      <c r="E9" s="51">
        <v>44086</v>
      </c>
      <c r="F9" s="52">
        <f>IF(ISBLANK(E9)," - ",IF(G9=0,E9,E9+G9-1))</f>
        <v>44086</v>
      </c>
      <c r="G9" s="25">
        <v>1</v>
      </c>
      <c r="H9" s="26">
        <v>1</v>
      </c>
      <c r="I9" s="27">
        <f t="shared" si="4"/>
        <v>0</v>
      </c>
      <c r="J9" s="47"/>
      <c r="K9" s="80"/>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56"/>
      <c r="BI9" s="56"/>
      <c r="BJ9" s="56"/>
      <c r="BK9" s="56"/>
      <c r="BL9" s="56"/>
      <c r="BM9" s="56"/>
      <c r="BN9" s="56"/>
    </row>
    <row r="10" spans="1:66" s="24" customFormat="1" ht="17.399999999999999" x14ac:dyDescent="0.25">
      <c r="A10" s="23" t="str">
        <f t="shared" si="5"/>
        <v>1.2</v>
      </c>
      <c r="B10" s="74" t="s">
        <v>13</v>
      </c>
      <c r="C10" s="24" t="s">
        <v>17</v>
      </c>
      <c r="D10" s="75"/>
      <c r="E10" s="51">
        <v>44177</v>
      </c>
      <c r="F10" s="52">
        <f>IF(ISBLANK(E10)," - ",IF(G10=0,E10,E10+G10-1))</f>
        <v>44206</v>
      </c>
      <c r="G10" s="25">
        <v>30</v>
      </c>
      <c r="H10" s="26">
        <v>0.1</v>
      </c>
      <c r="I10" s="27">
        <f t="shared" si="4"/>
        <v>20</v>
      </c>
      <c r="J10" s="47"/>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c r="BA10" s="56"/>
      <c r="BB10" s="56"/>
      <c r="BC10" s="56"/>
      <c r="BD10" s="56"/>
      <c r="BE10" s="56"/>
      <c r="BF10" s="56"/>
      <c r="BG10" s="56"/>
      <c r="BH10" s="56"/>
      <c r="BI10" s="56"/>
      <c r="BJ10" s="56"/>
      <c r="BK10" s="56"/>
      <c r="BL10" s="56"/>
      <c r="BM10" s="56"/>
      <c r="BN10" s="56"/>
    </row>
    <row r="11" spans="1:66" s="24" customFormat="1" ht="17.399999999999999" x14ac:dyDescent="0.25">
      <c r="A11" s="23" t="str">
        <f t="shared" si="5"/>
        <v>1.3</v>
      </c>
      <c r="B11" s="74" t="s">
        <v>13</v>
      </c>
      <c r="C11" s="24" t="s">
        <v>18</v>
      </c>
      <c r="D11" s="75"/>
      <c r="E11" s="51">
        <v>44193</v>
      </c>
      <c r="F11" s="52">
        <f t="shared" ref="F11:F30" si="6">IF(ISBLANK(E11)," - ",IF(G11=0,E11,E11+G11-1))</f>
        <v>44199</v>
      </c>
      <c r="G11" s="25">
        <v>7</v>
      </c>
      <c r="H11" s="26">
        <v>0</v>
      </c>
      <c r="I11" s="27">
        <f t="shared" si="4"/>
        <v>5</v>
      </c>
      <c r="J11" s="47"/>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c r="BM11" s="56"/>
      <c r="BN11" s="56"/>
    </row>
    <row r="12" spans="1:66" s="18" customFormat="1" ht="17.399999999999999" x14ac:dyDescent="0.25">
      <c r="A12" s="16" t="str">
        <f>IF(ISERROR(VALUE(SUBSTITUTE(prevWBS,".",""))),"1",IF(ISERROR(FIND("`",SUBSTITUTE(prevWBS,".","`",1))),TEXT(VALUE(prevWBS)+1,"#"),TEXT(VALUE(LEFT(prevWBS,FIND("`",SUBSTITUTE(prevWBS,".","`",1))-1))+1,"#")))</f>
        <v>2</v>
      </c>
      <c r="B12" s="17" t="s">
        <v>22</v>
      </c>
      <c r="D12" s="19"/>
      <c r="E12" s="53"/>
      <c r="F12" s="53" t="str">
        <f t="shared" si="6"/>
        <v xml:space="preserve"> - </v>
      </c>
      <c r="G12" s="20"/>
      <c r="H12" s="21"/>
      <c r="I12" s="22" t="str">
        <f t="shared" si="4"/>
        <v xml:space="preserve"> - </v>
      </c>
      <c r="J12" s="4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row>
    <row r="13" spans="1:66" s="24" customFormat="1" ht="17.399999999999999" x14ac:dyDescent="0.25">
      <c r="A13" s="23" t="str">
        <f t="shared" si="5"/>
        <v>2.1</v>
      </c>
      <c r="B13" s="74" t="s">
        <v>13</v>
      </c>
      <c r="C13" s="24" t="s">
        <v>16</v>
      </c>
      <c r="D13" s="75"/>
      <c r="E13" s="51">
        <v>44200</v>
      </c>
      <c r="F13" s="52">
        <f t="shared" ref="F13" si="7">IF(ISBLANK(E13)," - ",IF(G13=0,E13,E13+G13-1))</f>
        <v>44219</v>
      </c>
      <c r="G13" s="25">
        <v>20</v>
      </c>
      <c r="H13" s="26">
        <v>0.5</v>
      </c>
      <c r="I13" s="27">
        <f t="shared" ref="I13" si="8">IF(OR(F13=0,E13=0)," - ",NETWORKDAYS(E13,F13))</f>
        <v>15</v>
      </c>
      <c r="J13" s="47"/>
      <c r="K13" s="56"/>
      <c r="L13" s="56"/>
      <c r="M13" s="57"/>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row>
    <row r="14" spans="1:66" s="24" customFormat="1" ht="17.399999999999999" x14ac:dyDescent="0.25">
      <c r="A1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4" s="74" t="s">
        <v>13</v>
      </c>
      <c r="C14" s="24" t="s">
        <v>20</v>
      </c>
      <c r="D14" s="75"/>
      <c r="E14" s="51">
        <v>44200</v>
      </c>
      <c r="F14" s="52">
        <f t="shared" ref="F14:F21" si="9">IF(ISBLANK(E14)," - ",IF(G14=0,E14,E14+G14-1))</f>
        <v>44259</v>
      </c>
      <c r="G14" s="25">
        <v>60</v>
      </c>
      <c r="H14" s="26">
        <v>0</v>
      </c>
      <c r="I14" s="27">
        <f t="shared" ref="I14:I21" si="10">IF(OR(F14=0,E14=0)," - ",NETWORKDAYS(E14,F14))</f>
        <v>44</v>
      </c>
      <c r="J14" s="47"/>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56"/>
      <c r="BI14" s="56"/>
      <c r="BJ14" s="56"/>
      <c r="BK14" s="56"/>
      <c r="BL14" s="56"/>
      <c r="BM14" s="56"/>
      <c r="BN14" s="56"/>
    </row>
    <row r="15" spans="1:66" s="24" customFormat="1" ht="17.399999999999999" x14ac:dyDescent="0.25">
      <c r="A15"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15" s="74" t="s">
        <v>13</v>
      </c>
      <c r="C15" s="24" t="s">
        <v>19</v>
      </c>
      <c r="D15" s="75"/>
      <c r="E15" s="51"/>
      <c r="F15" s="52" t="str">
        <f t="shared" si="9"/>
        <v xml:space="preserve"> - </v>
      </c>
      <c r="G15" s="25"/>
      <c r="H15" s="26">
        <v>0</v>
      </c>
      <c r="I15" s="27" t="str">
        <f t="shared" si="10"/>
        <v xml:space="preserve"> - </v>
      </c>
      <c r="J15" s="47"/>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row>
    <row r="16" spans="1:66" s="24" customFormat="1" ht="17.399999999999999" x14ac:dyDescent="0.25">
      <c r="A16" s="23" t="str">
        <f t="shared" ref="A16:A21"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74" t="s">
        <v>13</v>
      </c>
      <c r="C16" s="24" t="s">
        <v>31</v>
      </c>
      <c r="D16" s="75"/>
      <c r="E16" s="51"/>
      <c r="F16" s="52" t="str">
        <f t="shared" ref="F16" si="12">IF(ISBLANK(E16)," - ",IF(G16=0,E16,E16+G16-1))</f>
        <v xml:space="preserve"> - </v>
      </c>
      <c r="G16" s="25"/>
      <c r="H16" s="26">
        <v>0</v>
      </c>
      <c r="I16" s="27" t="str">
        <f t="shared" ref="I16" si="13">IF(OR(F16=0,E16=0)," - ",NETWORKDAYS(E16,F16))</f>
        <v xml:space="preserve"> - </v>
      </c>
      <c r="J16" s="47"/>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row>
    <row r="17" spans="1:66" s="24" customFormat="1" ht="17.399999999999999" x14ac:dyDescent="0.25">
      <c r="A17" s="23" t="str">
        <f t="shared" si="11"/>
        <v>2.3</v>
      </c>
      <c r="B17" s="74" t="s">
        <v>13</v>
      </c>
      <c r="C17" s="24" t="s">
        <v>30</v>
      </c>
      <c r="D17" s="75"/>
      <c r="E17" s="51"/>
      <c r="F17" s="52" t="str">
        <f t="shared" si="9"/>
        <v xml:space="preserve"> - </v>
      </c>
      <c r="G17" s="25"/>
      <c r="H17" s="26">
        <v>0</v>
      </c>
      <c r="I17" s="27" t="str">
        <f t="shared" si="10"/>
        <v xml:space="preserve"> - </v>
      </c>
      <c r="J17" s="47"/>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c r="BC17" s="56"/>
      <c r="BD17" s="56"/>
      <c r="BE17" s="56"/>
      <c r="BF17" s="56"/>
      <c r="BG17" s="56"/>
      <c r="BH17" s="56"/>
      <c r="BI17" s="56"/>
      <c r="BJ17" s="56"/>
      <c r="BK17" s="56"/>
      <c r="BL17" s="56"/>
      <c r="BM17" s="56"/>
      <c r="BN17" s="56"/>
    </row>
    <row r="18" spans="1:66" s="24" customFormat="1" ht="17.399999999999999" x14ac:dyDescent="0.25">
      <c r="A18" s="23" t="str">
        <f t="shared" si="11"/>
        <v>2.4</v>
      </c>
      <c r="B18" s="74" t="s">
        <v>13</v>
      </c>
      <c r="C18" s="24" t="s">
        <v>37</v>
      </c>
      <c r="D18" s="75"/>
      <c r="E18" s="51"/>
      <c r="F18" s="52" t="str">
        <f t="shared" si="9"/>
        <v xml:space="preserve"> - </v>
      </c>
      <c r="G18" s="25"/>
      <c r="H18" s="26">
        <v>0</v>
      </c>
      <c r="I18" s="27" t="str">
        <f t="shared" si="10"/>
        <v xml:space="preserve"> - </v>
      </c>
      <c r="J18" s="47"/>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c r="BC18" s="56"/>
      <c r="BD18" s="56"/>
      <c r="BE18" s="56"/>
      <c r="BF18" s="56"/>
      <c r="BG18" s="56"/>
      <c r="BH18" s="56"/>
      <c r="BI18" s="56"/>
      <c r="BJ18" s="56"/>
      <c r="BK18" s="56"/>
      <c r="BL18" s="56"/>
      <c r="BM18" s="56"/>
      <c r="BN18" s="56"/>
    </row>
    <row r="19" spans="1:66" s="24" customFormat="1" ht="17.399999999999999" x14ac:dyDescent="0.25">
      <c r="A19" s="23" t="str">
        <f t="shared" si="11"/>
        <v>2.5</v>
      </c>
      <c r="B19" s="74" t="s">
        <v>13</v>
      </c>
      <c r="C19" s="24" t="s">
        <v>32</v>
      </c>
      <c r="D19" s="75"/>
      <c r="E19" s="51"/>
      <c r="F19" s="52" t="str">
        <f t="shared" ref="F19:F20" si="14">IF(ISBLANK(E19)," - ",IF(G19=0,E19,E19+G19-1))</f>
        <v xml:space="preserve"> - </v>
      </c>
      <c r="G19" s="25"/>
      <c r="H19" s="26">
        <v>0</v>
      </c>
      <c r="I19" s="27" t="str">
        <f t="shared" ref="I19:I20" si="15">IF(OR(F19=0,E19=0)," - ",NETWORKDAYS(E19,F19))</f>
        <v xml:space="preserve"> - </v>
      </c>
      <c r="J19" s="47"/>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c r="AV19" s="56"/>
      <c r="AW19" s="56"/>
      <c r="AX19" s="56"/>
      <c r="AY19" s="56"/>
      <c r="AZ19" s="56"/>
      <c r="BA19" s="56"/>
      <c r="BB19" s="56"/>
      <c r="BC19" s="56"/>
      <c r="BD19" s="56"/>
      <c r="BE19" s="56"/>
      <c r="BF19" s="56"/>
      <c r="BG19" s="56"/>
      <c r="BH19" s="56"/>
      <c r="BI19" s="56"/>
      <c r="BJ19" s="56"/>
      <c r="BK19" s="56"/>
      <c r="BL19" s="56"/>
      <c r="BM19" s="56"/>
      <c r="BN19" s="56"/>
    </row>
    <row r="20" spans="1:66" s="24" customFormat="1" ht="17.399999999999999" x14ac:dyDescent="0.25">
      <c r="A20" s="23" t="str">
        <f t="shared" si="11"/>
        <v>2.6</v>
      </c>
      <c r="B20" s="74" t="s">
        <v>13</v>
      </c>
      <c r="C20" s="24" t="s">
        <v>33</v>
      </c>
      <c r="D20" s="75"/>
      <c r="E20" s="51"/>
      <c r="F20" s="52" t="str">
        <f t="shared" si="14"/>
        <v xml:space="preserve"> - </v>
      </c>
      <c r="G20" s="25"/>
      <c r="H20" s="26">
        <v>0.8</v>
      </c>
      <c r="I20" s="27" t="str">
        <f>IF(OR(F20=0,E20=0)," - ",NETWORKDAYS(E20,F20))</f>
        <v xml:space="preserve"> - </v>
      </c>
      <c r="J20" s="47"/>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c r="BC20" s="56"/>
      <c r="BD20" s="56"/>
      <c r="BE20" s="56"/>
      <c r="BF20" s="56"/>
      <c r="BG20" s="56"/>
      <c r="BH20" s="56"/>
      <c r="BI20" s="56"/>
      <c r="BJ20" s="56"/>
      <c r="BK20" s="56"/>
      <c r="BL20" s="56"/>
      <c r="BM20" s="56"/>
      <c r="BN20" s="56"/>
    </row>
    <row r="21" spans="1:66" s="24" customFormat="1" ht="17.399999999999999" x14ac:dyDescent="0.25">
      <c r="A21" s="23" t="str">
        <f t="shared" si="11"/>
        <v>2.7</v>
      </c>
      <c r="B21" s="74" t="s">
        <v>13</v>
      </c>
      <c r="C21" s="24" t="s">
        <v>34</v>
      </c>
      <c r="D21" s="75"/>
      <c r="E21" s="51"/>
      <c r="F21" s="52" t="str">
        <f t="shared" si="9"/>
        <v xml:space="preserve"> - </v>
      </c>
      <c r="G21" s="25"/>
      <c r="H21" s="26">
        <v>0</v>
      </c>
      <c r="I21" s="27" t="str">
        <f t="shared" si="10"/>
        <v xml:space="preserve"> - </v>
      </c>
      <c r="J21" s="47"/>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c r="BA21" s="56"/>
      <c r="BB21" s="56"/>
      <c r="BC21" s="56"/>
      <c r="BD21" s="56"/>
      <c r="BE21" s="56"/>
      <c r="BF21" s="56"/>
      <c r="BG21" s="56"/>
      <c r="BH21" s="56"/>
      <c r="BI21" s="56"/>
      <c r="BJ21" s="56"/>
      <c r="BK21" s="56"/>
      <c r="BL21" s="56"/>
      <c r="BM21" s="56"/>
      <c r="BN21" s="56"/>
    </row>
    <row r="22" spans="1:66" s="24" customFormat="1" ht="17.399999999999999" x14ac:dyDescent="0.25">
      <c r="A22" s="23"/>
      <c r="B22" s="74"/>
      <c r="D22" s="83"/>
      <c r="E22" s="84"/>
      <c r="F22" s="85"/>
      <c r="G22" s="86"/>
      <c r="H22" s="87"/>
      <c r="I22" s="88"/>
      <c r="J22" s="89"/>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6"/>
      <c r="BA22" s="56"/>
      <c r="BB22" s="56"/>
      <c r="BC22" s="56"/>
      <c r="BD22" s="56"/>
      <c r="BE22" s="56"/>
      <c r="BF22" s="56"/>
      <c r="BG22" s="56"/>
      <c r="BH22" s="56"/>
      <c r="BI22" s="56"/>
      <c r="BJ22" s="56"/>
      <c r="BK22" s="56"/>
      <c r="BL22" s="56"/>
      <c r="BM22" s="56"/>
      <c r="BN22" s="56"/>
    </row>
    <row r="23" spans="1:66" s="18" customFormat="1" ht="17.399999999999999" x14ac:dyDescent="0.25">
      <c r="A23" s="16">
        <v>3</v>
      </c>
      <c r="B23" s="17" t="s">
        <v>23</v>
      </c>
      <c r="D23" s="19"/>
      <c r="E23" s="53"/>
      <c r="F23" s="53" t="str">
        <f t="shared" si="6"/>
        <v xml:space="preserve"> - </v>
      </c>
      <c r="G23" s="20"/>
      <c r="H23" s="21"/>
      <c r="I23" s="22" t="str">
        <f t="shared" si="4"/>
        <v xml:space="preserve"> - </v>
      </c>
      <c r="J23" s="4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row>
    <row r="24" spans="1:66" s="24" customFormat="1" ht="17.399999999999999" x14ac:dyDescent="0.25">
      <c r="A2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v>
      </c>
      <c r="B24" s="74" t="s">
        <v>13</v>
      </c>
      <c r="C24" s="24" t="s">
        <v>21</v>
      </c>
      <c r="D24" s="75"/>
      <c r="E24" s="51">
        <v>44257</v>
      </c>
      <c r="F24" s="52">
        <f t="shared" si="6"/>
        <v>44316</v>
      </c>
      <c r="G24" s="25">
        <v>60</v>
      </c>
      <c r="H24" s="26">
        <v>0</v>
      </c>
      <c r="I24" s="27">
        <f t="shared" si="4"/>
        <v>44</v>
      </c>
      <c r="J24" s="47"/>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c r="BG24" s="56"/>
      <c r="BH24" s="56"/>
      <c r="BI24" s="56"/>
      <c r="BJ24" s="56"/>
      <c r="BK24" s="56"/>
      <c r="BL24" s="56"/>
      <c r="BM24" s="56"/>
      <c r="BN24" s="56"/>
    </row>
    <row r="25" spans="1:66" s="24" customFormat="1" ht="17.399999999999999" x14ac:dyDescent="0.25">
      <c r="A25"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5" s="74" t="s">
        <v>13</v>
      </c>
      <c r="C25" s="24" t="s">
        <v>19</v>
      </c>
      <c r="D25" s="75"/>
      <c r="E25" s="51"/>
      <c r="F25" s="52" t="str">
        <f t="shared" si="6"/>
        <v xml:space="preserve"> - </v>
      </c>
      <c r="G25" s="25"/>
      <c r="H25" s="26">
        <v>0</v>
      </c>
      <c r="I25" s="27" t="str">
        <f t="shared" si="4"/>
        <v xml:space="preserve"> - </v>
      </c>
      <c r="J25" s="47"/>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c r="BC25" s="56"/>
      <c r="BD25" s="56"/>
      <c r="BE25" s="56"/>
      <c r="BF25" s="56"/>
      <c r="BG25" s="56"/>
      <c r="BH25" s="56"/>
      <c r="BI25" s="56"/>
      <c r="BJ25" s="56"/>
      <c r="BK25" s="56"/>
      <c r="BL25" s="56"/>
      <c r="BM25" s="56"/>
      <c r="BN25" s="56"/>
    </row>
    <row r="26" spans="1:66" s="24" customFormat="1" ht="17.399999999999999" x14ac:dyDescent="0.25">
      <c r="A26" s="23" t="str">
        <f t="shared" ref="A26:A31" si="1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74" t="s">
        <v>13</v>
      </c>
      <c r="C26" s="24" t="s">
        <v>35</v>
      </c>
      <c r="D26" s="75"/>
      <c r="E26" s="51"/>
      <c r="F26" s="52" t="str">
        <f t="shared" si="6"/>
        <v xml:space="preserve"> - </v>
      </c>
      <c r="G26" s="25"/>
      <c r="H26" s="26">
        <v>0</v>
      </c>
      <c r="I26" s="27" t="str">
        <f t="shared" si="4"/>
        <v xml:space="preserve"> - </v>
      </c>
      <c r="J26" s="47"/>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row>
    <row r="27" spans="1:66" s="24" customFormat="1" ht="17.399999999999999" x14ac:dyDescent="0.25">
      <c r="A27" s="23" t="str">
        <f t="shared" si="16"/>
        <v>3.3</v>
      </c>
      <c r="B27" s="74" t="s">
        <v>13</v>
      </c>
      <c r="C27" s="24" t="s">
        <v>36</v>
      </c>
      <c r="D27" s="75"/>
      <c r="E27" s="51"/>
      <c r="F27" s="52" t="str">
        <f t="shared" si="6"/>
        <v xml:space="preserve"> - </v>
      </c>
      <c r="G27" s="25"/>
      <c r="H27" s="26">
        <v>0</v>
      </c>
      <c r="I27" s="27" t="str">
        <f t="shared" si="4"/>
        <v xml:space="preserve"> - </v>
      </c>
      <c r="J27" s="47"/>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row>
    <row r="28" spans="1:66" s="24" customFormat="1" ht="17.399999999999999" x14ac:dyDescent="0.25">
      <c r="A28" s="23" t="str">
        <f t="shared" si="16"/>
        <v>3.4</v>
      </c>
      <c r="B28" s="74" t="s">
        <v>13</v>
      </c>
      <c r="C28" s="24" t="s">
        <v>38</v>
      </c>
      <c r="D28" s="75"/>
      <c r="E28" s="51"/>
      <c r="F28" s="52" t="str">
        <f t="shared" si="6"/>
        <v xml:space="preserve"> - </v>
      </c>
      <c r="G28" s="25"/>
      <c r="H28" s="26">
        <v>0</v>
      </c>
      <c r="I28" s="27" t="str">
        <f t="shared" si="4"/>
        <v xml:space="preserve"> - </v>
      </c>
      <c r="J28" s="47"/>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row>
    <row r="29" spans="1:66" s="24" customFormat="1" ht="17.399999999999999" x14ac:dyDescent="0.25">
      <c r="A29" s="23" t="str">
        <f t="shared" si="16"/>
        <v>3.5</v>
      </c>
      <c r="B29" s="74" t="s">
        <v>13</v>
      </c>
      <c r="C29" s="24" t="s">
        <v>39</v>
      </c>
      <c r="D29" s="75"/>
      <c r="E29" s="51"/>
      <c r="F29" s="52" t="str">
        <f t="shared" si="6"/>
        <v xml:space="preserve"> - </v>
      </c>
      <c r="G29" s="25"/>
      <c r="H29" s="26">
        <v>0</v>
      </c>
      <c r="I29" s="27" t="str">
        <f t="shared" si="4"/>
        <v xml:space="preserve"> - </v>
      </c>
      <c r="J29" s="47"/>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c r="AZ29" s="56"/>
      <c r="BA29" s="56"/>
      <c r="BB29" s="56"/>
      <c r="BC29" s="56"/>
      <c r="BD29" s="56"/>
      <c r="BE29" s="56"/>
      <c r="BF29" s="56"/>
      <c r="BG29" s="56"/>
      <c r="BH29" s="56"/>
      <c r="BI29" s="56"/>
      <c r="BJ29" s="56"/>
      <c r="BK29" s="56"/>
      <c r="BL29" s="56"/>
      <c r="BM29" s="56"/>
      <c r="BN29" s="56"/>
    </row>
    <row r="30" spans="1:66" s="24" customFormat="1" ht="17.399999999999999" x14ac:dyDescent="0.25">
      <c r="A30" s="23" t="str">
        <f t="shared" si="16"/>
        <v>3.6</v>
      </c>
      <c r="B30" s="74" t="s">
        <v>13</v>
      </c>
      <c r="C30" s="24" t="s">
        <v>40</v>
      </c>
      <c r="D30" s="75"/>
      <c r="E30" s="51"/>
      <c r="F30" s="52" t="str">
        <f t="shared" si="6"/>
        <v xml:space="preserve"> - </v>
      </c>
      <c r="G30" s="25"/>
      <c r="H30" s="26">
        <v>0.5</v>
      </c>
      <c r="I30" s="27" t="str">
        <f t="shared" si="4"/>
        <v xml:space="preserve"> - </v>
      </c>
      <c r="J30" s="47"/>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c r="AQ30" s="56"/>
      <c r="AR30" s="56"/>
      <c r="AS30" s="56"/>
      <c r="AT30" s="56"/>
      <c r="AU30" s="56"/>
      <c r="AV30" s="56"/>
      <c r="AW30" s="56"/>
      <c r="AX30" s="56"/>
      <c r="AY30" s="56"/>
      <c r="AZ30" s="56"/>
      <c r="BA30" s="56"/>
      <c r="BB30" s="56"/>
      <c r="BC30" s="56"/>
      <c r="BD30" s="56"/>
      <c r="BE30" s="56"/>
      <c r="BF30" s="56"/>
      <c r="BG30" s="56"/>
      <c r="BH30" s="56"/>
      <c r="BI30" s="56"/>
      <c r="BJ30" s="56"/>
      <c r="BK30" s="56"/>
      <c r="BL30" s="56"/>
      <c r="BM30" s="56"/>
      <c r="BN30" s="56"/>
    </row>
    <row r="31" spans="1:66" s="24" customFormat="1" ht="17.399999999999999" x14ac:dyDescent="0.25">
      <c r="A31" s="23" t="str">
        <f t="shared" si="16"/>
        <v>3.7</v>
      </c>
      <c r="B31" s="74" t="s">
        <v>13</v>
      </c>
      <c r="C31" s="24" t="s">
        <v>41</v>
      </c>
      <c r="D31" s="75"/>
      <c r="E31" s="51"/>
      <c r="F31" s="52" t="str">
        <f t="shared" ref="F31" si="17">IF(ISBLANK(E31)," - ",IF(G31=0,E31,E31+G31-1))</f>
        <v xml:space="preserve"> - </v>
      </c>
      <c r="G31" s="25"/>
      <c r="H31" s="26">
        <v>0</v>
      </c>
      <c r="I31" s="27" t="str">
        <f t="shared" ref="I31" si="18">IF(OR(F31=0,E31=0)," - ",NETWORKDAYS(E31,F31))</f>
        <v xml:space="preserve"> - </v>
      </c>
      <c r="J31" s="47"/>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56"/>
      <c r="BK31" s="56"/>
      <c r="BL31" s="56"/>
      <c r="BM31" s="56"/>
      <c r="BN31" s="56"/>
    </row>
    <row r="32" spans="1:66" s="24" customFormat="1" ht="17.399999999999999" x14ac:dyDescent="0.25">
      <c r="A32" s="23"/>
      <c r="B32" s="74"/>
      <c r="D32" s="75"/>
      <c r="E32" s="81"/>
      <c r="F32" s="81"/>
      <c r="G32" s="34"/>
      <c r="H32" s="82"/>
      <c r="I32" s="34"/>
      <c r="J32" s="50"/>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c r="BA32" s="56"/>
      <c r="BB32" s="56"/>
      <c r="BC32" s="56"/>
      <c r="BD32" s="56"/>
      <c r="BE32" s="56"/>
      <c r="BF32" s="56"/>
      <c r="BG32" s="56"/>
      <c r="BH32" s="56"/>
      <c r="BI32" s="56"/>
      <c r="BJ32" s="56"/>
      <c r="BK32" s="56"/>
      <c r="BL32" s="56"/>
      <c r="BM32" s="56"/>
      <c r="BN32" s="56"/>
    </row>
    <row r="33" spans="1:66" s="18" customFormat="1" ht="17.399999999999999" x14ac:dyDescent="0.25">
      <c r="A33" s="16">
        <v>4</v>
      </c>
      <c r="B33" s="17" t="s">
        <v>25</v>
      </c>
      <c r="D33" s="19"/>
      <c r="E33" s="53"/>
      <c r="F33" s="53" t="str">
        <f t="shared" ref="F33:F40" si="19">IF(ISBLANK(E33)," - ",IF(G33=0,E33,E33+G33-1))</f>
        <v xml:space="preserve"> - </v>
      </c>
      <c r="G33" s="20"/>
      <c r="H33" s="21"/>
      <c r="I33" s="22" t="str">
        <f t="shared" ref="I33:I40" si="20">IF(OR(F33=0,E33=0)," - ",NETWORKDAYS(E33,F33))</f>
        <v xml:space="preserve"> - </v>
      </c>
      <c r="J33" s="4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row>
    <row r="34" spans="1:66" s="24" customFormat="1" ht="17.399999999999999" x14ac:dyDescent="0.25">
      <c r="A3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v>
      </c>
      <c r="B34" s="74" t="s">
        <v>13</v>
      </c>
      <c r="C34" s="24" t="s">
        <v>28</v>
      </c>
      <c r="D34" s="75"/>
      <c r="E34" s="51">
        <v>44287</v>
      </c>
      <c r="F34" s="52">
        <f t="shared" si="19"/>
        <v>44316</v>
      </c>
      <c r="G34" s="25">
        <v>30</v>
      </c>
      <c r="H34" s="26">
        <v>0</v>
      </c>
      <c r="I34" s="27">
        <f t="shared" si="20"/>
        <v>22</v>
      </c>
      <c r="J34" s="47"/>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c r="AQ34" s="56"/>
      <c r="AR34" s="56"/>
      <c r="AS34" s="56"/>
      <c r="AT34" s="56"/>
      <c r="AU34" s="56"/>
      <c r="AV34" s="56"/>
      <c r="AW34" s="56"/>
      <c r="AX34" s="56"/>
      <c r="AY34" s="56"/>
      <c r="AZ34" s="56"/>
      <c r="BA34" s="56"/>
      <c r="BB34" s="56"/>
      <c r="BC34" s="56"/>
      <c r="BD34" s="56"/>
      <c r="BE34" s="56"/>
      <c r="BF34" s="56"/>
      <c r="BG34" s="56"/>
      <c r="BH34" s="56"/>
      <c r="BI34" s="56"/>
      <c r="BJ34" s="56"/>
      <c r="BK34" s="56"/>
      <c r="BL34" s="56"/>
      <c r="BM34" s="56"/>
      <c r="BN34" s="56"/>
    </row>
    <row r="35" spans="1:66" s="24" customFormat="1" ht="17.399999999999999" x14ac:dyDescent="0.25">
      <c r="A35"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35" s="74" t="s">
        <v>13</v>
      </c>
      <c r="C35" s="24" t="s">
        <v>19</v>
      </c>
      <c r="D35" s="75"/>
      <c r="E35" s="51"/>
      <c r="F35" s="52" t="str">
        <f t="shared" si="19"/>
        <v xml:space="preserve"> - </v>
      </c>
      <c r="G35" s="25"/>
      <c r="H35" s="26">
        <v>0</v>
      </c>
      <c r="I35" s="27" t="str">
        <f t="shared" si="20"/>
        <v xml:space="preserve"> - </v>
      </c>
      <c r="J35" s="47"/>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c r="AZ35" s="56"/>
      <c r="BA35" s="56"/>
      <c r="BB35" s="56"/>
      <c r="BC35" s="56"/>
      <c r="BD35" s="56"/>
      <c r="BE35" s="56"/>
      <c r="BF35" s="56"/>
      <c r="BG35" s="56"/>
      <c r="BH35" s="56"/>
      <c r="BI35" s="56"/>
      <c r="BJ35" s="56"/>
      <c r="BK35" s="56"/>
      <c r="BL35" s="56"/>
      <c r="BM35" s="56"/>
      <c r="BN35" s="56"/>
    </row>
    <row r="36" spans="1:66" s="24" customFormat="1" ht="17.399999999999999" x14ac:dyDescent="0.25">
      <c r="A36" s="23" t="str">
        <f t="shared" ref="A36:A40" si="2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6" s="74" t="s">
        <v>13</v>
      </c>
      <c r="C36" s="24" t="s">
        <v>35</v>
      </c>
      <c r="D36" s="75"/>
      <c r="E36" s="51"/>
      <c r="F36" s="52" t="str">
        <f t="shared" si="19"/>
        <v xml:space="preserve"> - </v>
      </c>
      <c r="G36" s="25"/>
      <c r="H36" s="26">
        <v>0</v>
      </c>
      <c r="I36" s="27" t="str">
        <f t="shared" si="20"/>
        <v xml:space="preserve"> - </v>
      </c>
      <c r="J36" s="47"/>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c r="BM36" s="56"/>
      <c r="BN36" s="56"/>
    </row>
    <row r="37" spans="1:66" s="24" customFormat="1" ht="17.399999999999999" x14ac:dyDescent="0.25">
      <c r="A37" s="23" t="str">
        <f t="shared" si="21"/>
        <v>4.3</v>
      </c>
      <c r="B37" s="74" t="s">
        <v>13</v>
      </c>
      <c r="C37" s="24" t="s">
        <v>36</v>
      </c>
      <c r="D37" s="75"/>
      <c r="E37" s="51"/>
      <c r="F37" s="52" t="str">
        <f t="shared" si="19"/>
        <v xml:space="preserve"> - </v>
      </c>
      <c r="G37" s="25"/>
      <c r="H37" s="26">
        <v>0</v>
      </c>
      <c r="I37" s="27" t="str">
        <f t="shared" si="20"/>
        <v xml:space="preserve"> - </v>
      </c>
      <c r="J37" s="47"/>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c r="AQ37" s="56"/>
      <c r="AR37" s="56"/>
      <c r="AS37" s="56"/>
      <c r="AT37" s="56"/>
      <c r="AU37" s="56"/>
      <c r="AV37" s="56"/>
      <c r="AW37" s="56"/>
      <c r="AX37" s="56"/>
      <c r="AY37" s="56"/>
      <c r="AZ37" s="56"/>
      <c r="BA37" s="56"/>
      <c r="BB37" s="56"/>
      <c r="BC37" s="56"/>
      <c r="BD37" s="56"/>
      <c r="BE37" s="56"/>
      <c r="BF37" s="56"/>
      <c r="BG37" s="56"/>
      <c r="BH37" s="56"/>
      <c r="BI37" s="56"/>
      <c r="BJ37" s="56"/>
      <c r="BK37" s="56"/>
      <c r="BL37" s="56"/>
      <c r="BM37" s="56"/>
      <c r="BN37" s="56"/>
    </row>
    <row r="38" spans="1:66" s="24" customFormat="1" ht="17.399999999999999" x14ac:dyDescent="0.25">
      <c r="A38" s="23" t="str">
        <f t="shared" si="21"/>
        <v>4.4</v>
      </c>
      <c r="B38" s="74" t="s">
        <v>13</v>
      </c>
      <c r="C38" s="24" t="s">
        <v>38</v>
      </c>
      <c r="D38" s="75"/>
      <c r="E38" s="51"/>
      <c r="F38" s="52" t="str">
        <f t="shared" si="19"/>
        <v xml:space="preserve"> - </v>
      </c>
      <c r="G38" s="25"/>
      <c r="H38" s="26">
        <v>0</v>
      </c>
      <c r="I38" s="27" t="str">
        <f t="shared" si="20"/>
        <v xml:space="preserve"> - </v>
      </c>
      <c r="J38" s="47"/>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c r="BE38" s="56"/>
      <c r="BF38" s="56"/>
      <c r="BG38" s="56"/>
      <c r="BH38" s="56"/>
      <c r="BI38" s="56"/>
      <c r="BJ38" s="56"/>
      <c r="BK38" s="56"/>
      <c r="BL38" s="56"/>
      <c r="BM38" s="56"/>
      <c r="BN38" s="56"/>
    </row>
    <row r="39" spans="1:66" s="24" customFormat="1" ht="17.399999999999999" x14ac:dyDescent="0.25">
      <c r="A39" s="23" t="str">
        <f t="shared" si="21"/>
        <v>4.5</v>
      </c>
      <c r="B39" s="74" t="s">
        <v>13</v>
      </c>
      <c r="C39" s="24" t="s">
        <v>39</v>
      </c>
      <c r="D39" s="75"/>
      <c r="E39" s="51"/>
      <c r="F39" s="52" t="str">
        <f t="shared" si="19"/>
        <v xml:space="preserve"> - </v>
      </c>
      <c r="G39" s="25"/>
      <c r="H39" s="26">
        <v>0</v>
      </c>
      <c r="I39" s="27" t="str">
        <f t="shared" si="20"/>
        <v xml:space="preserve"> - </v>
      </c>
      <c r="J39" s="47"/>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56"/>
      <c r="BK39" s="56"/>
      <c r="BL39" s="56"/>
      <c r="BM39" s="56"/>
      <c r="BN39" s="56"/>
    </row>
    <row r="40" spans="1:66" s="24" customFormat="1" ht="17.399999999999999" x14ac:dyDescent="0.25">
      <c r="A40" s="23" t="str">
        <f t="shared" si="21"/>
        <v>4.6</v>
      </c>
      <c r="B40" s="74" t="s">
        <v>13</v>
      </c>
      <c r="C40" s="24" t="s">
        <v>40</v>
      </c>
      <c r="D40" s="75"/>
      <c r="E40" s="51"/>
      <c r="F40" s="52" t="str">
        <f t="shared" si="19"/>
        <v xml:space="preserve"> - </v>
      </c>
      <c r="G40" s="25"/>
      <c r="H40" s="26">
        <v>0.5</v>
      </c>
      <c r="I40" s="27" t="str">
        <f t="shared" si="20"/>
        <v xml:space="preserve"> - </v>
      </c>
      <c r="J40" s="47"/>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c r="BM40" s="56"/>
      <c r="BN40" s="56"/>
    </row>
    <row r="41" spans="1:66" s="24" customFormat="1" ht="17.399999999999999" x14ac:dyDescent="0.25">
      <c r="A41" s="23"/>
      <c r="B41" s="74" t="s">
        <v>13</v>
      </c>
      <c r="C41" s="24" t="s">
        <v>41</v>
      </c>
      <c r="D41" s="75"/>
      <c r="E41" s="51"/>
      <c r="F41" s="52" t="str">
        <f t="shared" ref="F41" si="22">IF(ISBLANK(E41)," - ",IF(G41=0,E41,E41+G41-1))</f>
        <v xml:space="preserve"> - </v>
      </c>
      <c r="G41" s="25"/>
      <c r="H41" s="26">
        <v>0</v>
      </c>
      <c r="I41" s="27" t="str">
        <f t="shared" ref="I41" si="23">IF(OR(F41=0,E41=0)," - ",NETWORKDAYS(E41,F41))</f>
        <v xml:space="preserve"> - </v>
      </c>
      <c r="J41" s="50"/>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row>
    <row r="42" spans="1:66" s="24" customFormat="1" ht="17.399999999999999" x14ac:dyDescent="0.25">
      <c r="A42" s="23"/>
      <c r="B42" s="74"/>
      <c r="D42" s="83"/>
      <c r="E42" s="91"/>
      <c r="F42" s="91"/>
      <c r="G42" s="92"/>
      <c r="H42" s="93"/>
      <c r="I42" s="92"/>
      <c r="J42" s="94"/>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c r="AZ42" s="56"/>
      <c r="BA42" s="56"/>
      <c r="BB42" s="56"/>
      <c r="BC42" s="56"/>
      <c r="BD42" s="56"/>
      <c r="BE42" s="56"/>
      <c r="BF42" s="56"/>
      <c r="BG42" s="56"/>
      <c r="BH42" s="56"/>
      <c r="BI42" s="56"/>
      <c r="BJ42" s="56"/>
      <c r="BK42" s="56"/>
      <c r="BL42" s="56"/>
      <c r="BM42" s="56"/>
      <c r="BN42" s="56"/>
    </row>
    <row r="43" spans="1:66" s="18" customFormat="1" ht="17.399999999999999" x14ac:dyDescent="0.25">
      <c r="A43" s="16">
        <v>5</v>
      </c>
      <c r="B43" s="17" t="s">
        <v>26</v>
      </c>
      <c r="D43" s="19"/>
      <c r="E43" s="53"/>
      <c r="F43" s="53" t="str">
        <f t="shared" ref="F43:F50" si="24">IF(ISBLANK(E43)," - ",IF(G43=0,E43,E43+G43-1))</f>
        <v xml:space="preserve"> - </v>
      </c>
      <c r="G43" s="20"/>
      <c r="H43" s="21"/>
      <c r="I43" s="22" t="str">
        <f t="shared" ref="I43:I50" si="25">IF(OR(F43=0,E43=0)," - ",NETWORKDAYS(E43,F43))</f>
        <v xml:space="preserve"> - </v>
      </c>
      <c r="J43" s="4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8"/>
    </row>
    <row r="44" spans="1:66" s="24" customFormat="1" ht="17.399999999999999" x14ac:dyDescent="0.25">
      <c r="A4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v>
      </c>
      <c r="B44" s="74" t="s">
        <v>13</v>
      </c>
      <c r="C44" s="24" t="s">
        <v>27</v>
      </c>
      <c r="D44" s="75"/>
      <c r="E44" s="51">
        <v>44348</v>
      </c>
      <c r="F44" s="52">
        <f t="shared" si="24"/>
        <v>44377</v>
      </c>
      <c r="G44" s="25">
        <v>30</v>
      </c>
      <c r="H44" s="26">
        <v>0</v>
      </c>
      <c r="I44" s="27">
        <f t="shared" si="25"/>
        <v>22</v>
      </c>
      <c r="J44" s="47"/>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6"/>
      <c r="BA44" s="56"/>
      <c r="BB44" s="56"/>
      <c r="BC44" s="56"/>
      <c r="BD44" s="56"/>
      <c r="BE44" s="56"/>
      <c r="BF44" s="56"/>
      <c r="BG44" s="56"/>
      <c r="BH44" s="56"/>
      <c r="BI44" s="56"/>
      <c r="BJ44" s="56"/>
      <c r="BK44" s="56"/>
      <c r="BL44" s="56"/>
      <c r="BM44" s="56"/>
      <c r="BN44" s="56"/>
    </row>
    <row r="45" spans="1:66" s="24" customFormat="1" ht="17.399999999999999" x14ac:dyDescent="0.25">
      <c r="A45"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45" s="74" t="s">
        <v>13</v>
      </c>
      <c r="C45" s="24" t="s">
        <v>19</v>
      </c>
      <c r="D45" s="75"/>
      <c r="E45" s="51"/>
      <c r="F45" s="52" t="str">
        <f t="shared" si="24"/>
        <v xml:space="preserve"> - </v>
      </c>
      <c r="G45" s="25"/>
      <c r="H45" s="26">
        <v>0</v>
      </c>
      <c r="I45" s="27" t="str">
        <f t="shared" si="25"/>
        <v xml:space="preserve"> - </v>
      </c>
      <c r="J45" s="47"/>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row>
    <row r="46" spans="1:66" s="24" customFormat="1" ht="17.399999999999999" x14ac:dyDescent="0.25">
      <c r="A46" s="23" t="str">
        <f t="shared" ref="A46:A51" si="2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46" s="74" t="s">
        <v>13</v>
      </c>
      <c r="C46" s="24" t="s">
        <v>35</v>
      </c>
      <c r="D46" s="75"/>
      <c r="E46" s="51"/>
      <c r="F46" s="52" t="str">
        <f t="shared" si="24"/>
        <v xml:space="preserve"> - </v>
      </c>
      <c r="G46" s="25"/>
      <c r="H46" s="26">
        <v>0</v>
      </c>
      <c r="I46" s="27" t="str">
        <f t="shared" si="25"/>
        <v xml:space="preserve"> - </v>
      </c>
      <c r="J46" s="47"/>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c r="BC46" s="56"/>
      <c r="BD46" s="56"/>
      <c r="BE46" s="56"/>
      <c r="BF46" s="56"/>
      <c r="BG46" s="56"/>
      <c r="BH46" s="56"/>
      <c r="BI46" s="56"/>
      <c r="BJ46" s="56"/>
      <c r="BK46" s="56"/>
      <c r="BL46" s="56"/>
      <c r="BM46" s="56"/>
      <c r="BN46" s="56"/>
    </row>
    <row r="47" spans="1:66" s="24" customFormat="1" ht="17.399999999999999" x14ac:dyDescent="0.25">
      <c r="A47" s="23" t="str">
        <f t="shared" si="26"/>
        <v>5.3</v>
      </c>
      <c r="B47" s="74" t="s">
        <v>13</v>
      </c>
      <c r="C47" s="24" t="s">
        <v>36</v>
      </c>
      <c r="D47" s="75"/>
      <c r="E47" s="51"/>
      <c r="F47" s="52" t="str">
        <f t="shared" si="24"/>
        <v xml:space="preserve"> - </v>
      </c>
      <c r="G47" s="25"/>
      <c r="H47" s="26">
        <v>0</v>
      </c>
      <c r="I47" s="27" t="str">
        <f t="shared" si="25"/>
        <v xml:space="preserve"> - </v>
      </c>
      <c r="J47" s="47"/>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6"/>
      <c r="AZ47" s="56"/>
      <c r="BA47" s="56"/>
      <c r="BB47" s="56"/>
      <c r="BC47" s="56"/>
      <c r="BD47" s="56"/>
      <c r="BE47" s="56"/>
      <c r="BF47" s="56"/>
      <c r="BG47" s="56"/>
      <c r="BH47" s="56"/>
      <c r="BI47" s="56"/>
      <c r="BJ47" s="56"/>
      <c r="BK47" s="56"/>
      <c r="BL47" s="56"/>
      <c r="BM47" s="56"/>
      <c r="BN47" s="56"/>
    </row>
    <row r="48" spans="1:66" s="24" customFormat="1" ht="17.399999999999999" x14ac:dyDescent="0.25">
      <c r="A48" s="23" t="str">
        <f t="shared" si="26"/>
        <v>5.4</v>
      </c>
      <c r="B48" s="74" t="s">
        <v>13</v>
      </c>
      <c r="C48" s="24" t="s">
        <v>38</v>
      </c>
      <c r="D48" s="75"/>
      <c r="E48" s="51"/>
      <c r="F48" s="52" t="str">
        <f t="shared" si="24"/>
        <v xml:space="preserve"> - </v>
      </c>
      <c r="G48" s="25"/>
      <c r="H48" s="26">
        <v>0</v>
      </c>
      <c r="I48" s="27" t="str">
        <f t="shared" si="25"/>
        <v xml:space="preserve"> - </v>
      </c>
      <c r="J48" s="47"/>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56"/>
      <c r="BK48" s="56"/>
      <c r="BL48" s="56"/>
      <c r="BM48" s="56"/>
      <c r="BN48" s="56"/>
    </row>
    <row r="49" spans="1:66" s="24" customFormat="1" ht="17.399999999999999" x14ac:dyDescent="0.25">
      <c r="A49" s="23" t="str">
        <f t="shared" si="26"/>
        <v>5.5</v>
      </c>
      <c r="B49" s="74" t="s">
        <v>13</v>
      </c>
      <c r="C49" s="24" t="s">
        <v>39</v>
      </c>
      <c r="D49" s="75"/>
      <c r="E49" s="51"/>
      <c r="F49" s="52" t="str">
        <f t="shared" si="24"/>
        <v xml:space="preserve"> - </v>
      </c>
      <c r="G49" s="25"/>
      <c r="H49" s="26">
        <v>0</v>
      </c>
      <c r="I49" s="27" t="str">
        <f t="shared" si="25"/>
        <v xml:space="preserve"> - </v>
      </c>
      <c r="J49" s="47"/>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c r="BM49" s="56"/>
      <c r="BN49" s="56"/>
    </row>
    <row r="50" spans="1:66" s="24" customFormat="1" ht="17.399999999999999" x14ac:dyDescent="0.25">
      <c r="A50" s="23" t="str">
        <f t="shared" si="26"/>
        <v>5.6</v>
      </c>
      <c r="B50" s="74" t="s">
        <v>13</v>
      </c>
      <c r="C50" s="24" t="s">
        <v>40</v>
      </c>
      <c r="D50" s="75"/>
      <c r="E50" s="51"/>
      <c r="F50" s="52" t="str">
        <f t="shared" si="24"/>
        <v xml:space="preserve"> - </v>
      </c>
      <c r="G50" s="25"/>
      <c r="H50" s="26">
        <v>0.8</v>
      </c>
      <c r="I50" s="27" t="str">
        <f t="shared" si="25"/>
        <v xml:space="preserve"> - </v>
      </c>
      <c r="J50" s="47"/>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56"/>
      <c r="BK50" s="56"/>
      <c r="BL50" s="56"/>
      <c r="BM50" s="56"/>
      <c r="BN50" s="56"/>
    </row>
    <row r="51" spans="1:66" s="33" customFormat="1" ht="17.399999999999999" x14ac:dyDescent="0.25">
      <c r="A51" s="23" t="str">
        <f t="shared" si="26"/>
        <v>5.7</v>
      </c>
      <c r="B51" s="74" t="s">
        <v>13</v>
      </c>
      <c r="C51" s="24" t="s">
        <v>41</v>
      </c>
      <c r="D51" s="29"/>
      <c r="E51" s="51"/>
      <c r="F51" s="52" t="str">
        <f t="shared" ref="F51" si="27">IF(ISBLANK(E51)," - ",IF(G51=0,E51,E51+G51-1))</f>
        <v xml:space="preserve"> - </v>
      </c>
      <c r="G51" s="25"/>
      <c r="H51" s="26">
        <v>0</v>
      </c>
      <c r="I51" s="27" t="str">
        <f t="shared" ref="I51" si="28">IF(OR(F51=0,E51=0)," - ",NETWORKDAYS(E51,F51))</f>
        <v xml:space="preserve"> - </v>
      </c>
      <c r="J51" s="49"/>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56"/>
      <c r="BM51" s="56"/>
      <c r="BN51" s="56"/>
    </row>
    <row r="52" spans="1:66" s="33" customFormat="1" ht="17.399999999999999" x14ac:dyDescent="0.25">
      <c r="A52" s="23"/>
      <c r="B52" s="28"/>
      <c r="C52" s="28"/>
      <c r="D52" s="29"/>
      <c r="E52" s="54"/>
      <c r="F52" s="54"/>
      <c r="G52" s="30"/>
      <c r="H52" s="31"/>
      <c r="I52" s="32"/>
      <c r="J52" s="49"/>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56"/>
      <c r="BK52" s="56"/>
      <c r="BL52" s="56"/>
      <c r="BM52" s="56"/>
      <c r="BN52" s="56"/>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23 H32 H42 H52 H8:H12">
    <cfRule type="dataBar" priority="9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4" priority="141">
      <formula>K$6=TODAY()</formula>
    </cfRule>
  </conditionalFormatting>
  <conditionalFormatting sqref="K8:BN15 K17:BN30 K32:BN52">
    <cfRule type="expression" dxfId="23" priority="144">
      <formula>AND($E8&lt;=K$6,ROUNDDOWN(($F8-$E8+1)*$H8,0)+$E8-1&gt;=K$6)</formula>
    </cfRule>
    <cfRule type="expression" dxfId="22" priority="145">
      <formula>AND(NOT(ISBLANK($E8)),$E8&lt;=K$6,$F8&gt;=K$6)</formula>
    </cfRule>
  </conditionalFormatting>
  <conditionalFormatting sqref="K23:BN23 K32:BN32 K41:BN42 K51:BN52 K6:BN12">
    <cfRule type="expression" dxfId="21" priority="104">
      <formula>K$6=TODAY()</formula>
    </cfRule>
  </conditionalFormatting>
  <conditionalFormatting sqref="H14:H15 H21:H22 H17:H18">
    <cfRule type="dataBar" priority="93">
      <dataBar>
        <cfvo type="num" val="0"/>
        <cfvo type="num" val="1"/>
        <color theme="0" tint="-0.34998626667073579"/>
      </dataBar>
      <extLst>
        <ext xmlns:x14="http://schemas.microsoft.com/office/spreadsheetml/2009/9/main" uri="{B025F937-C7B1-47D3-B67F-A62EFF666E3E}">
          <x14:id>{831025E1-2528-4225-849D-149B86D69925}</x14:id>
        </ext>
      </extLst>
    </cfRule>
  </conditionalFormatting>
  <conditionalFormatting sqref="K14:BN15 K21:BN22 K17:BN18 AB19">
    <cfRule type="expression" dxfId="20" priority="94">
      <formula>K$6=TODAY()</formula>
    </cfRule>
  </conditionalFormatting>
  <conditionalFormatting sqref="H19">
    <cfRule type="dataBar" priority="89">
      <dataBar>
        <cfvo type="num" val="0"/>
        <cfvo type="num" val="1"/>
        <color theme="0" tint="-0.34998626667073579"/>
      </dataBar>
      <extLst>
        <ext xmlns:x14="http://schemas.microsoft.com/office/spreadsheetml/2009/9/main" uri="{B025F937-C7B1-47D3-B67F-A62EFF666E3E}">
          <x14:id>{84E1B7CB-5C78-4F52-AF64-A57525841720}</x14:id>
        </ext>
      </extLst>
    </cfRule>
  </conditionalFormatting>
  <conditionalFormatting sqref="K19:BN19">
    <cfRule type="expression" dxfId="19" priority="90">
      <formula>K$6=TODAY()</formula>
    </cfRule>
  </conditionalFormatting>
  <conditionalFormatting sqref="H20">
    <cfRule type="dataBar" priority="85">
      <dataBar>
        <cfvo type="num" val="0"/>
        <cfvo type="num" val="1"/>
        <color theme="0" tint="-0.34998626667073579"/>
      </dataBar>
      <extLst>
        <ext xmlns:x14="http://schemas.microsoft.com/office/spreadsheetml/2009/9/main" uri="{B025F937-C7B1-47D3-B67F-A62EFF666E3E}">
          <x14:id>{9B28CC2A-596A-4917-B23B-D38A80E45B7B}</x14:id>
        </ext>
      </extLst>
    </cfRule>
  </conditionalFormatting>
  <conditionalFormatting sqref="K20:BN20">
    <cfRule type="expression" dxfId="18" priority="86">
      <formula>K$6=TODAY()</formula>
    </cfRule>
  </conditionalFormatting>
  <conditionalFormatting sqref="H24:H27 H30">
    <cfRule type="dataBar" priority="81">
      <dataBar>
        <cfvo type="num" val="0"/>
        <cfvo type="num" val="1"/>
        <color theme="0" tint="-0.34998626667073579"/>
      </dataBar>
      <extLst>
        <ext xmlns:x14="http://schemas.microsoft.com/office/spreadsheetml/2009/9/main" uri="{B025F937-C7B1-47D3-B67F-A62EFF666E3E}">
          <x14:id>{F3BE875A-D8BB-44A6-8161-DF6E0E044FCC}</x14:id>
        </ext>
      </extLst>
    </cfRule>
  </conditionalFormatting>
  <conditionalFormatting sqref="K24:BN27 K30:BN30">
    <cfRule type="expression" dxfId="17" priority="82">
      <formula>K$6=TODAY()</formula>
    </cfRule>
  </conditionalFormatting>
  <conditionalFormatting sqref="H28">
    <cfRule type="dataBar" priority="77">
      <dataBar>
        <cfvo type="num" val="0"/>
        <cfvo type="num" val="1"/>
        <color theme="0" tint="-0.34998626667073579"/>
      </dataBar>
      <extLst>
        <ext xmlns:x14="http://schemas.microsoft.com/office/spreadsheetml/2009/9/main" uri="{B025F937-C7B1-47D3-B67F-A62EFF666E3E}">
          <x14:id>{FB78C3D0-3699-4F32-903F-5BC953ED986F}</x14:id>
        </ext>
      </extLst>
    </cfRule>
  </conditionalFormatting>
  <conditionalFormatting sqref="K28:BN28">
    <cfRule type="expression" dxfId="16" priority="78">
      <formula>K$6=TODAY()</formula>
    </cfRule>
  </conditionalFormatting>
  <conditionalFormatting sqref="H29">
    <cfRule type="dataBar" priority="73">
      <dataBar>
        <cfvo type="num" val="0"/>
        <cfvo type="num" val="1"/>
        <color theme="0" tint="-0.34998626667073579"/>
      </dataBar>
      <extLst>
        <ext xmlns:x14="http://schemas.microsoft.com/office/spreadsheetml/2009/9/main" uri="{B025F937-C7B1-47D3-B67F-A62EFF666E3E}">
          <x14:id>{097980C5-9B27-4B47-B48A-89B221EB3C8A}</x14:id>
        </ext>
      </extLst>
    </cfRule>
  </conditionalFormatting>
  <conditionalFormatting sqref="K29:BN29">
    <cfRule type="expression" dxfId="15" priority="74">
      <formula>K$6=TODAY()</formula>
    </cfRule>
  </conditionalFormatting>
  <conditionalFormatting sqref="H39">
    <cfRule type="dataBar" priority="29">
      <dataBar>
        <cfvo type="num" val="0"/>
        <cfvo type="num" val="1"/>
        <color theme="0" tint="-0.34998626667073579"/>
      </dataBar>
      <extLst>
        <ext xmlns:x14="http://schemas.microsoft.com/office/spreadsheetml/2009/9/main" uri="{B025F937-C7B1-47D3-B67F-A62EFF666E3E}">
          <x14:id>{88708930-0FB8-4A3B-BCA6-1E571B7B4101}</x14:id>
        </ext>
      </extLst>
    </cfRule>
  </conditionalFormatting>
  <conditionalFormatting sqref="H49">
    <cfRule type="dataBar" priority="13">
      <dataBar>
        <cfvo type="num" val="0"/>
        <cfvo type="num" val="1"/>
        <color theme="0" tint="-0.34998626667073579"/>
      </dataBar>
      <extLst>
        <ext xmlns:x14="http://schemas.microsoft.com/office/spreadsheetml/2009/9/main" uri="{B025F937-C7B1-47D3-B67F-A62EFF666E3E}">
          <x14:id>{E51249E8-5BE3-4D46-83F0-9A6177F18599}</x14:id>
        </ext>
      </extLst>
    </cfRule>
  </conditionalFormatting>
  <conditionalFormatting sqref="H33">
    <cfRule type="dataBar" priority="69">
      <dataBar>
        <cfvo type="num" val="0"/>
        <cfvo type="num" val="1"/>
        <color theme="0" tint="-0.34998626667073579"/>
      </dataBar>
      <extLst>
        <ext xmlns:x14="http://schemas.microsoft.com/office/spreadsheetml/2009/9/main" uri="{B025F937-C7B1-47D3-B67F-A62EFF666E3E}">
          <x14:id>{22EE3A72-234E-49D1-8D99-234E15CCAF45}</x14:id>
        </ext>
      </extLst>
    </cfRule>
  </conditionalFormatting>
  <conditionalFormatting sqref="K33:BN33">
    <cfRule type="expression" dxfId="14" priority="70">
      <formula>K$6=TODAY()</formula>
    </cfRule>
  </conditionalFormatting>
  <conditionalFormatting sqref="H34:H37 H40:H41">
    <cfRule type="dataBar" priority="37">
      <dataBar>
        <cfvo type="num" val="0"/>
        <cfvo type="num" val="1"/>
        <color theme="0" tint="-0.34998626667073579"/>
      </dataBar>
      <extLst>
        <ext xmlns:x14="http://schemas.microsoft.com/office/spreadsheetml/2009/9/main" uri="{B025F937-C7B1-47D3-B67F-A62EFF666E3E}">
          <x14:id>{12D9821D-A7FE-405B-B4CA-5EAAE95B4212}</x14:id>
        </ext>
      </extLst>
    </cfRule>
  </conditionalFormatting>
  <conditionalFormatting sqref="K34:BN37 K40:BN40">
    <cfRule type="expression" dxfId="13" priority="38">
      <formula>K$6=TODAY()</formula>
    </cfRule>
  </conditionalFormatting>
  <conditionalFormatting sqref="H38">
    <cfRule type="dataBar" priority="33">
      <dataBar>
        <cfvo type="num" val="0"/>
        <cfvo type="num" val="1"/>
        <color theme="0" tint="-0.34998626667073579"/>
      </dataBar>
      <extLst>
        <ext xmlns:x14="http://schemas.microsoft.com/office/spreadsheetml/2009/9/main" uri="{B025F937-C7B1-47D3-B67F-A62EFF666E3E}">
          <x14:id>{BC3162CA-CA58-49AF-8863-12E28F928BBC}</x14:id>
        </ext>
      </extLst>
    </cfRule>
  </conditionalFormatting>
  <conditionalFormatting sqref="K38:BN38">
    <cfRule type="expression" dxfId="12" priority="34">
      <formula>K$6=TODAY()</formula>
    </cfRule>
  </conditionalFormatting>
  <conditionalFormatting sqref="K39:BN39">
    <cfRule type="expression" dxfId="11" priority="30">
      <formula>K$6=TODAY()</formula>
    </cfRule>
  </conditionalFormatting>
  <conditionalFormatting sqref="H43">
    <cfRule type="dataBar" priority="25">
      <dataBar>
        <cfvo type="num" val="0"/>
        <cfvo type="num" val="1"/>
        <color theme="0" tint="-0.34998626667073579"/>
      </dataBar>
      <extLst>
        <ext xmlns:x14="http://schemas.microsoft.com/office/spreadsheetml/2009/9/main" uri="{B025F937-C7B1-47D3-B67F-A62EFF666E3E}">
          <x14:id>{6858DF1E-78FB-45E8-A33D-1885682E3AF0}</x14:id>
        </ext>
      </extLst>
    </cfRule>
  </conditionalFormatting>
  <conditionalFormatting sqref="K43:BN43">
    <cfRule type="expression" dxfId="10" priority="26">
      <formula>K$6=TODAY()</formula>
    </cfRule>
  </conditionalFormatting>
  <conditionalFormatting sqref="H44:H47 H50:H51">
    <cfRule type="dataBar" priority="21">
      <dataBar>
        <cfvo type="num" val="0"/>
        <cfvo type="num" val="1"/>
        <color theme="0" tint="-0.34998626667073579"/>
      </dataBar>
      <extLst>
        <ext xmlns:x14="http://schemas.microsoft.com/office/spreadsheetml/2009/9/main" uri="{B025F937-C7B1-47D3-B67F-A62EFF666E3E}">
          <x14:id>{247F3AF5-6FED-4B4D-A72C-30FB75FF5C5D}</x14:id>
        </ext>
      </extLst>
    </cfRule>
  </conditionalFormatting>
  <conditionalFormatting sqref="K50:BN50 K44:BN47">
    <cfRule type="expression" dxfId="9" priority="22">
      <formula>K$6=TODAY()</formula>
    </cfRule>
  </conditionalFormatting>
  <conditionalFormatting sqref="H48">
    <cfRule type="dataBar" priority="17">
      <dataBar>
        <cfvo type="num" val="0"/>
        <cfvo type="num" val="1"/>
        <color theme="0" tint="-0.34998626667073579"/>
      </dataBar>
      <extLst>
        <ext xmlns:x14="http://schemas.microsoft.com/office/spreadsheetml/2009/9/main" uri="{B025F937-C7B1-47D3-B67F-A62EFF666E3E}">
          <x14:id>{2B9FDA75-6E27-4764-9888-1B072B6841BF}</x14:id>
        </ext>
      </extLst>
    </cfRule>
  </conditionalFormatting>
  <conditionalFormatting sqref="K48:BN48">
    <cfRule type="expression" dxfId="8" priority="18">
      <formula>K$6=TODAY()</formula>
    </cfRule>
  </conditionalFormatting>
  <conditionalFormatting sqref="K49:BN49">
    <cfRule type="expression" dxfId="7" priority="14">
      <formula>K$6=TODAY()</formula>
    </cfRule>
  </conditionalFormatting>
  <conditionalFormatting sqref="H13">
    <cfRule type="dataBar" priority="9">
      <dataBar>
        <cfvo type="num" val="0"/>
        <cfvo type="num" val="1"/>
        <color theme="0" tint="-0.34998626667073579"/>
      </dataBar>
      <extLst>
        <ext xmlns:x14="http://schemas.microsoft.com/office/spreadsheetml/2009/9/main" uri="{B025F937-C7B1-47D3-B67F-A62EFF666E3E}">
          <x14:id>{CF102DAB-E21E-4341-8FFD-9D590AC204A7}</x14:id>
        </ext>
      </extLst>
    </cfRule>
  </conditionalFormatting>
  <conditionalFormatting sqref="K13:BN13">
    <cfRule type="expression" dxfId="6" priority="10">
      <formula>K$6=TODAY()</formula>
    </cfRule>
  </conditionalFormatting>
  <conditionalFormatting sqref="K16:BN16">
    <cfRule type="expression" dxfId="5" priority="7">
      <formula>AND($E16&lt;=K$6,ROUNDDOWN(($F16-$E16+1)*$H16,0)+$E16-1&gt;=K$6)</formula>
    </cfRule>
    <cfRule type="expression" dxfId="4" priority="8">
      <formula>AND(NOT(ISBLANK($E16)),$E16&lt;=K$6,$F16&gt;=K$6)</formula>
    </cfRule>
  </conditionalFormatting>
  <conditionalFormatting sqref="H16">
    <cfRule type="dataBar" priority="5">
      <dataBar>
        <cfvo type="num" val="0"/>
        <cfvo type="num" val="1"/>
        <color theme="0" tint="-0.34998626667073579"/>
      </dataBar>
      <extLst>
        <ext xmlns:x14="http://schemas.microsoft.com/office/spreadsheetml/2009/9/main" uri="{B025F937-C7B1-47D3-B67F-A62EFF666E3E}">
          <x14:id>{E1166893-3A3E-48A0-A083-DD6743494637}</x14:id>
        </ext>
      </extLst>
    </cfRule>
  </conditionalFormatting>
  <conditionalFormatting sqref="K16:BN16">
    <cfRule type="expression" dxfId="3" priority="6">
      <formula>K$6=TODAY()</formula>
    </cfRule>
  </conditionalFormatting>
  <conditionalFormatting sqref="K31:BN31">
    <cfRule type="expression" dxfId="2" priority="3">
      <formula>AND($E31&lt;=K$6,ROUNDDOWN(($F31-$E31+1)*$H31,0)+$E31-1&gt;=K$6)</formula>
    </cfRule>
    <cfRule type="expression" dxfId="1" priority="4">
      <formula>AND(NOT(ISBLANK($E31)),$E31&lt;=K$6,$F31&gt;=K$6)</formula>
    </cfRule>
  </conditionalFormatting>
  <conditionalFormatting sqref="H31">
    <cfRule type="dataBar" priority="1">
      <dataBar>
        <cfvo type="num" val="0"/>
        <cfvo type="num" val="1"/>
        <color theme="0" tint="-0.34998626667073579"/>
      </dataBar>
      <extLst>
        <ext xmlns:x14="http://schemas.microsoft.com/office/spreadsheetml/2009/9/main" uri="{B025F937-C7B1-47D3-B67F-A62EFF666E3E}">
          <x14:id>{9BA9BB07-36CB-4A8A-973D-3F4DDACDF4E2}</x14:id>
        </ext>
      </extLst>
    </cfRule>
  </conditionalFormatting>
  <conditionalFormatting sqref="K31:BN31">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E12 E23 G12:H12 G23:H23" unlockedFormula="1"/>
    <ignoredError sqref="A1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H23 H32 H42 H52 H8:H12</xm:sqref>
        </x14:conditionalFormatting>
        <x14:conditionalFormatting xmlns:xm="http://schemas.microsoft.com/office/excel/2006/main">
          <x14:cfRule type="dataBar" id="{831025E1-2528-4225-849D-149B86D69925}">
            <x14:dataBar minLength="0" maxLength="100" gradient="0">
              <x14:cfvo type="num">
                <xm:f>0</xm:f>
              </x14:cfvo>
              <x14:cfvo type="num">
                <xm:f>1</xm:f>
              </x14:cfvo>
              <x14:negativeFillColor rgb="FFFF0000"/>
              <x14:axisColor rgb="FF000000"/>
            </x14:dataBar>
          </x14:cfRule>
          <xm:sqref>H14:H15 H21:H22 H17:H18</xm:sqref>
        </x14:conditionalFormatting>
        <x14:conditionalFormatting xmlns:xm="http://schemas.microsoft.com/office/excel/2006/main">
          <x14:cfRule type="dataBar" id="{84E1B7CB-5C78-4F52-AF64-A57525841720}">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B28CC2A-596A-4917-B23B-D38A80E45B7B}">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3BE875A-D8BB-44A6-8161-DF6E0E044FCC}">
            <x14:dataBar minLength="0" maxLength="100" gradient="0">
              <x14:cfvo type="num">
                <xm:f>0</xm:f>
              </x14:cfvo>
              <x14:cfvo type="num">
                <xm:f>1</xm:f>
              </x14:cfvo>
              <x14:negativeFillColor rgb="FFFF0000"/>
              <x14:axisColor rgb="FF000000"/>
            </x14:dataBar>
          </x14:cfRule>
          <xm:sqref>H24:H27 H30</xm:sqref>
        </x14:conditionalFormatting>
        <x14:conditionalFormatting xmlns:xm="http://schemas.microsoft.com/office/excel/2006/main">
          <x14:cfRule type="dataBar" id="{FB78C3D0-3699-4F32-903F-5BC953ED986F}">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097980C5-9B27-4B47-B48A-89B221EB3C8A}">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8708930-0FB8-4A3B-BCA6-1E571B7B41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51249E8-5BE3-4D46-83F0-9A6177F1859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22EE3A72-234E-49D1-8D99-234E15CCAF4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12D9821D-A7FE-405B-B4CA-5EAAE95B4212}">
            <x14:dataBar minLength="0" maxLength="100" gradient="0">
              <x14:cfvo type="num">
                <xm:f>0</xm:f>
              </x14:cfvo>
              <x14:cfvo type="num">
                <xm:f>1</xm:f>
              </x14:cfvo>
              <x14:negativeFillColor rgb="FFFF0000"/>
              <x14:axisColor rgb="FF000000"/>
            </x14:dataBar>
          </x14:cfRule>
          <xm:sqref>H34:H37 H40:H41</xm:sqref>
        </x14:conditionalFormatting>
        <x14:conditionalFormatting xmlns:xm="http://schemas.microsoft.com/office/excel/2006/main">
          <x14:cfRule type="dataBar" id="{BC3162CA-CA58-49AF-8863-12E28F928BBC}">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858DF1E-78FB-45E8-A33D-1885682E3AF0}">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247F3AF5-6FED-4B4D-A72C-30FB75FF5C5D}">
            <x14:dataBar minLength="0" maxLength="100" gradient="0">
              <x14:cfvo type="num">
                <xm:f>0</xm:f>
              </x14:cfvo>
              <x14:cfvo type="num">
                <xm:f>1</xm:f>
              </x14:cfvo>
              <x14:negativeFillColor rgb="FFFF0000"/>
              <x14:axisColor rgb="FF000000"/>
            </x14:dataBar>
          </x14:cfRule>
          <xm:sqref>H44:H47 H50:H51</xm:sqref>
        </x14:conditionalFormatting>
        <x14:conditionalFormatting xmlns:xm="http://schemas.microsoft.com/office/excel/2006/main">
          <x14:cfRule type="dataBar" id="{2B9FDA75-6E27-4764-9888-1B072B6841BF}">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CF102DAB-E21E-4341-8FFD-9D590AC204A7}">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1166893-3A3E-48A0-A083-DD6743494637}">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BA9BB07-36CB-4A8A-973D-3F4DDACDF4E2}">
            <x14:dataBar minLength="0" maxLength="100" gradient="0">
              <x14:cfvo type="num">
                <xm:f>0</xm:f>
              </x14:cfvo>
              <x14:cfvo type="num">
                <xm:f>1</xm:f>
              </x14:cfvo>
              <x14:negativeFillColor rgb="FFFF0000"/>
              <x14:axisColor rgb="FF000000"/>
            </x14:dataBar>
          </x14:cfRule>
          <xm:sqref>H31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AC25B-8A1E-4584-8D4E-D1B820F62A62}">
  <dimension ref="A1"/>
  <sheetViews>
    <sheetView topLeftCell="A20" workbookViewId="0">
      <selection activeCell="T17" sqref="T17"/>
    </sheetView>
  </sheetViews>
  <sheetFormatPr defaultRowHeight="13.2"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696AD-58CA-4321-8FB6-1F9BEF6872BC}">
  <dimension ref="F1:U17"/>
  <sheetViews>
    <sheetView workbookViewId="0">
      <selection activeCell="Q1" sqref="Q1"/>
    </sheetView>
  </sheetViews>
  <sheetFormatPr defaultRowHeight="13.2" x14ac:dyDescent="0.25"/>
  <cols>
    <col min="6" max="6" width="12.33203125" customWidth="1"/>
    <col min="8" max="8" width="11.88671875" customWidth="1"/>
    <col min="11" max="11" width="11" customWidth="1"/>
    <col min="13" max="13" width="11.44140625" customWidth="1"/>
    <col min="18" max="18" width="12.5546875" customWidth="1"/>
    <col min="21" max="21" width="13.21875" customWidth="1"/>
  </cols>
  <sheetData>
    <row r="1" spans="6:18" ht="73.2" customHeight="1" x14ac:dyDescent="0.25">
      <c r="G1" s="104" t="s">
        <v>12</v>
      </c>
      <c r="H1" s="105"/>
      <c r="I1" s="105"/>
      <c r="J1" s="105"/>
      <c r="K1" s="105"/>
      <c r="L1" s="105"/>
      <c r="M1" s="105"/>
      <c r="N1" s="105"/>
      <c r="O1" s="105"/>
    </row>
    <row r="13" spans="6:18" ht="14.4" x14ac:dyDescent="0.3">
      <c r="F13" s="90" t="s">
        <v>14</v>
      </c>
      <c r="K13" s="90">
        <v>44257</v>
      </c>
      <c r="R13" s="90">
        <v>44232</v>
      </c>
    </row>
    <row r="17" spans="8:21" ht="14.4" x14ac:dyDescent="0.3">
      <c r="H17" s="90">
        <v>44287</v>
      </c>
      <c r="M17" s="90">
        <v>44200</v>
      </c>
      <c r="U17" s="90">
        <v>44202</v>
      </c>
    </row>
  </sheetData>
  <mergeCells count="1">
    <mergeCell ref="G1:O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TimeLine New</vt:lpstr>
      <vt:lpstr>Application A-Best</vt:lpstr>
      <vt:lpstr>TimeLine</vt:lpstr>
      <vt:lpstr>'TimeLine New'!prevWBS</vt:lpstr>
      <vt:lpstr>'TimeLine New'!Print_Area</vt:lpstr>
      <vt:lpstr>'TimeLine New'!Print_Titles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NUT</cp:lastModifiedBy>
  <cp:lastPrinted>2018-02-12T20:25:38Z</cp:lastPrinted>
  <dcterms:created xsi:type="dcterms:W3CDTF">2010-06-09T16:05:03Z</dcterms:created>
  <dcterms:modified xsi:type="dcterms:W3CDTF">2021-01-11T03:39:24Z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