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C:\Users\NUT\Desktop\New folder\"/>
    </mc:Choice>
  </mc:AlternateContent>
  <xr:revisionPtr revIDLastSave="0" documentId="13_ncr:1_{5D8B0CB0-ACA5-4135-9BB9-B8DE61A83DD1}" xr6:coauthVersionLast="38" xr6:coauthVersionMax="45" xr10:uidLastSave="{00000000-0000-0000-0000-000000000000}"/>
  <bookViews>
    <workbookView xWindow="0" yWindow="0" windowWidth="23040" windowHeight="9060" activeTab="2" xr2:uid="{00000000-000D-0000-FFFF-FFFF00000000}"/>
  </bookViews>
  <sheets>
    <sheet name="TimeLine" sheetId="13" r:id="rId1"/>
    <sheet name="Data ER" sheetId="14" r:id="rId2"/>
    <sheet name="Chart" sheetId="9" r:id="rId3"/>
  </sheets>
  <definedNames>
    <definedName name="prevWBS" localSheetId="2">Chart!$A1048576</definedName>
    <definedName name="_xlnm.Print_Area" localSheetId="2">Chart!$A$1:$BN$58</definedName>
    <definedName name="_xlnm.Print_Area" localSheetId="0">TimeLine!$A$1:$W$28</definedName>
    <definedName name="_xlnm.Print_Titles" localSheetId="2">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21"/>
</workbook>
</file>

<file path=xl/calcChain.xml><?xml version="1.0" encoding="utf-8"?>
<calcChain xmlns="http://schemas.openxmlformats.org/spreadsheetml/2006/main">
  <c r="A50" i="9" l="1"/>
  <c r="A51" i="9" s="1"/>
  <c r="A52" i="9" s="1"/>
  <c r="A53" i="9" s="1"/>
  <c r="A54" i="9" s="1"/>
  <c r="A55" i="9" s="1"/>
  <c r="A56" i="9" s="1"/>
  <c r="F50" i="9"/>
  <c r="I50" i="9" s="1"/>
  <c r="F51" i="9"/>
  <c r="I51" i="9" s="1"/>
  <c r="F52" i="9"/>
  <c r="I52" i="9"/>
  <c r="F53" i="9"/>
  <c r="I53" i="9" s="1"/>
  <c r="F54" i="9"/>
  <c r="I54" i="9" s="1"/>
  <c r="F55" i="9"/>
  <c r="I55" i="9" s="1"/>
  <c r="F56" i="9"/>
  <c r="I56" i="9" s="1"/>
  <c r="I49" i="9"/>
  <c r="F49" i="9"/>
  <c r="F38" i="9"/>
  <c r="I38" i="9" s="1"/>
  <c r="F37" i="9"/>
  <c r="I37" i="9" s="1"/>
  <c r="F36" i="9"/>
  <c r="I36" i="9" s="1"/>
  <c r="F35" i="9"/>
  <c r="I35" i="9" s="1"/>
  <c r="I34" i="9"/>
  <c r="F34" i="9"/>
  <c r="I33" i="9"/>
  <c r="F33" i="9"/>
  <c r="F32" i="9"/>
  <c r="I32" i="9" s="1"/>
  <c r="A32" i="9"/>
  <c r="A33" i="9" s="1"/>
  <c r="A34" i="9" s="1"/>
  <c r="A35" i="9" s="1"/>
  <c r="A36" i="9" s="1"/>
  <c r="A37" i="9" s="1"/>
  <c r="A38" i="9" s="1"/>
  <c r="F47" i="9"/>
  <c r="I47" i="9" s="1"/>
  <c r="F46" i="9"/>
  <c r="I46" i="9" s="1"/>
  <c r="F45" i="9"/>
  <c r="I45" i="9" s="1"/>
  <c r="F44" i="9"/>
  <c r="I44" i="9" s="1"/>
  <c r="F43" i="9"/>
  <c r="I43" i="9" s="1"/>
  <c r="F42" i="9"/>
  <c r="I42" i="9" s="1"/>
  <c r="F41" i="9"/>
  <c r="I41" i="9" s="1"/>
  <c r="A41" i="9"/>
  <c r="A42" i="9" s="1"/>
  <c r="A43" i="9" s="1"/>
  <c r="A44" i="9" s="1"/>
  <c r="A45" i="9" s="1"/>
  <c r="A46" i="9" s="1"/>
  <c r="A47" i="9" s="1"/>
  <c r="F40" i="9"/>
  <c r="I40" i="9" s="1"/>
  <c r="F31" i="9"/>
  <c r="I31" i="9" s="1"/>
  <c r="F29" i="9"/>
  <c r="I29" i="9" s="1"/>
  <c r="F28" i="9"/>
  <c r="I28" i="9" s="1"/>
  <c r="F27" i="9"/>
  <c r="I27" i="9" s="1"/>
  <c r="F26" i="9"/>
  <c r="I26" i="9" s="1"/>
  <c r="F25" i="9"/>
  <c r="I25" i="9" s="1"/>
  <c r="F24" i="9"/>
  <c r="I24" i="9" s="1"/>
  <c r="F23" i="9"/>
  <c r="I23" i="9" s="1"/>
  <c r="F19" i="9"/>
  <c r="I19" i="9" s="1"/>
  <c r="F18" i="9"/>
  <c r="I18" i="9" s="1"/>
  <c r="F20" i="9"/>
  <c r="I20" i="9" s="1"/>
  <c r="F17" i="9"/>
  <c r="I17" i="9" s="1"/>
  <c r="F16" i="9"/>
  <c r="I16" i="9" s="1"/>
  <c r="F15" i="9"/>
  <c r="I15" i="9" s="1"/>
  <c r="F14" i="9"/>
  <c r="I14" i="9" s="1"/>
  <c r="F8" i="9" l="1"/>
  <c r="I8" i="9" s="1"/>
  <c r="F22" i="9"/>
  <c r="I22" i="9" s="1"/>
  <c r="F13" i="9"/>
  <c r="I13" i="9" s="1"/>
  <c r="F12" i="9" l="1"/>
  <c r="F9" i="9"/>
  <c r="K6" i="9"/>
  <c r="I12" i="9" l="1"/>
  <c r="F10" i="9"/>
  <c r="I10" i="9" s="1"/>
  <c r="I9" i="9"/>
  <c r="K7" i="9"/>
  <c r="K4" i="9"/>
  <c r="A8" i="9"/>
  <c r="L6" i="9" l="1"/>
  <c r="M6" i="9" l="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l="1"/>
  <c r="A19" i="9" s="1"/>
  <c r="A20" i="9" s="1"/>
  <c r="A23" i="9" s="1"/>
  <c r="A24" i="9" s="1"/>
  <c r="A25" i="9" s="1"/>
  <c r="A26" i="9" s="1"/>
  <c r="A27" i="9" s="1"/>
  <c r="A28" i="9" s="1"/>
  <c r="A2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<sst xmlns="http://schemas.openxmlformats.org/spreadsheetml/2006/main" count="100" uniqueCount="46">
  <si>
    <t>[Company Name]</t>
  </si>
  <si>
    <t>TASK</t>
  </si>
  <si>
    <t>LEAD</t>
  </si>
  <si>
    <t>START</t>
  </si>
  <si>
    <t>END</t>
  </si>
  <si>
    <t>DAYS</t>
  </si>
  <si>
    <t>% DONE</t>
  </si>
  <si>
    <t>WORK DAYS</t>
  </si>
  <si>
    <t>PREDECESSOR</t>
  </si>
  <si>
    <t xml:space="preserve">Display Week </t>
  </si>
  <si>
    <t xml:space="preserve">Project Start Date </t>
  </si>
  <si>
    <t xml:space="preserve">Project Lead </t>
  </si>
  <si>
    <t>A-BEST Project</t>
  </si>
  <si>
    <t>A-BEST</t>
  </si>
  <si>
    <t>16/11/2020</t>
  </si>
  <si>
    <t>เก็บข้อมูลจากผู้ใช้ ผ่าน คุณ ประพจน และมีการนัดประชุมนอกรอบ</t>
  </si>
  <si>
    <t>[ ออกแบบ การทำงานของระบบ A-BEST ] สำนักงานใหญ่</t>
  </si>
  <si>
    <t>ออกแบบ การส่งข้อมูลที่จะส่งผ่านไปยัง สาขา ในส่วนของ สนญ.</t>
  </si>
  <si>
    <t>ออกแบบ หน้าแสดงผลของผู้ใช้ระบบ (สนญ.)</t>
  </si>
  <si>
    <t>หยุดวันขึ้น ปีใหม่</t>
  </si>
  <si>
    <t xml:space="preserve">     &gt; InterFace Login And Register From</t>
  </si>
  <si>
    <t xml:space="preserve">     &gt; InterFace From1 (รอการกำหนด) Input Data To DataBase</t>
  </si>
  <si>
    <t xml:space="preserve">     &gt; InterFace From2 (รอการกำหนด) Input Data To DataBase</t>
  </si>
  <si>
    <t xml:space="preserve">     &gt; InterFace From3 (รอการกำหนด) Input Data To DataBase</t>
  </si>
  <si>
    <t xml:space="preserve">     &gt; InterFace From4 (รอการกำหนด) Input Data To DataBase</t>
  </si>
  <si>
    <t xml:space="preserve">     &gt; InterFace From5 (รอการกำหนด) Input Data To DataBase</t>
  </si>
  <si>
    <t>Codeing InterFace Font - End</t>
  </si>
  <si>
    <t>Codeing InterFace Back - End</t>
  </si>
  <si>
    <t>[ ออกแบบ Font - End ระบบ A-BEST ]</t>
  </si>
  <si>
    <t>[ ออกแบบ Back - End ระบบ A-BEST ]</t>
  </si>
  <si>
    <t>Mont</t>
  </si>
  <si>
    <t>[ ออกแบบ DataBase ระบบ A-BEST ]</t>
  </si>
  <si>
    <t xml:space="preserve">     &gt; InterFace From1 (รอการกำหนด)  DataBase</t>
  </si>
  <si>
    <t xml:space="preserve">     &gt; InterFace From2 (รอการกำหนด)  DataBase</t>
  </si>
  <si>
    <t xml:space="preserve">     &gt; InterFace From3 (รอการกำหนด)  DataBase</t>
  </si>
  <si>
    <t xml:space="preserve">     &gt; InterFace From4 (รอการกำหนด)  DataBase</t>
  </si>
  <si>
    <t xml:space="preserve">     &gt; InterFace From5 (รอการกำหนด)  DataBase</t>
  </si>
  <si>
    <t>[ TastIng System ระบบ A-BEST ]</t>
  </si>
  <si>
    <t>ทดสอบ Font-End  Back - End</t>
  </si>
  <si>
    <t xml:space="preserve">     &gt; Test Login And Register To User</t>
  </si>
  <si>
    <t xml:space="preserve">     &gt; Test From1 Post To DataBase And Save </t>
  </si>
  <si>
    <t xml:space="preserve">     &gt; Test From2 Post To DataBase And Save </t>
  </si>
  <si>
    <t xml:space="preserve">     &gt; Test From3 Post To DataBase And Save </t>
  </si>
  <si>
    <t xml:space="preserve">     &gt; Test From4 Post To DataBase And Save </t>
  </si>
  <si>
    <t xml:space="preserve">     &gt; Test From5 Post To DataBase And Save </t>
  </si>
  <si>
    <t xml:space="preserve">Codeing DataBase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</si>
</sst>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i/>
      <sz val="8"/>
      <color theme="1" tint="0.34998626667073579"/>
      <name val="Arial"/>
      <family val="2"/>
    </font>
    <font>
      <b/>
      <sz val="16"/>
      <color theme="3" tint="-0.249977111117893"/>
      <name val="Arial"/>
      <family val="2"/>
      <scheme val="major"/>
    </font>
    <font>
      <sz val="28"/>
      <color theme="3"/>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1" fontId="35" fillId="0" borderId="11" xfId="0" applyNumberFormat="1" applyFont="1" applyFill="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8" fillId="21" borderId="13" xfId="0" applyNumberFormat="1" applyFont="1" applyFill="1" applyBorder="1" applyAlignment="1" applyProtection="1">
      <alignment horizontal="center" vertical="center"/>
    </xf>
    <xf numFmtId="1" fontId="39" fillId="0" borderId="11" xfId="0" applyNumberFormat="1" applyFont="1" applyBorder="1" applyAlignment="1" applyProtection="1">
      <alignment horizontal="center" vertical="center"/>
    </xf>
    <xf numFmtId="1" fontId="38" fillId="21" borderId="10" xfId="0" applyNumberFormat="1"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1" fontId="39" fillId="0" borderId="11"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1"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1" fillId="0" borderId="17" xfId="0" applyNumberFormat="1" applyFont="1" applyFill="1" applyBorder="1" applyAlignment="1" applyProtection="1">
      <alignment horizontal="left" vertical="center"/>
    </xf>
    <xf numFmtId="0" fontId="41" fillId="0" borderId="17" xfId="0" applyFont="1" applyFill="1" applyBorder="1" applyAlignment="1" applyProtection="1">
      <alignment horizontal="left" vertical="center"/>
    </xf>
    <xf numFmtId="0" fontId="41" fillId="0" borderId="17" xfId="0" applyFont="1" applyFill="1" applyBorder="1" applyAlignment="1" applyProtection="1">
      <alignment horizontal="center" vertical="center" wrapText="1"/>
    </xf>
    <xf numFmtId="0" fontId="42" fillId="0" borderId="17" xfId="0" applyNumberFormat="1" applyFont="1" applyFill="1" applyBorder="1" applyAlignment="1" applyProtection="1">
      <alignment horizontal="center" vertical="center" wrapText="1"/>
    </xf>
    <xf numFmtId="0" fontId="41"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7" fillId="0" borderId="15" xfId="0" applyNumberFormat="1" applyFont="1" applyFill="1" applyBorder="1" applyAlignment="1" applyProtection="1">
      <alignment horizontal="center" vertical="center"/>
    </xf>
    <xf numFmtId="0" fontId="37" fillId="0" borderId="12" xfId="0" applyNumberFormat="1" applyFont="1" applyFill="1" applyBorder="1" applyAlignment="1" applyProtection="1">
      <alignment horizontal="center" vertical="center"/>
    </xf>
    <xf numFmtId="0" fontId="37"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4" fillId="0" borderId="0" xfId="0" applyNumberFormat="1" applyFont="1" applyFill="1" applyBorder="1" applyAlignment="1" applyProtection="1">
      <alignment vertical="center"/>
      <protection locked="0"/>
    </xf>
    <xf numFmtId="0" fontId="10" fillId="12" borderId="10" xfId="20" applyBorder="1" applyAlignment="1" applyProtection="1">
      <alignment horizontal="left" vertical="center"/>
    </xf>
    <xf numFmtId="165" fontId="35" fillId="0" borderId="11" xfId="0" applyNumberFormat="1" applyFont="1" applyFill="1" applyBorder="1" applyAlignment="1" applyProtection="1">
      <alignment horizontal="center" vertical="center"/>
    </xf>
    <xf numFmtId="9" fontId="35" fillId="0" borderId="11" xfId="40"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9" fillId="0" borderId="0" xfId="0" applyNumberFormat="1" applyFont="1" applyBorder="1" applyAlignment="1" applyProtection="1">
      <alignment horizontal="center" vertical="center"/>
    </xf>
    <xf numFmtId="14" fontId="11" fillId="16" borderId="0" xfId="25" applyNumberFormat="1" applyAlignment="1">
      <alignment horizontal="left"/>
    </xf>
    <xf numFmtId="0" fontId="0" fillId="0" borderId="0" xfId="0" applyAlignment="1">
      <alignment horizontal="center" vertical="center"/>
    </xf>
    <xf numFmtId="0" fontId="45" fillId="0" borderId="0" xfId="0" applyFont="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38100</xdr:colOff>
      <xdr:row>14</xdr:row>
      <xdr:rowOff>15240</xdr:rowOff>
    </xdr:from>
    <xdr:to>
      <xdr:col>20</xdr:col>
      <xdr:colOff>53340</xdr:colOff>
      <xdr:row>15</xdr:row>
      <xdr:rowOff>22860</xdr:rowOff>
    </xdr:to>
    <xdr:sp macro="" textlink="">
      <xdr:nvSpPr>
        <xdr:cNvPr id="4" name="Flowchart: Process 3">
          <a:extLst>
            <a:ext uri="{FF2B5EF4-FFF2-40B4-BE49-F238E27FC236}">
              <a16:creationId xmlns:a16="http://schemas.microsoft.com/office/drawing/2014/main" id="{92D04FD1-B6F1-4439-8654-D8FC7184153B}"/>
            </a:ext>
          </a:extLst>
        </xdr:cNvPr>
        <xdr:cNvSpPr/>
      </xdr:nvSpPr>
      <xdr:spPr>
        <a:xfrm>
          <a:off x="1866900" y="2362200"/>
          <a:ext cx="10378440" cy="175260"/>
        </a:xfrm>
        <a:prstGeom prst="flowChartProcess">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373380</xdr:colOff>
      <xdr:row>4</xdr:row>
      <xdr:rowOff>160020</xdr:rowOff>
    </xdr:from>
    <xdr:to>
      <xdr:col>3</xdr:col>
      <xdr:colOff>312420</xdr:colOff>
      <xdr:row>8</xdr:row>
      <xdr:rowOff>45720</xdr:rowOff>
    </xdr:to>
    <xdr:sp macro="" textlink="">
      <xdr:nvSpPr>
        <xdr:cNvPr id="6" name="Flowchart: Process 5">
          <a:extLst>
            <a:ext uri="{FF2B5EF4-FFF2-40B4-BE49-F238E27FC236}">
              <a16:creationId xmlns:a16="http://schemas.microsoft.com/office/drawing/2014/main" id="{CA49A8FB-478B-4058-BFE8-5234ADDFF91D}"/>
            </a:ext>
          </a:extLst>
        </xdr:cNvPr>
        <xdr:cNvSpPr/>
      </xdr:nvSpPr>
      <xdr:spPr>
        <a:xfrm>
          <a:off x="373380" y="83058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Start Project  </a:t>
          </a:r>
          <a:br>
            <a:rPr lang="en-US" sz="1400"/>
          </a:br>
          <a:r>
            <a:rPr lang="en-US" sz="1400"/>
            <a:t>A-BEST Project</a:t>
          </a:r>
        </a:p>
      </xdr:txBody>
    </xdr:sp>
    <xdr:clientData/>
  </xdr:twoCellAnchor>
  <xdr:twoCellAnchor>
    <xdr:from>
      <xdr:col>2</xdr:col>
      <xdr:colOff>38100</xdr:colOff>
      <xdr:row>8</xdr:row>
      <xdr:rowOff>45720</xdr:rowOff>
    </xdr:from>
    <xdr:to>
      <xdr:col>3</xdr:col>
      <xdr:colOff>38100</xdr:colOff>
      <xdr:row>14</xdr:row>
      <xdr:rowOff>102870</xdr:rowOff>
    </xdr:to>
    <xdr:cxnSp macro="">
      <xdr:nvCxnSpPr>
        <xdr:cNvPr id="8" name="Connector: Elbow 7">
          <a:extLst>
            <a:ext uri="{FF2B5EF4-FFF2-40B4-BE49-F238E27FC236}">
              <a16:creationId xmlns:a16="http://schemas.microsoft.com/office/drawing/2014/main" id="{056AA9E4-40A7-4645-913A-AEB979F6F50C}"/>
            </a:ext>
          </a:extLst>
        </xdr:cNvPr>
        <xdr:cNvCxnSpPr>
          <a:stCxn id="6" idx="2"/>
          <a:endCxn id="4" idx="1"/>
        </xdr:cNvCxnSpPr>
      </xdr:nvCxnSpPr>
      <xdr:spPr>
        <a:xfrm rot="16200000" flipH="1">
          <a:off x="1030605" y="1613535"/>
          <a:ext cx="1062990" cy="609600"/>
        </a:xfrm>
        <a:prstGeom prst="bentConnector2">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3</xdr:col>
      <xdr:colOff>342900</xdr:colOff>
      <xdr:row>19</xdr:row>
      <xdr:rowOff>160020</xdr:rowOff>
    </xdr:from>
    <xdr:to>
      <xdr:col>6</xdr:col>
      <xdr:colOff>281940</xdr:colOff>
      <xdr:row>23</xdr:row>
      <xdr:rowOff>160020</xdr:rowOff>
    </xdr:to>
    <xdr:sp macro="" textlink="">
      <xdr:nvSpPr>
        <xdr:cNvPr id="14" name="Flowchart: Process 13">
          <a:extLst>
            <a:ext uri="{FF2B5EF4-FFF2-40B4-BE49-F238E27FC236}">
              <a16:creationId xmlns:a16="http://schemas.microsoft.com/office/drawing/2014/main" id="{A1B2CFED-BFE5-4260-892C-BAFEF1FFFC40}"/>
            </a:ext>
          </a:extLst>
        </xdr:cNvPr>
        <xdr:cNvSpPr/>
      </xdr:nvSpPr>
      <xdr:spPr>
        <a:xfrm>
          <a:off x="2171700" y="3345180"/>
          <a:ext cx="1767840" cy="6705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th-TH" sz="1600"/>
            <a:t>ออกแบบ หน้าแสดงผลของผู้ใช้ระบบ สนญ.</a:t>
          </a:r>
          <a:endParaRPr lang="en-US" sz="1600"/>
        </a:p>
      </xdr:txBody>
    </xdr:sp>
    <xdr:clientData/>
  </xdr:twoCellAnchor>
  <xdr:twoCellAnchor>
    <xdr:from>
      <xdr:col>4</xdr:col>
      <xdr:colOff>403860</xdr:colOff>
      <xdr:row>15</xdr:row>
      <xdr:rowOff>7620</xdr:rowOff>
    </xdr:from>
    <xdr:to>
      <xdr:col>5</xdr:col>
      <xdr:colOff>15240</xdr:colOff>
      <xdr:row>20</xdr:row>
      <xdr:rowOff>0</xdr:rowOff>
    </xdr:to>
    <xdr:cxnSp macro="">
      <xdr:nvCxnSpPr>
        <xdr:cNvPr id="15" name="Connector: Elbow 14">
          <a:extLst>
            <a:ext uri="{FF2B5EF4-FFF2-40B4-BE49-F238E27FC236}">
              <a16:creationId xmlns:a16="http://schemas.microsoft.com/office/drawing/2014/main" id="{05DD89AE-7B61-4545-BF43-9E5FF47A0105}"/>
            </a:ext>
          </a:extLst>
        </xdr:cNvPr>
        <xdr:cNvCxnSpPr/>
      </xdr:nvCxnSpPr>
      <xdr:spPr>
        <a:xfrm rot="16200000" flipV="1">
          <a:off x="2537460" y="2827020"/>
          <a:ext cx="830580" cy="22098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297180</xdr:colOff>
      <xdr:row>13</xdr:row>
      <xdr:rowOff>15240</xdr:rowOff>
    </xdr:from>
    <xdr:to>
      <xdr:col>4</xdr:col>
      <xdr:colOff>594360</xdr:colOff>
      <xdr:row>16</xdr:row>
      <xdr:rowOff>60960</xdr:rowOff>
    </xdr:to>
    <xdr:cxnSp macro="">
      <xdr:nvCxnSpPr>
        <xdr:cNvPr id="19" name="Straight Connector 18">
          <a:extLst>
            <a:ext uri="{FF2B5EF4-FFF2-40B4-BE49-F238E27FC236}">
              <a16:creationId xmlns:a16="http://schemas.microsoft.com/office/drawing/2014/main" id="{ED9F327C-9A70-4921-922B-58A5BE112B98}"/>
            </a:ext>
          </a:extLst>
        </xdr:cNvPr>
        <xdr:cNvCxnSpPr/>
      </xdr:nvCxnSpPr>
      <xdr:spPr>
        <a:xfrm flipH="1">
          <a:off x="2735580" y="219456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13</xdr:row>
      <xdr:rowOff>7620</xdr:rowOff>
    </xdr:from>
    <xdr:to>
      <xdr:col>7</xdr:col>
      <xdr:colOff>297180</xdr:colOff>
      <xdr:row>16</xdr:row>
      <xdr:rowOff>53340</xdr:rowOff>
    </xdr:to>
    <xdr:cxnSp macro="">
      <xdr:nvCxnSpPr>
        <xdr:cNvPr id="22" name="Straight Connector 21">
          <a:extLst>
            <a:ext uri="{FF2B5EF4-FFF2-40B4-BE49-F238E27FC236}">
              <a16:creationId xmlns:a16="http://schemas.microsoft.com/office/drawing/2014/main" id="{93822500-C5E9-48DC-99F8-265F82F373CF}"/>
            </a:ext>
          </a:extLst>
        </xdr:cNvPr>
        <xdr:cNvCxnSpPr/>
      </xdr:nvCxnSpPr>
      <xdr:spPr>
        <a:xfrm flipH="1">
          <a:off x="4267200" y="218694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281940</xdr:colOff>
      <xdr:row>13</xdr:row>
      <xdr:rowOff>22860</xdr:rowOff>
    </xdr:from>
    <xdr:to>
      <xdr:col>9</xdr:col>
      <xdr:colOff>579120</xdr:colOff>
      <xdr:row>16</xdr:row>
      <xdr:rowOff>68580</xdr:rowOff>
    </xdr:to>
    <xdr:cxnSp macro="">
      <xdr:nvCxnSpPr>
        <xdr:cNvPr id="23" name="Straight Connector 22">
          <a:extLst>
            <a:ext uri="{FF2B5EF4-FFF2-40B4-BE49-F238E27FC236}">
              <a16:creationId xmlns:a16="http://schemas.microsoft.com/office/drawing/2014/main" id="{7B2C800C-22C2-4BC3-83E1-CF7BCD7AB966}"/>
            </a:ext>
          </a:extLst>
        </xdr:cNvPr>
        <xdr:cNvCxnSpPr/>
      </xdr:nvCxnSpPr>
      <xdr:spPr>
        <a:xfrm flipH="1">
          <a:off x="5768340" y="220218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320040</xdr:colOff>
      <xdr:row>12</xdr:row>
      <xdr:rowOff>152400</xdr:rowOff>
    </xdr:from>
    <xdr:to>
      <xdr:col>13</xdr:col>
      <xdr:colOff>7620</xdr:colOff>
      <xdr:row>16</xdr:row>
      <xdr:rowOff>30480</xdr:rowOff>
    </xdr:to>
    <xdr:cxnSp macro="">
      <xdr:nvCxnSpPr>
        <xdr:cNvPr id="24" name="Straight Connector 23">
          <a:extLst>
            <a:ext uri="{FF2B5EF4-FFF2-40B4-BE49-F238E27FC236}">
              <a16:creationId xmlns:a16="http://schemas.microsoft.com/office/drawing/2014/main" id="{891F74B6-E76A-4841-B422-3D983F44A514}"/>
            </a:ext>
          </a:extLst>
        </xdr:cNvPr>
        <xdr:cNvCxnSpPr/>
      </xdr:nvCxnSpPr>
      <xdr:spPr>
        <a:xfrm flipH="1">
          <a:off x="7635240" y="216408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464820</xdr:colOff>
      <xdr:row>13</xdr:row>
      <xdr:rowOff>7620</xdr:rowOff>
    </xdr:from>
    <xdr:to>
      <xdr:col>17</xdr:col>
      <xdr:colOff>152400</xdr:colOff>
      <xdr:row>16</xdr:row>
      <xdr:rowOff>53340</xdr:rowOff>
    </xdr:to>
    <xdr:cxnSp macro="">
      <xdr:nvCxnSpPr>
        <xdr:cNvPr id="25" name="Straight Connector 24">
          <a:extLst>
            <a:ext uri="{FF2B5EF4-FFF2-40B4-BE49-F238E27FC236}">
              <a16:creationId xmlns:a16="http://schemas.microsoft.com/office/drawing/2014/main" id="{1D33766E-9F81-4317-BAE4-F79C0D34114A}"/>
            </a:ext>
          </a:extLst>
        </xdr:cNvPr>
        <xdr:cNvCxnSpPr/>
      </xdr:nvCxnSpPr>
      <xdr:spPr>
        <a:xfrm flipH="1">
          <a:off x="10218420" y="218694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556260</xdr:colOff>
      <xdr:row>4</xdr:row>
      <xdr:rowOff>7620</xdr:rowOff>
    </xdr:from>
    <xdr:to>
      <xdr:col>9</xdr:col>
      <xdr:colOff>495300</xdr:colOff>
      <xdr:row>8</xdr:row>
      <xdr:rowOff>38100</xdr:rowOff>
    </xdr:to>
    <xdr:sp macro="" textlink="">
      <xdr:nvSpPr>
        <xdr:cNvPr id="26" name="Flowchart: Process 25">
          <a:extLst>
            <a:ext uri="{FF2B5EF4-FFF2-40B4-BE49-F238E27FC236}">
              <a16:creationId xmlns:a16="http://schemas.microsoft.com/office/drawing/2014/main" id="{4B9CD58D-90D1-45FA-82A1-ED4DD3F03704}"/>
            </a:ext>
          </a:extLst>
        </xdr:cNvPr>
        <xdr:cNvSpPr/>
      </xdr:nvSpPr>
      <xdr:spPr>
        <a:xfrm>
          <a:off x="4213860" y="678180"/>
          <a:ext cx="1767840" cy="70104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Codeing InterFace Font - End</a:t>
          </a:r>
        </a:p>
      </xdr:txBody>
    </xdr:sp>
    <xdr:clientData/>
  </xdr:twoCellAnchor>
  <xdr:twoCellAnchor>
    <xdr:from>
      <xdr:col>7</xdr:col>
      <xdr:colOff>160020</xdr:colOff>
      <xdr:row>8</xdr:row>
      <xdr:rowOff>83820</xdr:rowOff>
    </xdr:from>
    <xdr:to>
      <xdr:col>8</xdr:col>
      <xdr:colOff>7620</xdr:colOff>
      <xdr:row>14</xdr:row>
      <xdr:rowOff>0</xdr:rowOff>
    </xdr:to>
    <xdr:cxnSp macro="">
      <xdr:nvCxnSpPr>
        <xdr:cNvPr id="27" name="Connector: Elbow 26">
          <a:extLst>
            <a:ext uri="{FF2B5EF4-FFF2-40B4-BE49-F238E27FC236}">
              <a16:creationId xmlns:a16="http://schemas.microsoft.com/office/drawing/2014/main" id="{08DA5580-9067-459B-ADEC-D8F943A8EA3D}"/>
            </a:ext>
          </a:extLst>
        </xdr:cNvPr>
        <xdr:cNvCxnSpPr/>
      </xdr:nvCxnSpPr>
      <xdr:spPr>
        <a:xfrm rot="5400000" flipH="1" flipV="1">
          <a:off x="4526280" y="1562100"/>
          <a:ext cx="937260" cy="662940"/>
        </a:xfrm>
        <a:prstGeom prst="bentConnector3">
          <a:avLst>
            <a:gd name="adj1" fmla="val 55691"/>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228600</xdr:colOff>
      <xdr:row>4</xdr:row>
      <xdr:rowOff>99060</xdr:rowOff>
    </xdr:from>
    <xdr:to>
      <xdr:col>15</xdr:col>
      <xdr:colOff>167640</xdr:colOff>
      <xdr:row>7</xdr:row>
      <xdr:rowOff>152400</xdr:rowOff>
    </xdr:to>
    <xdr:sp macro="" textlink="">
      <xdr:nvSpPr>
        <xdr:cNvPr id="29" name="Flowchart: Process 28">
          <a:extLst>
            <a:ext uri="{FF2B5EF4-FFF2-40B4-BE49-F238E27FC236}">
              <a16:creationId xmlns:a16="http://schemas.microsoft.com/office/drawing/2014/main" id="{80DADAFA-FFCA-48C6-90DC-E67635326896}"/>
            </a:ext>
          </a:extLst>
        </xdr:cNvPr>
        <xdr:cNvSpPr/>
      </xdr:nvSpPr>
      <xdr:spPr>
        <a:xfrm>
          <a:off x="7543800" y="76962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Designs</a:t>
          </a:r>
          <a:r>
            <a:rPr lang="th-TH" sz="1400"/>
            <a:t> </a:t>
          </a:r>
          <a:r>
            <a:rPr lang="en-US" sz="1400"/>
            <a:t>DataBase </a:t>
          </a:r>
        </a:p>
      </xdr:txBody>
    </xdr:sp>
    <xdr:clientData/>
  </xdr:twoCellAnchor>
  <xdr:twoCellAnchor>
    <xdr:from>
      <xdr:col>12</xdr:col>
      <xdr:colOff>510540</xdr:colOff>
      <xdr:row>7</xdr:row>
      <xdr:rowOff>160020</xdr:rowOff>
    </xdr:from>
    <xdr:to>
      <xdr:col>13</xdr:col>
      <xdr:colOff>487680</xdr:colOff>
      <xdr:row>13</xdr:row>
      <xdr:rowOff>144780</xdr:rowOff>
    </xdr:to>
    <xdr:cxnSp macro="">
      <xdr:nvCxnSpPr>
        <xdr:cNvPr id="30" name="Connector: Elbow 29">
          <a:extLst>
            <a:ext uri="{FF2B5EF4-FFF2-40B4-BE49-F238E27FC236}">
              <a16:creationId xmlns:a16="http://schemas.microsoft.com/office/drawing/2014/main" id="{A145DE17-A007-4BDC-AC97-DBCFA8AFD1B3}"/>
            </a:ext>
          </a:extLst>
        </xdr:cNvPr>
        <xdr:cNvCxnSpPr/>
      </xdr:nvCxnSpPr>
      <xdr:spPr>
        <a:xfrm rot="5400000" flipH="1" flipV="1">
          <a:off x="7623810" y="1535430"/>
          <a:ext cx="990600" cy="58674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365760</xdr:colOff>
      <xdr:row>20</xdr:row>
      <xdr:rowOff>7620</xdr:rowOff>
    </xdr:from>
    <xdr:to>
      <xdr:col>11</xdr:col>
      <xdr:colOff>304800</xdr:colOff>
      <xdr:row>23</xdr:row>
      <xdr:rowOff>152400</xdr:rowOff>
    </xdr:to>
    <xdr:sp macro="" textlink="">
      <xdr:nvSpPr>
        <xdr:cNvPr id="31" name="Flowchart: Process 30">
          <a:extLst>
            <a:ext uri="{FF2B5EF4-FFF2-40B4-BE49-F238E27FC236}">
              <a16:creationId xmlns:a16="http://schemas.microsoft.com/office/drawing/2014/main" id="{4F614CFC-F07F-434F-B235-B5CD2B90297F}"/>
            </a:ext>
          </a:extLst>
        </xdr:cNvPr>
        <xdr:cNvSpPr/>
      </xdr:nvSpPr>
      <xdr:spPr>
        <a:xfrm>
          <a:off x="5242560" y="3360420"/>
          <a:ext cx="1767840" cy="64770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solidFill>
                <a:schemeClr val="dk1"/>
              </a:solidFill>
              <a:effectLst/>
              <a:latin typeface="+mn-lt"/>
              <a:ea typeface="+mn-ea"/>
              <a:cs typeface="+mn-cs"/>
            </a:rPr>
            <a:t>Codeing InterFace Font - End</a:t>
          </a:r>
          <a:endParaRPr lang="en-US" sz="1400">
            <a:effectLst/>
          </a:endParaRPr>
        </a:p>
      </xdr:txBody>
    </xdr:sp>
    <xdr:clientData/>
  </xdr:twoCellAnchor>
  <xdr:twoCellAnchor>
    <xdr:from>
      <xdr:col>9</xdr:col>
      <xdr:colOff>426720</xdr:colOff>
      <xdr:row>15</xdr:row>
      <xdr:rowOff>22860</xdr:rowOff>
    </xdr:from>
    <xdr:to>
      <xdr:col>10</xdr:col>
      <xdr:colOff>38100</xdr:colOff>
      <xdr:row>20</xdr:row>
      <xdr:rowOff>15240</xdr:rowOff>
    </xdr:to>
    <xdr:cxnSp macro="">
      <xdr:nvCxnSpPr>
        <xdr:cNvPr id="32" name="Connector: Elbow 31">
          <a:extLst>
            <a:ext uri="{FF2B5EF4-FFF2-40B4-BE49-F238E27FC236}">
              <a16:creationId xmlns:a16="http://schemas.microsoft.com/office/drawing/2014/main" id="{BBDE4318-5080-4805-984C-8710FECC1D9F}"/>
            </a:ext>
          </a:extLst>
        </xdr:cNvPr>
        <xdr:cNvCxnSpPr/>
      </xdr:nvCxnSpPr>
      <xdr:spPr>
        <a:xfrm rot="16200000" flipV="1">
          <a:off x="5608320" y="2842260"/>
          <a:ext cx="830580" cy="22098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15</xdr:col>
      <xdr:colOff>556260</xdr:colOff>
      <xdr:row>20</xdr:row>
      <xdr:rowOff>15240</xdr:rowOff>
    </xdr:from>
    <xdr:to>
      <xdr:col>18</xdr:col>
      <xdr:colOff>495300</xdr:colOff>
      <xdr:row>23</xdr:row>
      <xdr:rowOff>68580</xdr:rowOff>
    </xdr:to>
    <xdr:sp macro="" textlink="">
      <xdr:nvSpPr>
        <xdr:cNvPr id="33" name="Flowchart: Process 32">
          <a:extLst>
            <a:ext uri="{FF2B5EF4-FFF2-40B4-BE49-F238E27FC236}">
              <a16:creationId xmlns:a16="http://schemas.microsoft.com/office/drawing/2014/main" id="{8FC5DBE2-A639-4842-A2AA-F355839C2DD2}"/>
            </a:ext>
          </a:extLst>
        </xdr:cNvPr>
        <xdr:cNvSpPr/>
      </xdr:nvSpPr>
      <xdr:spPr>
        <a:xfrm>
          <a:off x="9700260" y="336804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r>
            <a:rPr lang="en-US" sz="1400">
              <a:solidFill>
                <a:schemeClr val="dk1"/>
              </a:solidFill>
              <a:effectLst/>
              <a:latin typeface="+mn-lt"/>
              <a:ea typeface="+mn-ea"/>
              <a:cs typeface="+mn-cs"/>
            </a:rPr>
            <a:t>Setup</a:t>
          </a:r>
          <a:r>
            <a:rPr lang="th-TH" sz="1400">
              <a:solidFill>
                <a:schemeClr val="dk1"/>
              </a:solidFill>
              <a:effectLst/>
              <a:latin typeface="+mn-lt"/>
              <a:ea typeface="+mn-ea"/>
              <a:cs typeface="+mn-cs"/>
            </a:rPr>
            <a:t> </a:t>
          </a:r>
          <a:r>
            <a:rPr lang="en-US" sz="1400">
              <a:solidFill>
                <a:schemeClr val="dk1"/>
              </a:solidFill>
              <a:effectLst/>
              <a:latin typeface="+mn-lt"/>
              <a:ea typeface="+mn-ea"/>
              <a:cs typeface="+mn-cs"/>
            </a:rPr>
            <a:t>DataBase </a:t>
          </a:r>
          <a:endParaRPr lang="en-US" sz="1400">
            <a:effectLst/>
          </a:endParaRPr>
        </a:p>
      </xdr:txBody>
    </xdr:sp>
    <xdr:clientData/>
  </xdr:twoCellAnchor>
  <xdr:twoCellAnchor>
    <xdr:from>
      <xdr:col>17</xdr:col>
      <xdr:colOff>7620</xdr:colOff>
      <xdr:row>15</xdr:row>
      <xdr:rowOff>30480</xdr:rowOff>
    </xdr:from>
    <xdr:to>
      <xdr:col>17</xdr:col>
      <xdr:colOff>228600</xdr:colOff>
      <xdr:row>20</xdr:row>
      <xdr:rowOff>22860</xdr:rowOff>
    </xdr:to>
    <xdr:cxnSp macro="">
      <xdr:nvCxnSpPr>
        <xdr:cNvPr id="34" name="Connector: Elbow 33">
          <a:extLst>
            <a:ext uri="{FF2B5EF4-FFF2-40B4-BE49-F238E27FC236}">
              <a16:creationId xmlns:a16="http://schemas.microsoft.com/office/drawing/2014/main" id="{01C4682D-FFBE-4878-8F36-076A1EA2E6D2}"/>
            </a:ext>
          </a:extLst>
        </xdr:cNvPr>
        <xdr:cNvCxnSpPr/>
      </xdr:nvCxnSpPr>
      <xdr:spPr>
        <a:xfrm rot="16200000" flipV="1">
          <a:off x="10066020" y="2849880"/>
          <a:ext cx="830580" cy="22098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19</xdr:col>
      <xdr:colOff>396240</xdr:colOff>
      <xdr:row>4</xdr:row>
      <xdr:rowOff>114300</xdr:rowOff>
    </xdr:from>
    <xdr:to>
      <xdr:col>22</xdr:col>
      <xdr:colOff>335280</xdr:colOff>
      <xdr:row>8</xdr:row>
      <xdr:rowOff>0</xdr:rowOff>
    </xdr:to>
    <xdr:sp macro="" textlink="">
      <xdr:nvSpPr>
        <xdr:cNvPr id="35" name="Flowchart: Process 34">
          <a:extLst>
            <a:ext uri="{FF2B5EF4-FFF2-40B4-BE49-F238E27FC236}">
              <a16:creationId xmlns:a16="http://schemas.microsoft.com/office/drawing/2014/main" id="{1793514F-DF74-4AAC-BBAE-54D7F1DDCCB0}"/>
            </a:ext>
          </a:extLst>
        </xdr:cNvPr>
        <xdr:cNvSpPr/>
      </xdr:nvSpPr>
      <xdr:spPr>
        <a:xfrm>
          <a:off x="11978640" y="784860"/>
          <a:ext cx="1767840" cy="55626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ctr"/>
          <a:r>
            <a:rPr lang="en-US" sz="1400"/>
            <a:t>Test</a:t>
          </a:r>
          <a:r>
            <a:rPr lang="en-US" sz="1400" baseline="0"/>
            <a:t> Demo </a:t>
          </a:r>
          <a:r>
            <a:rPr lang="th-TH" sz="1400" baseline="0"/>
            <a:t>สนญ</a:t>
          </a:r>
          <a:endParaRPr lang="en-US" sz="1400"/>
        </a:p>
      </xdr:txBody>
    </xdr:sp>
    <xdr:clientData/>
  </xdr:twoCellAnchor>
  <xdr:twoCellAnchor>
    <xdr:from>
      <xdr:col>19</xdr:col>
      <xdr:colOff>556260</xdr:colOff>
      <xdr:row>8</xdr:row>
      <xdr:rowOff>7620</xdr:rowOff>
    </xdr:from>
    <xdr:to>
      <xdr:col>20</xdr:col>
      <xdr:colOff>533400</xdr:colOff>
      <xdr:row>13</xdr:row>
      <xdr:rowOff>160020</xdr:rowOff>
    </xdr:to>
    <xdr:cxnSp macro="">
      <xdr:nvCxnSpPr>
        <xdr:cNvPr id="36" name="Connector: Elbow 35">
          <a:extLst>
            <a:ext uri="{FF2B5EF4-FFF2-40B4-BE49-F238E27FC236}">
              <a16:creationId xmlns:a16="http://schemas.microsoft.com/office/drawing/2014/main" id="{4C19869F-03C1-433A-ACB4-AD9881659372}"/>
            </a:ext>
          </a:extLst>
        </xdr:cNvPr>
        <xdr:cNvCxnSpPr/>
      </xdr:nvCxnSpPr>
      <xdr:spPr>
        <a:xfrm rot="5400000" flipH="1" flipV="1">
          <a:off x="12950190" y="1550670"/>
          <a:ext cx="990600" cy="586740"/>
        </a:xfrm>
        <a:prstGeom prst="bentConnector3">
          <a:avLst>
            <a:gd name="adj1" fmla="val 50000"/>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19</xdr:col>
      <xdr:colOff>464820</xdr:colOff>
      <xdr:row>13</xdr:row>
      <xdr:rowOff>15240</xdr:rowOff>
    </xdr:from>
    <xdr:to>
      <xdr:col>20</xdr:col>
      <xdr:colOff>152400</xdr:colOff>
      <xdr:row>16</xdr:row>
      <xdr:rowOff>60960</xdr:rowOff>
    </xdr:to>
    <xdr:cxnSp macro="">
      <xdr:nvCxnSpPr>
        <xdr:cNvPr id="40" name="Straight Connector 39">
          <a:extLst>
            <a:ext uri="{FF2B5EF4-FFF2-40B4-BE49-F238E27FC236}">
              <a16:creationId xmlns:a16="http://schemas.microsoft.com/office/drawing/2014/main" id="{092AA201-8F5E-4365-A350-9527693BB5F2}"/>
            </a:ext>
          </a:extLst>
        </xdr:cNvPr>
        <xdr:cNvCxnSpPr/>
      </xdr:nvCxnSpPr>
      <xdr:spPr>
        <a:xfrm flipH="1">
          <a:off x="13060680" y="2209800"/>
          <a:ext cx="297180" cy="5486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579119</xdr:colOff>
      <xdr:row>44</xdr:row>
      <xdr:rowOff>121920</xdr:rowOff>
    </xdr:from>
    <xdr:to>
      <xdr:col>20</xdr:col>
      <xdr:colOff>72292</xdr:colOff>
      <xdr:row>77</xdr:row>
      <xdr:rowOff>18499</xdr:rowOff>
    </xdr:to>
    <xdr:pic>
      <xdr:nvPicPr>
        <xdr:cNvPr id="3" name="Picture 2">
          <a:extLst>
            <a:ext uri="{FF2B5EF4-FFF2-40B4-BE49-F238E27FC236}">
              <a16:creationId xmlns:a16="http://schemas.microsoft.com/office/drawing/2014/main" id="{F1DDBEF8-762B-464B-9B99-BBDF901FE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8719" y="7498080"/>
          <a:ext cx="11075573" cy="5428699"/>
        </a:xfrm>
        <a:prstGeom prst="rect">
          <a:avLst/>
        </a:prstGeom>
      </xdr:spPr>
    </xdr:pic>
    <xdr:clientData/>
  </xdr:twoCellAnchor>
  <xdr:twoCellAnchor editAs="oneCell">
    <xdr:from>
      <xdr:col>2</xdr:col>
      <xdr:colOff>20460</xdr:colOff>
      <xdr:row>4</xdr:row>
      <xdr:rowOff>22859</xdr:rowOff>
    </xdr:from>
    <xdr:to>
      <xdr:col>20</xdr:col>
      <xdr:colOff>53340</xdr:colOff>
      <xdr:row>38</xdr:row>
      <xdr:rowOff>97320</xdr:rowOff>
    </xdr:to>
    <xdr:pic>
      <xdr:nvPicPr>
        <xdr:cNvPr id="5" name="Picture 4">
          <a:extLst>
            <a:ext uri="{FF2B5EF4-FFF2-40B4-BE49-F238E27FC236}">
              <a16:creationId xmlns:a16="http://schemas.microsoft.com/office/drawing/2014/main" id="{8545D81B-620C-45CC-BD6A-ECC0809DCE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9660" y="693419"/>
          <a:ext cx="11005680" cy="57742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426720</xdr:colOff>
      <xdr:row>5</xdr:row>
      <xdr:rowOff>142875</xdr:rowOff>
    </xdr:from>
    <xdr:to>
      <xdr:col>15</xdr:col>
      <xdr:colOff>49530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96AD-58CA-4321-8FB6-1F9BEF6872BC}">
  <dimension ref="F1:U17"/>
  <sheetViews>
    <sheetView view="pageBreakPreview" zoomScale="60" zoomScaleNormal="100" workbookViewId="0">
      <selection activeCell="Q1" sqref="Q1"/>
    </sheetView>
  </sheetViews>
  <sheetFormatPr defaultRowHeight="13.2" x14ac:dyDescent="0.25"/>
  <cols>
    <col min="6" max="6" width="12.33203125" customWidth="1"/>
    <col min="8" max="8" width="11.88671875" customWidth="1"/>
    <col min="11" max="11" width="11" customWidth="1"/>
    <col min="13" max="13" width="11.44140625" customWidth="1"/>
    <col min="18" max="18" width="12.5546875" customWidth="1"/>
    <col min="21" max="21" width="13.21875" customWidth="1"/>
  </cols>
  <sheetData>
    <row r="1" spans="6:18" ht="73.2" customHeight="1" x14ac:dyDescent="0.25">
      <c r="G1" s="101" t="s">
        <v>12</v>
      </c>
      <c r="H1" s="100"/>
      <c r="I1" s="100"/>
      <c r="J1" s="100"/>
      <c r="K1" s="100"/>
      <c r="L1" s="100"/>
      <c r="M1" s="100"/>
      <c r="N1" s="100"/>
      <c r="O1" s="100"/>
    </row>
    <row r="13" spans="6:18" ht="14.4" x14ac:dyDescent="0.3">
      <c r="F13" s="99" t="s">
        <v>14</v>
      </c>
      <c r="K13" s="99">
        <v>44257</v>
      </c>
      <c r="R13" s="99">
        <v>44232</v>
      </c>
    </row>
    <row r="17" spans="8:21" ht="14.4" x14ac:dyDescent="0.3">
      <c r="H17" s="99">
        <v>44287</v>
      </c>
      <c r="M17" s="99">
        <v>44200</v>
      </c>
      <c r="U17" s="99">
        <v>44202</v>
      </c>
    </row>
  </sheetData>
  <mergeCells count="1">
    <mergeCell ref="G1:O1"/>
  </mergeCells>
  <pageMargins left="0.7" right="0.7" top="0.75" bottom="0.75" header="0.3" footer="0.3"/>
  <pageSetup scale="3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426C-332D-4131-9B8C-8CB7DB6EFA2F}">
  <dimension ref="A1"/>
  <sheetViews>
    <sheetView view="pageBreakPreview" zoomScale="60" zoomScaleNormal="100" workbookViewId="0">
      <selection activeCell="U41" sqref="U41"/>
    </sheetView>
  </sheetViews>
  <sheetFormatPr defaultRowHeight="13.2" x14ac:dyDescent="0.25"/>
  <sheetData/>
  <pageMargins left="0.7" right="0.7" top="0.75" bottom="0.75" header="0.3" footer="0.3"/>
  <pageSetup scale="48"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8"/>
  <sheetViews>
    <sheetView showGridLines="0" tabSelected="1" view="pageBreakPreview" zoomScale="60" zoomScaleNormal="100" workbookViewId="0">
      <pane ySplit="7" topLeftCell="A41" activePane="bottomLeft" state="frozen"/>
      <selection pane="bottomLeft" activeCell="E50" sqref="E50"/>
    </sheetView>
  </sheetViews>
  <sheetFormatPr defaultColWidth="9.109375" defaultRowHeight="13.2" x14ac:dyDescent="0.25"/>
  <cols>
    <col min="1" max="1" width="6.88671875" style="5" customWidth="1"/>
    <col min="2" max="2" width="13.6640625" style="1" customWidth="1"/>
    <col min="3" max="3" width="47.332031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88" t="s">
        <v>12</v>
      </c>
      <c r="B1" s="10"/>
      <c r="C1" s="10"/>
      <c r="D1" s="10"/>
      <c r="E1" s="10"/>
      <c r="F1" s="10"/>
      <c r="I1" s="77"/>
      <c r="K1" s="79"/>
      <c r="L1" s="79"/>
      <c r="M1" s="79"/>
      <c r="N1" s="79"/>
      <c r="O1" s="79"/>
      <c r="P1" s="79"/>
      <c r="Q1" s="79"/>
      <c r="R1" s="79"/>
      <c r="S1" s="79"/>
      <c r="T1" s="79"/>
      <c r="U1" s="79"/>
      <c r="V1" s="79"/>
      <c r="W1" s="79"/>
      <c r="X1" s="79"/>
      <c r="Y1" s="79"/>
      <c r="Z1" s="79"/>
      <c r="AA1" s="79"/>
      <c r="AB1" s="79"/>
      <c r="AC1" s="79"/>
      <c r="AD1" s="79"/>
      <c r="AE1" s="79"/>
    </row>
    <row r="2" spans="1:66" ht="18" customHeight="1" x14ac:dyDescent="0.25">
      <c r="A2" s="15" t="s">
        <v>0</v>
      </c>
      <c r="B2" s="7"/>
      <c r="C2" s="7"/>
      <c r="D2" s="9"/>
      <c r="E2" s="78"/>
      <c r="F2" s="78"/>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59"/>
      <c r="B4" s="63" t="s">
        <v>10</v>
      </c>
      <c r="C4" s="84">
        <v>44152</v>
      </c>
      <c r="D4" s="84"/>
      <c r="E4" s="84"/>
      <c r="F4" s="60"/>
      <c r="G4" s="63" t="s">
        <v>9</v>
      </c>
      <c r="H4" s="76">
        <v>1</v>
      </c>
      <c r="I4" s="61"/>
      <c r="J4" s="13"/>
      <c r="K4" s="81" t="str">
        <f>"Week "&amp;(K6-($C$4-WEEKDAY($C$4,1)+2))/7+1</f>
        <v>Week 1</v>
      </c>
      <c r="L4" s="82"/>
      <c r="M4" s="82"/>
      <c r="N4" s="82"/>
      <c r="O4" s="82"/>
      <c r="P4" s="82"/>
      <c r="Q4" s="83"/>
      <c r="R4" s="81" t="str">
        <f>"Week "&amp;(R6-($C$4-WEEKDAY($C$4,1)+2))/7+1</f>
        <v>Week 2</v>
      </c>
      <c r="S4" s="82"/>
      <c r="T4" s="82"/>
      <c r="U4" s="82"/>
      <c r="V4" s="82"/>
      <c r="W4" s="82"/>
      <c r="X4" s="83"/>
      <c r="Y4" s="81" t="str">
        <f>"Week "&amp;(Y6-($C$4-WEEKDAY($C$4,1)+2))/7+1</f>
        <v>Week 3</v>
      </c>
      <c r="Z4" s="82"/>
      <c r="AA4" s="82"/>
      <c r="AB4" s="82"/>
      <c r="AC4" s="82"/>
      <c r="AD4" s="82"/>
      <c r="AE4" s="83"/>
      <c r="AF4" s="81" t="str">
        <f>"Week "&amp;(AF6-($C$4-WEEKDAY($C$4,1)+2))/7+1</f>
        <v>Week 4</v>
      </c>
      <c r="AG4" s="82"/>
      <c r="AH4" s="82"/>
      <c r="AI4" s="82"/>
      <c r="AJ4" s="82"/>
      <c r="AK4" s="82"/>
      <c r="AL4" s="83"/>
      <c r="AM4" s="81" t="str">
        <f>"Week "&amp;(AM6-($C$4-WEEKDAY($C$4,1)+2))/7+1</f>
        <v>Week 5</v>
      </c>
      <c r="AN4" s="82"/>
      <c r="AO4" s="82"/>
      <c r="AP4" s="82"/>
      <c r="AQ4" s="82"/>
      <c r="AR4" s="82"/>
      <c r="AS4" s="83"/>
      <c r="AT4" s="81" t="str">
        <f>"Week "&amp;(AT6-($C$4-WEEKDAY($C$4,1)+2))/7+1</f>
        <v>Week 6</v>
      </c>
      <c r="AU4" s="82"/>
      <c r="AV4" s="82"/>
      <c r="AW4" s="82"/>
      <c r="AX4" s="82"/>
      <c r="AY4" s="82"/>
      <c r="AZ4" s="83"/>
      <c r="BA4" s="81" t="str">
        <f>"Week "&amp;(BA6-($C$4-WEEKDAY($C$4,1)+2))/7+1</f>
        <v>Week 7</v>
      </c>
      <c r="BB4" s="82"/>
      <c r="BC4" s="82"/>
      <c r="BD4" s="82"/>
      <c r="BE4" s="82"/>
      <c r="BF4" s="82"/>
      <c r="BG4" s="83"/>
      <c r="BH4" s="81" t="str">
        <f>"Week "&amp;(BH6-($C$4-WEEKDAY($C$4,1)+2))/7+1</f>
        <v>Week 8</v>
      </c>
      <c r="BI4" s="82"/>
      <c r="BJ4" s="82"/>
      <c r="BK4" s="82"/>
      <c r="BL4" s="82"/>
      <c r="BM4" s="82"/>
      <c r="BN4" s="83"/>
    </row>
    <row r="5" spans="1:66" ht="17.25" customHeight="1" x14ac:dyDescent="0.25">
      <c r="A5" s="59"/>
      <c r="B5" s="63" t="s">
        <v>11</v>
      </c>
      <c r="C5" s="80"/>
      <c r="D5" s="80"/>
      <c r="E5" s="80"/>
      <c r="F5" s="62"/>
      <c r="G5" s="62"/>
      <c r="H5" s="62"/>
      <c r="I5" s="62"/>
      <c r="J5" s="13"/>
      <c r="K5" s="85">
        <f>K6</f>
        <v>44151</v>
      </c>
      <c r="L5" s="86"/>
      <c r="M5" s="86"/>
      <c r="N5" s="86"/>
      <c r="O5" s="86"/>
      <c r="P5" s="86"/>
      <c r="Q5" s="87"/>
      <c r="R5" s="85">
        <f>R6</f>
        <v>44158</v>
      </c>
      <c r="S5" s="86"/>
      <c r="T5" s="86"/>
      <c r="U5" s="86"/>
      <c r="V5" s="86"/>
      <c r="W5" s="86"/>
      <c r="X5" s="87"/>
      <c r="Y5" s="85">
        <f>Y6</f>
        <v>44165</v>
      </c>
      <c r="Z5" s="86"/>
      <c r="AA5" s="86"/>
      <c r="AB5" s="86"/>
      <c r="AC5" s="86"/>
      <c r="AD5" s="86"/>
      <c r="AE5" s="87"/>
      <c r="AF5" s="85">
        <f>AF6</f>
        <v>44172</v>
      </c>
      <c r="AG5" s="86"/>
      <c r="AH5" s="86"/>
      <c r="AI5" s="86"/>
      <c r="AJ5" s="86"/>
      <c r="AK5" s="86"/>
      <c r="AL5" s="87"/>
      <c r="AM5" s="85">
        <f>AM6</f>
        <v>44179</v>
      </c>
      <c r="AN5" s="86"/>
      <c r="AO5" s="86"/>
      <c r="AP5" s="86"/>
      <c r="AQ5" s="86"/>
      <c r="AR5" s="86"/>
      <c r="AS5" s="87"/>
      <c r="AT5" s="85">
        <f>AT6</f>
        <v>44186</v>
      </c>
      <c r="AU5" s="86"/>
      <c r="AV5" s="86"/>
      <c r="AW5" s="86"/>
      <c r="AX5" s="86"/>
      <c r="AY5" s="86"/>
      <c r="AZ5" s="87"/>
      <c r="BA5" s="85">
        <f>BA6</f>
        <v>44193</v>
      </c>
      <c r="BB5" s="86"/>
      <c r="BC5" s="86"/>
      <c r="BD5" s="86"/>
      <c r="BE5" s="86"/>
      <c r="BF5" s="86"/>
      <c r="BG5" s="87"/>
      <c r="BH5" s="85">
        <f>BH6</f>
        <v>44200</v>
      </c>
      <c r="BI5" s="86"/>
      <c r="BJ5" s="86"/>
      <c r="BK5" s="86"/>
      <c r="BL5" s="86"/>
      <c r="BM5" s="86"/>
      <c r="BN5" s="87"/>
    </row>
    <row r="6" spans="1:66" x14ac:dyDescent="0.25">
      <c r="A6" s="12"/>
      <c r="B6" s="13"/>
      <c r="C6" s="13"/>
      <c r="D6" s="14"/>
      <c r="E6" s="13"/>
      <c r="F6" s="13"/>
      <c r="G6" s="13"/>
      <c r="H6" s="13"/>
      <c r="I6" s="13"/>
      <c r="J6" s="13"/>
      <c r="K6" s="44">
        <f>C4-WEEKDAY(C4,1)+2+7*(H4-1)</f>
        <v>44151</v>
      </c>
      <c r="L6" s="35">
        <f t="shared" ref="L6:AQ6" si="0">K6+1</f>
        <v>44152</v>
      </c>
      <c r="M6" s="35">
        <f t="shared" si="0"/>
        <v>44153</v>
      </c>
      <c r="N6" s="35">
        <f t="shared" si="0"/>
        <v>44154</v>
      </c>
      <c r="O6" s="35">
        <f t="shared" si="0"/>
        <v>44155</v>
      </c>
      <c r="P6" s="35">
        <f t="shared" si="0"/>
        <v>44156</v>
      </c>
      <c r="Q6" s="45">
        <f t="shared" si="0"/>
        <v>44157</v>
      </c>
      <c r="R6" s="44">
        <f t="shared" si="0"/>
        <v>44158</v>
      </c>
      <c r="S6" s="35">
        <f t="shared" si="0"/>
        <v>44159</v>
      </c>
      <c r="T6" s="35">
        <f t="shared" si="0"/>
        <v>44160</v>
      </c>
      <c r="U6" s="35">
        <f t="shared" si="0"/>
        <v>44161</v>
      </c>
      <c r="V6" s="35">
        <f t="shared" si="0"/>
        <v>44162</v>
      </c>
      <c r="W6" s="35">
        <f t="shared" si="0"/>
        <v>44163</v>
      </c>
      <c r="X6" s="45">
        <f t="shared" si="0"/>
        <v>44164</v>
      </c>
      <c r="Y6" s="44">
        <f t="shared" si="0"/>
        <v>44165</v>
      </c>
      <c r="Z6" s="35">
        <f t="shared" si="0"/>
        <v>44166</v>
      </c>
      <c r="AA6" s="35">
        <f t="shared" si="0"/>
        <v>44167</v>
      </c>
      <c r="AB6" s="35">
        <f t="shared" si="0"/>
        <v>44168</v>
      </c>
      <c r="AC6" s="35">
        <f t="shared" si="0"/>
        <v>44169</v>
      </c>
      <c r="AD6" s="35">
        <f t="shared" si="0"/>
        <v>44170</v>
      </c>
      <c r="AE6" s="45">
        <f t="shared" si="0"/>
        <v>44171</v>
      </c>
      <c r="AF6" s="44">
        <f t="shared" si="0"/>
        <v>44172</v>
      </c>
      <c r="AG6" s="35">
        <f t="shared" si="0"/>
        <v>44173</v>
      </c>
      <c r="AH6" s="35">
        <f t="shared" si="0"/>
        <v>44174</v>
      </c>
      <c r="AI6" s="35">
        <f t="shared" si="0"/>
        <v>44175</v>
      </c>
      <c r="AJ6" s="35">
        <f t="shared" si="0"/>
        <v>44176</v>
      </c>
      <c r="AK6" s="35">
        <f t="shared" si="0"/>
        <v>44177</v>
      </c>
      <c r="AL6" s="45">
        <f t="shared" si="0"/>
        <v>44178</v>
      </c>
      <c r="AM6" s="44">
        <f t="shared" si="0"/>
        <v>44179</v>
      </c>
      <c r="AN6" s="35">
        <f t="shared" si="0"/>
        <v>44180</v>
      </c>
      <c r="AO6" s="35">
        <f t="shared" si="0"/>
        <v>44181</v>
      </c>
      <c r="AP6" s="35">
        <f t="shared" si="0"/>
        <v>44182</v>
      </c>
      <c r="AQ6" s="35">
        <f t="shared" si="0"/>
        <v>44183</v>
      </c>
      <c r="AR6" s="35">
        <f t="shared" ref="AR6:BN6" si="1">AQ6+1</f>
        <v>44184</v>
      </c>
      <c r="AS6" s="45">
        <f t="shared" si="1"/>
        <v>44185</v>
      </c>
      <c r="AT6" s="44">
        <f t="shared" si="1"/>
        <v>44186</v>
      </c>
      <c r="AU6" s="35">
        <f t="shared" si="1"/>
        <v>44187</v>
      </c>
      <c r="AV6" s="35">
        <f t="shared" si="1"/>
        <v>44188</v>
      </c>
      <c r="AW6" s="35">
        <f t="shared" si="1"/>
        <v>44189</v>
      </c>
      <c r="AX6" s="35">
        <f t="shared" si="1"/>
        <v>44190</v>
      </c>
      <c r="AY6" s="35">
        <f t="shared" si="1"/>
        <v>44191</v>
      </c>
      <c r="AZ6" s="45">
        <f t="shared" si="1"/>
        <v>44192</v>
      </c>
      <c r="BA6" s="44">
        <f t="shared" si="1"/>
        <v>44193</v>
      </c>
      <c r="BB6" s="35">
        <f t="shared" si="1"/>
        <v>44194</v>
      </c>
      <c r="BC6" s="35">
        <f t="shared" si="1"/>
        <v>44195</v>
      </c>
      <c r="BD6" s="35">
        <f t="shared" si="1"/>
        <v>44196</v>
      </c>
      <c r="BE6" s="35">
        <f t="shared" si="1"/>
        <v>44197</v>
      </c>
      <c r="BF6" s="35">
        <f t="shared" si="1"/>
        <v>44198</v>
      </c>
      <c r="BG6" s="45">
        <f t="shared" si="1"/>
        <v>44199</v>
      </c>
      <c r="BH6" s="44">
        <f t="shared" si="1"/>
        <v>44200</v>
      </c>
      <c r="BI6" s="35">
        <f t="shared" si="1"/>
        <v>44201</v>
      </c>
      <c r="BJ6" s="35">
        <f t="shared" si="1"/>
        <v>44202</v>
      </c>
      <c r="BK6" s="35">
        <f t="shared" si="1"/>
        <v>44203</v>
      </c>
      <c r="BL6" s="35">
        <f t="shared" si="1"/>
        <v>44204</v>
      </c>
      <c r="BM6" s="35">
        <f t="shared" si="1"/>
        <v>44205</v>
      </c>
      <c r="BN6" s="45">
        <f t="shared" si="1"/>
        <v>44206</v>
      </c>
    </row>
    <row r="7" spans="1:66" s="73" customFormat="1" ht="24.6" thickBot="1" x14ac:dyDescent="0.3">
      <c r="A7" s="65" t="s">
        <v>30</v>
      </c>
      <c r="B7" s="66" t="s">
        <v>1</v>
      </c>
      <c r="C7" s="67" t="s">
        <v>2</v>
      </c>
      <c r="D7" s="68" t="s">
        <v>8</v>
      </c>
      <c r="E7" s="69" t="s">
        <v>3</v>
      </c>
      <c r="F7" s="69" t="s">
        <v>4</v>
      </c>
      <c r="G7" s="67" t="s">
        <v>5</v>
      </c>
      <c r="H7" s="67" t="s">
        <v>6</v>
      </c>
      <c r="I7" s="67" t="s">
        <v>7</v>
      </c>
      <c r="J7" s="67"/>
      <c r="K7" s="70" t="str">
        <f t="shared" ref="K7:AP7" si="2">CHOOSE(WEEKDAY(K6,1),"S","M","T","W","T","F","S")</f>
        <v>M</v>
      </c>
      <c r="L7" s="71" t="str">
        <f t="shared" si="2"/>
        <v>T</v>
      </c>
      <c r="M7" s="71" t="str">
        <f t="shared" si="2"/>
        <v>W</v>
      </c>
      <c r="N7" s="71" t="str">
        <f t="shared" si="2"/>
        <v>T</v>
      </c>
      <c r="O7" s="71" t="str">
        <f t="shared" si="2"/>
        <v>F</v>
      </c>
      <c r="P7" s="71" t="str">
        <f t="shared" si="2"/>
        <v>S</v>
      </c>
      <c r="Q7" s="72" t="str">
        <f t="shared" si="2"/>
        <v>S</v>
      </c>
      <c r="R7" s="70" t="str">
        <f t="shared" si="2"/>
        <v>M</v>
      </c>
      <c r="S7" s="71" t="str">
        <f t="shared" si="2"/>
        <v>T</v>
      </c>
      <c r="T7" s="71" t="str">
        <f t="shared" si="2"/>
        <v>W</v>
      </c>
      <c r="U7" s="71" t="str">
        <f t="shared" si="2"/>
        <v>T</v>
      </c>
      <c r="V7" s="71" t="str">
        <f t="shared" si="2"/>
        <v>F</v>
      </c>
      <c r="W7" s="71" t="str">
        <f t="shared" si="2"/>
        <v>S</v>
      </c>
      <c r="X7" s="72" t="str">
        <f t="shared" si="2"/>
        <v>S</v>
      </c>
      <c r="Y7" s="70" t="str">
        <f t="shared" si="2"/>
        <v>M</v>
      </c>
      <c r="Z7" s="71" t="str">
        <f t="shared" si="2"/>
        <v>T</v>
      </c>
      <c r="AA7" s="71" t="str">
        <f t="shared" si="2"/>
        <v>W</v>
      </c>
      <c r="AB7" s="71" t="str">
        <f t="shared" si="2"/>
        <v>T</v>
      </c>
      <c r="AC7" s="71" t="str">
        <f t="shared" si="2"/>
        <v>F</v>
      </c>
      <c r="AD7" s="71" t="str">
        <f t="shared" si="2"/>
        <v>S</v>
      </c>
      <c r="AE7" s="72" t="str">
        <f t="shared" si="2"/>
        <v>S</v>
      </c>
      <c r="AF7" s="70" t="str">
        <f t="shared" si="2"/>
        <v>M</v>
      </c>
      <c r="AG7" s="71" t="str">
        <f t="shared" si="2"/>
        <v>T</v>
      </c>
      <c r="AH7" s="71" t="str">
        <f t="shared" si="2"/>
        <v>W</v>
      </c>
      <c r="AI7" s="71" t="str">
        <f t="shared" si="2"/>
        <v>T</v>
      </c>
      <c r="AJ7" s="71" t="str">
        <f t="shared" si="2"/>
        <v>F</v>
      </c>
      <c r="AK7" s="71" t="str">
        <f t="shared" si="2"/>
        <v>S</v>
      </c>
      <c r="AL7" s="72" t="str">
        <f t="shared" si="2"/>
        <v>S</v>
      </c>
      <c r="AM7" s="70" t="str">
        <f t="shared" si="2"/>
        <v>M</v>
      </c>
      <c r="AN7" s="71" t="str">
        <f t="shared" si="2"/>
        <v>T</v>
      </c>
      <c r="AO7" s="71" t="str">
        <f t="shared" si="2"/>
        <v>W</v>
      </c>
      <c r="AP7" s="71" t="str">
        <f t="shared" si="2"/>
        <v>T</v>
      </c>
      <c r="AQ7" s="71" t="str">
        <f t="shared" ref="AQ7:BN7" si="3">CHOOSE(WEEKDAY(AQ6,1),"S","M","T","W","T","F","S")</f>
        <v>F</v>
      </c>
      <c r="AR7" s="71" t="str">
        <f t="shared" si="3"/>
        <v>S</v>
      </c>
      <c r="AS7" s="72" t="str">
        <f t="shared" si="3"/>
        <v>S</v>
      </c>
      <c r="AT7" s="70" t="str">
        <f t="shared" si="3"/>
        <v>M</v>
      </c>
      <c r="AU7" s="71" t="str">
        <f t="shared" si="3"/>
        <v>T</v>
      </c>
      <c r="AV7" s="71" t="str">
        <f t="shared" si="3"/>
        <v>W</v>
      </c>
      <c r="AW7" s="71" t="str">
        <f t="shared" si="3"/>
        <v>T</v>
      </c>
      <c r="AX7" s="71" t="str">
        <f t="shared" si="3"/>
        <v>F</v>
      </c>
      <c r="AY7" s="71" t="str">
        <f t="shared" si="3"/>
        <v>S</v>
      </c>
      <c r="AZ7" s="72" t="str">
        <f t="shared" si="3"/>
        <v>S</v>
      </c>
      <c r="BA7" s="70" t="str">
        <f t="shared" si="3"/>
        <v>M</v>
      </c>
      <c r="BB7" s="71" t="str">
        <f t="shared" si="3"/>
        <v>T</v>
      </c>
      <c r="BC7" s="71" t="str">
        <f t="shared" si="3"/>
        <v>W</v>
      </c>
      <c r="BD7" s="71" t="str">
        <f t="shared" si="3"/>
        <v>T</v>
      </c>
      <c r="BE7" s="71" t="str">
        <f t="shared" si="3"/>
        <v>F</v>
      </c>
      <c r="BF7" s="71" t="str">
        <f t="shared" si="3"/>
        <v>S</v>
      </c>
      <c r="BG7" s="72" t="str">
        <f t="shared" si="3"/>
        <v>S</v>
      </c>
      <c r="BH7" s="70" t="str">
        <f t="shared" si="3"/>
        <v>M</v>
      </c>
      <c r="BI7" s="71" t="str">
        <f t="shared" si="3"/>
        <v>T</v>
      </c>
      <c r="BJ7" s="71" t="str">
        <f t="shared" si="3"/>
        <v>W</v>
      </c>
      <c r="BK7" s="71" t="str">
        <f t="shared" si="3"/>
        <v>T</v>
      </c>
      <c r="BL7" s="71" t="str">
        <f t="shared" si="3"/>
        <v>F</v>
      </c>
      <c r="BM7" s="71" t="str">
        <f t="shared" si="3"/>
        <v>S</v>
      </c>
      <c r="BN7" s="72" t="str">
        <f t="shared" si="3"/>
        <v>S</v>
      </c>
    </row>
    <row r="8" spans="1:66" s="18" customFormat="1" ht="17.399999999999999" x14ac:dyDescent="0.25">
      <c r="A8" s="36" t="str">
        <f>IF(ISERROR(VALUE(SUBSTITUTE(prevWBS,".",""))),"1",IF(ISERROR(FIND("`",SUBSTITUTE(prevWBS,".","`",1))),TEXT(VALUE(prevWBS)+1,"#"),TEXT(VALUE(LEFT(prevWBS,FIND("`",SUBSTITUTE(prevWBS,".","`",1))-1))+1,"#")))</f>
        <v>1</v>
      </c>
      <c r="B8" s="37" t="s">
        <v>16</v>
      </c>
      <c r="C8" s="38"/>
      <c r="D8" s="39"/>
      <c r="E8" s="40"/>
      <c r="F8" s="64" t="str">
        <f>IF(ISBLANK(E8)," - ",IF(G8=0,E8,E8+G8-1))</f>
        <v xml:space="preserve"> - </v>
      </c>
      <c r="G8" s="41"/>
      <c r="H8" s="42"/>
      <c r="I8" s="43" t="str">
        <f t="shared" ref="I8:I29" si="4">IF(OR(F8=0,E8=0)," - ",NETWORKDAYS(E8,F8))</f>
        <v xml:space="preserve"> - </v>
      </c>
      <c r="J8" s="46"/>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row>
    <row r="9" spans="1:66" s="24" customFormat="1" ht="17.399999999999999" x14ac:dyDescent="0.25">
      <c r="A9" s="23"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4" t="s">
        <v>13</v>
      </c>
      <c r="C9" s="24" t="s">
        <v>15</v>
      </c>
      <c r="D9" s="75"/>
      <c r="E9" s="51">
        <v>44151</v>
      </c>
      <c r="F9" s="52">
        <f>IF(ISBLANK(E9)," - ",IF(G9=0,E9,E9+G9-1))</f>
        <v>44157</v>
      </c>
      <c r="G9" s="25">
        <v>7</v>
      </c>
      <c r="H9" s="26">
        <v>0</v>
      </c>
      <c r="I9" s="27">
        <f t="shared" si="4"/>
        <v>5</v>
      </c>
      <c r="J9" s="47"/>
      <c r="K9" s="89"/>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row>
    <row r="10" spans="1:66" s="24" customFormat="1" ht="17.399999999999999" x14ac:dyDescent="0.25">
      <c r="A10" s="23" t="str">
        <f t="shared" si="5"/>
        <v>1.2</v>
      </c>
      <c r="B10" s="74" t="s">
        <v>13</v>
      </c>
      <c r="C10" s="24" t="s">
        <v>18</v>
      </c>
      <c r="D10" s="75"/>
      <c r="E10" s="51">
        <v>44158</v>
      </c>
      <c r="F10" s="52">
        <f t="shared" ref="F10:F29" si="6">IF(ISBLANK(E10)," - ",IF(G10=0,E10,E10+G10-1))</f>
        <v>44187</v>
      </c>
      <c r="G10" s="25">
        <v>30</v>
      </c>
      <c r="H10" s="26">
        <v>0</v>
      </c>
      <c r="I10" s="27">
        <f t="shared" si="4"/>
        <v>22</v>
      </c>
      <c r="J10" s="47"/>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row>
    <row r="11" spans="1:66" s="24" customFormat="1" ht="17.399999999999999" x14ac:dyDescent="0.25">
      <c r="A11" s="23" t="str">
        <f t="shared" si="5"/>
        <v>1.3</v>
      </c>
      <c r="B11" s="74" t="s">
        <v>13</v>
      </c>
      <c r="C11" s="24" t="s">
        <v>17</v>
      </c>
      <c r="D11" s="75"/>
      <c r="E11" s="51">
        <v>44188</v>
      </c>
      <c r="F11" s="52">
        <f t="shared" si="6"/>
        <v>44192</v>
      </c>
      <c r="G11" s="25">
        <v>5</v>
      </c>
      <c r="H11" s="26">
        <v>0</v>
      </c>
      <c r="I11" s="27">
        <f t="shared" si="4"/>
        <v>3</v>
      </c>
      <c r="J11" s="47"/>
      <c r="K11" s="56"/>
      <c r="L11" s="56"/>
      <c r="M11" s="57"/>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row>
    <row r="12" spans="1:66" s="24" customFormat="1" ht="17.399999999999999" x14ac:dyDescent="0.25">
      <c r="A12" s="23" t="str">
        <f t="shared" si="5"/>
        <v>1.4</v>
      </c>
      <c r="B12" s="74" t="s">
        <v>13</v>
      </c>
      <c r="C12" s="24" t="s">
        <v>19</v>
      </c>
      <c r="D12" s="75"/>
      <c r="E12" s="51">
        <v>44193</v>
      </c>
      <c r="F12" s="52">
        <f t="shared" si="6"/>
        <v>44199</v>
      </c>
      <c r="G12" s="25">
        <v>7</v>
      </c>
      <c r="H12" s="26">
        <v>0</v>
      </c>
      <c r="I12" s="27">
        <f t="shared" si="4"/>
        <v>5</v>
      </c>
      <c r="J12" s="47"/>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row>
    <row r="13" spans="1:66" s="18" customFormat="1" ht="17.399999999999999" x14ac:dyDescent="0.25">
      <c r="A13" s="16" t="str">
        <f>IF(ISERROR(VALUE(SUBSTITUTE(prevWBS,".",""))),"1",IF(ISERROR(FIND("`",SUBSTITUTE(prevWBS,".","`",1))),TEXT(VALUE(prevWBS)+1,"#"),TEXT(VALUE(LEFT(prevWBS,FIND("`",SUBSTITUTE(prevWBS,".","`",1))-1))+1,"#")))</f>
        <v>2</v>
      </c>
      <c r="B13" s="17" t="s">
        <v>28</v>
      </c>
      <c r="D13" s="19"/>
      <c r="E13" s="53"/>
      <c r="F13" s="53" t="str">
        <f t="shared" si="6"/>
        <v xml:space="preserve"> - </v>
      </c>
      <c r="G13" s="20"/>
      <c r="H13" s="21"/>
      <c r="I13" s="22" t="str">
        <f t="shared" si="4"/>
        <v xml:space="preserve"> - </v>
      </c>
      <c r="J13" s="4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row>
    <row r="14" spans="1:66" s="24" customFormat="1" ht="17.399999999999999" x14ac:dyDescent="0.25">
      <c r="A1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v>
      </c>
      <c r="B14" s="74" t="s">
        <v>13</v>
      </c>
      <c r="C14" s="24" t="s">
        <v>26</v>
      </c>
      <c r="D14" s="75"/>
      <c r="E14" s="51">
        <v>44200</v>
      </c>
      <c r="F14" s="52">
        <f t="shared" ref="F14:F20" si="7">IF(ISBLANK(E14)," - ",IF(G14=0,E14,E14+G14-1))</f>
        <v>44229</v>
      </c>
      <c r="G14" s="25">
        <v>30</v>
      </c>
      <c r="H14" s="26">
        <v>0</v>
      </c>
      <c r="I14" s="27">
        <f t="shared" ref="I14:I20" si="8">IF(OR(F14=0,E14=0)," - ",NETWORKDAYS(E14,F14))</f>
        <v>22</v>
      </c>
      <c r="J14" s="47"/>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row>
    <row r="15" spans="1:66" s="24" customFormat="1" ht="17.399999999999999" x14ac:dyDescent="0.25">
      <c r="A1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5" s="74" t="s">
        <v>13</v>
      </c>
      <c r="C15" s="24" t="s">
        <v>20</v>
      </c>
      <c r="D15" s="75"/>
      <c r="E15" s="51"/>
      <c r="F15" s="52" t="str">
        <f t="shared" si="7"/>
        <v xml:space="preserve"> - </v>
      </c>
      <c r="G15" s="25"/>
      <c r="H15" s="26">
        <v>0</v>
      </c>
      <c r="I15" s="27" t="str">
        <f t="shared" si="8"/>
        <v xml:space="preserve"> - </v>
      </c>
      <c r="J15" s="47"/>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row>
    <row r="16" spans="1:66" s="24" customFormat="1" ht="17.399999999999999" x14ac:dyDescent="0.25">
      <c r="A16" s="23" t="str">
        <f t="shared" ref="A16:A2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74" t="s">
        <v>13</v>
      </c>
      <c r="C16" s="24" t="s">
        <v>21</v>
      </c>
      <c r="D16" s="75"/>
      <c r="E16" s="51"/>
      <c r="F16" s="52" t="str">
        <f t="shared" si="7"/>
        <v xml:space="preserve"> - </v>
      </c>
      <c r="G16" s="25"/>
      <c r="H16" s="26">
        <v>0</v>
      </c>
      <c r="I16" s="27" t="str">
        <f t="shared" si="8"/>
        <v xml:space="preserve"> - </v>
      </c>
      <c r="J16" s="47"/>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row>
    <row r="17" spans="1:66" s="24" customFormat="1" ht="17.399999999999999" x14ac:dyDescent="0.25">
      <c r="A17" s="23" t="str">
        <f t="shared" si="9"/>
        <v>2.3</v>
      </c>
      <c r="B17" s="74" t="s">
        <v>13</v>
      </c>
      <c r="C17" s="24" t="s">
        <v>22</v>
      </c>
      <c r="D17" s="75"/>
      <c r="E17" s="51"/>
      <c r="F17" s="52" t="str">
        <f t="shared" si="7"/>
        <v xml:space="preserve"> - </v>
      </c>
      <c r="G17" s="25"/>
      <c r="H17" s="26">
        <v>0</v>
      </c>
      <c r="I17" s="27" t="str">
        <f t="shared" si="8"/>
        <v xml:space="preserve"> - </v>
      </c>
      <c r="J17" s="47"/>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row>
    <row r="18" spans="1:66" s="24" customFormat="1" ht="17.399999999999999" x14ac:dyDescent="0.25">
      <c r="A18" s="23" t="str">
        <f t="shared" si="9"/>
        <v>2.4</v>
      </c>
      <c r="B18" s="74" t="s">
        <v>13</v>
      </c>
      <c r="C18" s="24" t="s">
        <v>23</v>
      </c>
      <c r="D18" s="75"/>
      <c r="E18" s="51"/>
      <c r="F18" s="52" t="str">
        <f t="shared" ref="F18:F19" si="10">IF(ISBLANK(E18)," - ",IF(G18=0,E18,E18+G18-1))</f>
        <v xml:space="preserve"> - </v>
      </c>
      <c r="G18" s="25"/>
      <c r="H18" s="26">
        <v>0</v>
      </c>
      <c r="I18" s="27" t="str">
        <f t="shared" ref="I18:I19" si="11">IF(OR(F18=0,E18=0)," - ",NETWORKDAYS(E18,F18))</f>
        <v xml:space="preserve"> - </v>
      </c>
      <c r="J18" s="47"/>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row>
    <row r="19" spans="1:66" s="24" customFormat="1" ht="17.399999999999999" x14ac:dyDescent="0.25">
      <c r="A19" s="23" t="str">
        <f t="shared" si="9"/>
        <v>2.5</v>
      </c>
      <c r="B19" s="74" t="s">
        <v>13</v>
      </c>
      <c r="C19" s="24" t="s">
        <v>24</v>
      </c>
      <c r="D19" s="75"/>
      <c r="E19" s="51"/>
      <c r="F19" s="52" t="str">
        <f t="shared" si="10"/>
        <v xml:space="preserve"> - </v>
      </c>
      <c r="G19" s="25"/>
      <c r="H19" s="26">
        <v>0</v>
      </c>
      <c r="I19" s="27" t="str">
        <f t="shared" si="11"/>
        <v xml:space="preserve"> - </v>
      </c>
      <c r="J19" s="47"/>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row>
    <row r="20" spans="1:66" s="24" customFormat="1" ht="17.399999999999999" x14ac:dyDescent="0.25">
      <c r="A20" s="23" t="str">
        <f t="shared" si="9"/>
        <v>2.6</v>
      </c>
      <c r="B20" s="74" t="s">
        <v>13</v>
      </c>
      <c r="C20" s="24" t="s">
        <v>25</v>
      </c>
      <c r="D20" s="75"/>
      <c r="E20" s="51"/>
      <c r="F20" s="52" t="str">
        <f t="shared" si="7"/>
        <v xml:space="preserve"> - </v>
      </c>
      <c r="G20" s="25"/>
      <c r="H20" s="26">
        <v>0</v>
      </c>
      <c r="I20" s="27" t="str">
        <f t="shared" si="8"/>
        <v xml:space="preserve"> - </v>
      </c>
      <c r="J20" s="47"/>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row>
    <row r="21" spans="1:66" s="24" customFormat="1" ht="17.399999999999999" x14ac:dyDescent="0.25">
      <c r="A21" s="23"/>
      <c r="B21" s="74"/>
      <c r="D21" s="92"/>
      <c r="E21" s="93"/>
      <c r="F21" s="94"/>
      <c r="G21" s="95"/>
      <c r="H21" s="96"/>
      <c r="I21" s="97"/>
      <c r="J21" s="98"/>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row>
    <row r="22" spans="1:66" s="18" customFormat="1" ht="17.399999999999999" x14ac:dyDescent="0.25">
      <c r="A22" s="16">
        <v>3</v>
      </c>
      <c r="B22" s="17" t="s">
        <v>29</v>
      </c>
      <c r="D22" s="19"/>
      <c r="E22" s="53"/>
      <c r="F22" s="53" t="str">
        <f t="shared" si="6"/>
        <v xml:space="preserve"> - </v>
      </c>
      <c r="G22" s="20"/>
      <c r="H22" s="21"/>
      <c r="I22" s="22" t="str">
        <f t="shared" si="4"/>
        <v xml:space="preserve"> - </v>
      </c>
      <c r="J22" s="4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row>
    <row r="23" spans="1:66" s="24" customFormat="1" ht="17.399999999999999" x14ac:dyDescent="0.25">
      <c r="A2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v>
      </c>
      <c r="B23" s="74" t="s">
        <v>13</v>
      </c>
      <c r="C23" s="24" t="s">
        <v>27</v>
      </c>
      <c r="D23" s="75"/>
      <c r="E23" s="51">
        <v>44257</v>
      </c>
      <c r="F23" s="52">
        <f t="shared" si="6"/>
        <v>44286</v>
      </c>
      <c r="G23" s="25">
        <v>30</v>
      </c>
      <c r="H23" s="26">
        <v>0</v>
      </c>
      <c r="I23" s="27">
        <f t="shared" si="4"/>
        <v>22</v>
      </c>
      <c r="J23" s="47"/>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row>
    <row r="24" spans="1:66" s="24" customFormat="1" ht="17.399999999999999" x14ac:dyDescent="0.25">
      <c r="A2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4" s="74" t="s">
        <v>13</v>
      </c>
      <c r="C24" s="24" t="s">
        <v>20</v>
      </c>
      <c r="D24" s="75"/>
      <c r="E24" s="51"/>
      <c r="F24" s="52" t="str">
        <f t="shared" si="6"/>
        <v xml:space="preserve"> - </v>
      </c>
      <c r="G24" s="25"/>
      <c r="H24" s="26">
        <v>0</v>
      </c>
      <c r="I24" s="27" t="str">
        <f t="shared" si="4"/>
        <v xml:space="preserve"> - </v>
      </c>
      <c r="J24" s="47"/>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row>
    <row r="25" spans="1:66" s="24" customFormat="1" ht="17.399999999999999" x14ac:dyDescent="0.25">
      <c r="A25" s="23" t="str">
        <f t="shared" ref="A25:A29"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74" t="s">
        <v>13</v>
      </c>
      <c r="C25" s="24" t="s">
        <v>21</v>
      </c>
      <c r="D25" s="75"/>
      <c r="E25" s="51"/>
      <c r="F25" s="52" t="str">
        <f t="shared" si="6"/>
        <v xml:space="preserve"> - </v>
      </c>
      <c r="G25" s="25"/>
      <c r="H25" s="26">
        <v>0</v>
      </c>
      <c r="I25" s="27" t="str">
        <f t="shared" si="4"/>
        <v xml:space="preserve"> - </v>
      </c>
      <c r="J25" s="47"/>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row>
    <row r="26" spans="1:66" s="24" customFormat="1" ht="17.399999999999999" x14ac:dyDescent="0.25">
      <c r="A26" s="23" t="str">
        <f t="shared" si="12"/>
        <v>3.3</v>
      </c>
      <c r="B26" s="74" t="s">
        <v>13</v>
      </c>
      <c r="C26" s="24" t="s">
        <v>22</v>
      </c>
      <c r="D26" s="75"/>
      <c r="E26" s="51"/>
      <c r="F26" s="52" t="str">
        <f t="shared" si="6"/>
        <v xml:space="preserve"> - </v>
      </c>
      <c r="G26" s="25"/>
      <c r="H26" s="26">
        <v>0</v>
      </c>
      <c r="I26" s="27" t="str">
        <f t="shared" si="4"/>
        <v xml:space="preserve"> - </v>
      </c>
      <c r="J26" s="47"/>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row>
    <row r="27" spans="1:66" s="24" customFormat="1" ht="17.399999999999999" x14ac:dyDescent="0.25">
      <c r="A27" s="23" t="str">
        <f t="shared" si="12"/>
        <v>3.4</v>
      </c>
      <c r="B27" s="74" t="s">
        <v>13</v>
      </c>
      <c r="C27" s="24" t="s">
        <v>23</v>
      </c>
      <c r="D27" s="75"/>
      <c r="E27" s="51"/>
      <c r="F27" s="52" t="str">
        <f t="shared" si="6"/>
        <v xml:space="preserve"> - </v>
      </c>
      <c r="G27" s="25"/>
      <c r="H27" s="26">
        <v>0</v>
      </c>
      <c r="I27" s="27" t="str">
        <f t="shared" si="4"/>
        <v xml:space="preserve"> - </v>
      </c>
      <c r="J27" s="47"/>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row>
    <row r="28" spans="1:66" s="24" customFormat="1" ht="17.399999999999999" x14ac:dyDescent="0.25">
      <c r="A28" s="23" t="str">
        <f t="shared" si="12"/>
        <v>3.5</v>
      </c>
      <c r="B28" s="74" t="s">
        <v>13</v>
      </c>
      <c r="C28" s="24" t="s">
        <v>24</v>
      </c>
      <c r="D28" s="75"/>
      <c r="E28" s="51"/>
      <c r="F28" s="52" t="str">
        <f t="shared" si="6"/>
        <v xml:space="preserve"> - </v>
      </c>
      <c r="G28" s="25"/>
      <c r="H28" s="26">
        <v>0</v>
      </c>
      <c r="I28" s="27" t="str">
        <f t="shared" si="4"/>
        <v xml:space="preserve"> - </v>
      </c>
      <c r="J28" s="47"/>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row>
    <row r="29" spans="1:66" s="24" customFormat="1" ht="17.399999999999999" x14ac:dyDescent="0.25">
      <c r="A29" s="23" t="str">
        <f t="shared" si="12"/>
        <v>3.6</v>
      </c>
      <c r="B29" s="74" t="s">
        <v>13</v>
      </c>
      <c r="C29" s="24" t="s">
        <v>25</v>
      </c>
      <c r="D29" s="75"/>
      <c r="E29" s="51"/>
      <c r="F29" s="52" t="str">
        <f t="shared" si="6"/>
        <v xml:space="preserve"> - </v>
      </c>
      <c r="G29" s="25"/>
      <c r="H29" s="26">
        <v>0</v>
      </c>
      <c r="I29" s="27" t="str">
        <f t="shared" si="4"/>
        <v xml:space="preserve"> - </v>
      </c>
      <c r="J29" s="47"/>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row>
    <row r="30" spans="1:66" s="24" customFormat="1" ht="17.399999999999999" x14ac:dyDescent="0.25">
      <c r="A30" s="23"/>
      <c r="B30" s="74"/>
      <c r="D30" s="75"/>
      <c r="E30" s="90"/>
      <c r="F30" s="90"/>
      <c r="G30" s="34"/>
      <c r="H30" s="91"/>
      <c r="I30" s="34"/>
      <c r="J30" s="50"/>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row>
    <row r="31" spans="1:66" s="18" customFormat="1" ht="17.399999999999999" x14ac:dyDescent="0.25">
      <c r="A31" s="16">
        <v>4</v>
      </c>
      <c r="B31" s="17" t="s">
        <v>31</v>
      </c>
      <c r="D31" s="19"/>
      <c r="E31" s="53"/>
      <c r="F31" s="53" t="str">
        <f t="shared" ref="F31:F38" si="13">IF(ISBLANK(E31)," - ",IF(G31=0,E31,E31+G31-1))</f>
        <v xml:space="preserve"> - </v>
      </c>
      <c r="G31" s="20"/>
      <c r="H31" s="21"/>
      <c r="I31" s="22" t="str">
        <f t="shared" ref="I31:I38" si="14">IF(OR(F31=0,E31=0)," - ",NETWORKDAYS(E31,F31))</f>
        <v xml:space="preserve"> - </v>
      </c>
      <c r="J31" s="4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row>
    <row r="32" spans="1:66" s="24" customFormat="1" ht="17.399999999999999" x14ac:dyDescent="0.25">
      <c r="A3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32" s="74" t="s">
        <v>13</v>
      </c>
      <c r="C32" s="24" t="s">
        <v>45</v>
      </c>
      <c r="D32" s="75"/>
      <c r="E32" s="51">
        <v>44287</v>
      </c>
      <c r="F32" s="52">
        <f t="shared" si="13"/>
        <v>44316</v>
      </c>
      <c r="G32" s="25">
        <v>30</v>
      </c>
      <c r="H32" s="26">
        <v>0</v>
      </c>
      <c r="I32" s="27">
        <f t="shared" si="14"/>
        <v>22</v>
      </c>
      <c r="J32" s="47"/>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row>
    <row r="33" spans="1:66" s="24" customFormat="1" ht="17.399999999999999" x14ac:dyDescent="0.25">
      <c r="A3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3" s="74" t="s">
        <v>13</v>
      </c>
      <c r="C33" s="24" t="s">
        <v>20</v>
      </c>
      <c r="D33" s="75"/>
      <c r="E33" s="51"/>
      <c r="F33" s="52" t="str">
        <f t="shared" si="13"/>
        <v xml:space="preserve"> - </v>
      </c>
      <c r="G33" s="25"/>
      <c r="H33" s="26">
        <v>0</v>
      </c>
      <c r="I33" s="27" t="str">
        <f t="shared" si="14"/>
        <v xml:space="preserve"> - </v>
      </c>
      <c r="J33" s="47"/>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row>
    <row r="34" spans="1:66" s="24" customFormat="1" ht="17.399999999999999" x14ac:dyDescent="0.25">
      <c r="A34" s="23" t="str">
        <f t="shared" ref="A34:A38"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74" t="s">
        <v>13</v>
      </c>
      <c r="C34" s="24" t="s">
        <v>32</v>
      </c>
      <c r="D34" s="75"/>
      <c r="E34" s="51"/>
      <c r="F34" s="52" t="str">
        <f t="shared" si="13"/>
        <v xml:space="preserve"> - </v>
      </c>
      <c r="G34" s="25"/>
      <c r="H34" s="26">
        <v>0</v>
      </c>
      <c r="I34" s="27" t="str">
        <f t="shared" si="14"/>
        <v xml:space="preserve"> - </v>
      </c>
      <c r="J34" s="47"/>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row>
    <row r="35" spans="1:66" s="24" customFormat="1" ht="17.399999999999999" x14ac:dyDescent="0.25">
      <c r="A35" s="23" t="str">
        <f t="shared" si="15"/>
        <v>4.3</v>
      </c>
      <c r="B35" s="74" t="s">
        <v>13</v>
      </c>
      <c r="C35" s="24" t="s">
        <v>33</v>
      </c>
      <c r="D35" s="75"/>
      <c r="E35" s="51"/>
      <c r="F35" s="52" t="str">
        <f t="shared" si="13"/>
        <v xml:space="preserve"> - </v>
      </c>
      <c r="G35" s="25"/>
      <c r="H35" s="26">
        <v>0</v>
      </c>
      <c r="I35" s="27" t="str">
        <f t="shared" si="14"/>
        <v xml:space="preserve"> - </v>
      </c>
      <c r="J35" s="47"/>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row>
    <row r="36" spans="1:66" s="24" customFormat="1" ht="17.399999999999999" x14ac:dyDescent="0.25">
      <c r="A36" s="23" t="str">
        <f t="shared" si="15"/>
        <v>4.4</v>
      </c>
      <c r="B36" s="74" t="s">
        <v>13</v>
      </c>
      <c r="C36" s="24" t="s">
        <v>34</v>
      </c>
      <c r="D36" s="75"/>
      <c r="E36" s="51"/>
      <c r="F36" s="52" t="str">
        <f t="shared" si="13"/>
        <v xml:space="preserve"> - </v>
      </c>
      <c r="G36" s="25"/>
      <c r="H36" s="26">
        <v>0</v>
      </c>
      <c r="I36" s="27" t="str">
        <f t="shared" si="14"/>
        <v xml:space="preserve"> - </v>
      </c>
      <c r="J36" s="47"/>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row>
    <row r="37" spans="1:66" s="24" customFormat="1" ht="17.399999999999999" x14ac:dyDescent="0.25">
      <c r="A37" s="23" t="str">
        <f t="shared" si="15"/>
        <v>4.5</v>
      </c>
      <c r="B37" s="74" t="s">
        <v>13</v>
      </c>
      <c r="C37" s="24" t="s">
        <v>35</v>
      </c>
      <c r="D37" s="75"/>
      <c r="E37" s="51"/>
      <c r="F37" s="52" t="str">
        <f t="shared" si="13"/>
        <v xml:space="preserve"> - </v>
      </c>
      <c r="G37" s="25"/>
      <c r="H37" s="26">
        <v>0</v>
      </c>
      <c r="I37" s="27" t="str">
        <f t="shared" si="14"/>
        <v xml:space="preserve"> - </v>
      </c>
      <c r="J37" s="47"/>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row>
    <row r="38" spans="1:66" s="24" customFormat="1" ht="17.399999999999999" x14ac:dyDescent="0.25">
      <c r="A38" s="23" t="str">
        <f t="shared" si="15"/>
        <v>4.6</v>
      </c>
      <c r="B38" s="74" t="s">
        <v>13</v>
      </c>
      <c r="C38" s="24" t="s">
        <v>36</v>
      </c>
      <c r="D38" s="75"/>
      <c r="E38" s="51"/>
      <c r="F38" s="52" t="str">
        <f t="shared" si="13"/>
        <v xml:space="preserve"> - </v>
      </c>
      <c r="G38" s="25"/>
      <c r="H38" s="26">
        <v>0</v>
      </c>
      <c r="I38" s="27" t="str">
        <f t="shared" si="14"/>
        <v xml:space="preserve"> - </v>
      </c>
      <c r="J38" s="47"/>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row>
    <row r="39" spans="1:66" s="24" customFormat="1" ht="17.399999999999999" x14ac:dyDescent="0.25">
      <c r="A39" s="23"/>
      <c r="B39" s="74"/>
      <c r="D39" s="75"/>
      <c r="E39" s="90"/>
      <c r="F39" s="90"/>
      <c r="G39" s="34"/>
      <c r="H39" s="91"/>
      <c r="I39" s="34"/>
      <c r="J39" s="50"/>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row>
    <row r="40" spans="1:66" s="18" customFormat="1" ht="17.399999999999999" x14ac:dyDescent="0.25">
      <c r="A40" s="16">
        <v>5</v>
      </c>
      <c r="B40" s="17" t="s">
        <v>31</v>
      </c>
      <c r="D40" s="19"/>
      <c r="E40" s="53"/>
      <c r="F40" s="53" t="str">
        <f t="shared" ref="F40:F47" si="16">IF(ISBLANK(E40)," - ",IF(G40=0,E40,E40+G40-1))</f>
        <v xml:space="preserve"> - </v>
      </c>
      <c r="G40" s="20"/>
      <c r="H40" s="21"/>
      <c r="I40" s="22" t="str">
        <f t="shared" ref="I40:I47" si="17">IF(OR(F40=0,E40=0)," - ",NETWORKDAYS(E40,F40))</f>
        <v xml:space="preserve"> - </v>
      </c>
      <c r="J40" s="4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row>
    <row r="41" spans="1:66" s="24" customFormat="1" ht="17.399999999999999" x14ac:dyDescent="0.25">
      <c r="A4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41" s="74" t="s">
        <v>13</v>
      </c>
      <c r="C41" s="24" t="s">
        <v>45</v>
      </c>
      <c r="D41" s="75"/>
      <c r="E41" s="51">
        <v>44318</v>
      </c>
      <c r="F41" s="52">
        <f t="shared" si="16"/>
        <v>44347</v>
      </c>
      <c r="G41" s="25">
        <v>30</v>
      </c>
      <c r="H41" s="26">
        <v>0</v>
      </c>
      <c r="I41" s="27">
        <f t="shared" si="17"/>
        <v>21</v>
      </c>
      <c r="J41" s="47"/>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row>
    <row r="42" spans="1:66" s="24" customFormat="1" ht="17.399999999999999" x14ac:dyDescent="0.25">
      <c r="A4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42" s="74" t="s">
        <v>13</v>
      </c>
      <c r="C42" s="24" t="s">
        <v>20</v>
      </c>
      <c r="D42" s="75"/>
      <c r="E42" s="51"/>
      <c r="F42" s="52" t="str">
        <f t="shared" si="16"/>
        <v xml:space="preserve"> - </v>
      </c>
      <c r="G42" s="25"/>
      <c r="H42" s="26">
        <v>0</v>
      </c>
      <c r="I42" s="27" t="str">
        <f t="shared" si="17"/>
        <v xml:space="preserve"> - </v>
      </c>
      <c r="J42" s="47"/>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row>
    <row r="43" spans="1:66" s="24" customFormat="1" ht="17.399999999999999" x14ac:dyDescent="0.25">
      <c r="A43" s="23" t="str">
        <f t="shared" ref="A43:A47"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3" s="74" t="s">
        <v>13</v>
      </c>
      <c r="C43" s="24" t="s">
        <v>32</v>
      </c>
      <c r="D43" s="75"/>
      <c r="E43" s="51"/>
      <c r="F43" s="52" t="str">
        <f t="shared" si="16"/>
        <v xml:space="preserve"> - </v>
      </c>
      <c r="G43" s="25"/>
      <c r="H43" s="26">
        <v>0</v>
      </c>
      <c r="I43" s="27" t="str">
        <f t="shared" si="17"/>
        <v xml:space="preserve"> - </v>
      </c>
      <c r="J43" s="47"/>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row>
    <row r="44" spans="1:66" s="24" customFormat="1" ht="17.399999999999999" x14ac:dyDescent="0.25">
      <c r="A44" s="23" t="str">
        <f t="shared" si="18"/>
        <v>5.3</v>
      </c>
      <c r="B44" s="74" t="s">
        <v>13</v>
      </c>
      <c r="C44" s="24" t="s">
        <v>33</v>
      </c>
      <c r="D44" s="75"/>
      <c r="E44" s="51"/>
      <c r="F44" s="52" t="str">
        <f t="shared" si="16"/>
        <v xml:space="preserve"> - </v>
      </c>
      <c r="G44" s="25"/>
      <c r="H44" s="26">
        <v>0</v>
      </c>
      <c r="I44" s="27" t="str">
        <f t="shared" si="17"/>
        <v xml:space="preserve"> - </v>
      </c>
      <c r="J44" s="47"/>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row>
    <row r="45" spans="1:66" s="24" customFormat="1" ht="17.399999999999999" x14ac:dyDescent="0.25">
      <c r="A45" s="23" t="str">
        <f t="shared" si="18"/>
        <v>5.4</v>
      </c>
      <c r="B45" s="74" t="s">
        <v>13</v>
      </c>
      <c r="C45" s="24" t="s">
        <v>34</v>
      </c>
      <c r="D45" s="75"/>
      <c r="E45" s="51"/>
      <c r="F45" s="52" t="str">
        <f t="shared" si="16"/>
        <v xml:space="preserve"> - </v>
      </c>
      <c r="G45" s="25"/>
      <c r="H45" s="26">
        <v>0</v>
      </c>
      <c r="I45" s="27" t="str">
        <f t="shared" si="17"/>
        <v xml:space="preserve"> - </v>
      </c>
      <c r="J45" s="47"/>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row>
    <row r="46" spans="1:66" s="24" customFormat="1" ht="17.399999999999999" x14ac:dyDescent="0.25">
      <c r="A46" s="23" t="str">
        <f t="shared" si="18"/>
        <v>5.5</v>
      </c>
      <c r="B46" s="74" t="s">
        <v>13</v>
      </c>
      <c r="C46" s="24" t="s">
        <v>35</v>
      </c>
      <c r="D46" s="75"/>
      <c r="E46" s="51"/>
      <c r="F46" s="52" t="str">
        <f t="shared" si="16"/>
        <v xml:space="preserve"> - </v>
      </c>
      <c r="G46" s="25"/>
      <c r="H46" s="26">
        <v>0</v>
      </c>
      <c r="I46" s="27" t="str">
        <f t="shared" si="17"/>
        <v xml:space="preserve"> - </v>
      </c>
      <c r="J46" s="47"/>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row>
    <row r="47" spans="1:66" s="24" customFormat="1" ht="17.399999999999999" x14ac:dyDescent="0.25">
      <c r="A47" s="23" t="str">
        <f t="shared" si="18"/>
        <v>5.6</v>
      </c>
      <c r="B47" s="74" t="s">
        <v>13</v>
      </c>
      <c r="C47" s="24" t="s">
        <v>36</v>
      </c>
      <c r="D47" s="75"/>
      <c r="E47" s="51"/>
      <c r="F47" s="52" t="str">
        <f t="shared" si="16"/>
        <v xml:space="preserve"> - </v>
      </c>
      <c r="G47" s="25"/>
      <c r="H47" s="26">
        <v>0</v>
      </c>
      <c r="I47" s="27" t="str">
        <f t="shared" si="17"/>
        <v xml:space="preserve"> - </v>
      </c>
      <c r="J47" s="47"/>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row>
    <row r="48" spans="1:66" s="24" customFormat="1" ht="17.399999999999999" x14ac:dyDescent="0.25">
      <c r="A48" s="23"/>
      <c r="B48" s="74"/>
      <c r="D48" s="75"/>
      <c r="E48" s="90"/>
      <c r="F48" s="90"/>
      <c r="G48" s="34"/>
      <c r="H48" s="91"/>
      <c r="I48" s="34"/>
      <c r="J48" s="50"/>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row>
    <row r="49" spans="1:66" s="18" customFormat="1" ht="17.399999999999999" x14ac:dyDescent="0.25">
      <c r="A49" s="16">
        <v>5</v>
      </c>
      <c r="B49" s="17" t="s">
        <v>37</v>
      </c>
      <c r="D49" s="19"/>
      <c r="E49" s="53"/>
      <c r="F49" s="53" t="str">
        <f t="shared" ref="F49:F56" si="19">IF(ISBLANK(E49)," - ",IF(G49=0,E49,E49+G49-1))</f>
        <v xml:space="preserve"> - </v>
      </c>
      <c r="G49" s="20"/>
      <c r="H49" s="21"/>
      <c r="I49" s="22" t="str">
        <f t="shared" ref="I49:I56" si="20">IF(OR(F49=0,E49=0)," - ",NETWORKDAYS(E49,F49))</f>
        <v xml:space="preserve"> - </v>
      </c>
      <c r="J49" s="4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row>
    <row r="50" spans="1:66" s="24" customFormat="1" ht="17.399999999999999" x14ac:dyDescent="0.25">
      <c r="A5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50" s="74" t="s">
        <v>13</v>
      </c>
      <c r="C50" s="24" t="s">
        <v>38</v>
      </c>
      <c r="D50" s="75"/>
      <c r="E50" s="51">
        <v>44348</v>
      </c>
      <c r="F50" s="52">
        <f t="shared" si="19"/>
        <v>44377</v>
      </c>
      <c r="G50" s="25">
        <v>30</v>
      </c>
      <c r="H50" s="26">
        <v>0</v>
      </c>
      <c r="I50" s="27">
        <f t="shared" si="20"/>
        <v>22</v>
      </c>
      <c r="J50" s="47"/>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row>
    <row r="51" spans="1:66" s="24" customFormat="1" ht="17.399999999999999" x14ac:dyDescent="0.25">
      <c r="A5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51" s="74" t="s">
        <v>13</v>
      </c>
      <c r="C51" s="24" t="s">
        <v>39</v>
      </c>
      <c r="D51" s="75"/>
      <c r="E51" s="51"/>
      <c r="F51" s="52" t="str">
        <f t="shared" si="19"/>
        <v xml:space="preserve"> - </v>
      </c>
      <c r="G51" s="25"/>
      <c r="H51" s="26">
        <v>0</v>
      </c>
      <c r="I51" s="27" t="str">
        <f t="shared" si="20"/>
        <v xml:space="preserve"> - </v>
      </c>
      <c r="J51" s="47"/>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row>
    <row r="52" spans="1:66" s="24" customFormat="1" ht="17.399999999999999" x14ac:dyDescent="0.25">
      <c r="A52" s="23" t="str">
        <f t="shared" ref="A52:A56"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2" s="74" t="s">
        <v>13</v>
      </c>
      <c r="C52" s="24" t="s">
        <v>40</v>
      </c>
      <c r="D52" s="75"/>
      <c r="E52" s="51"/>
      <c r="F52" s="52" t="str">
        <f t="shared" si="19"/>
        <v xml:space="preserve"> - </v>
      </c>
      <c r="G52" s="25"/>
      <c r="H52" s="26">
        <v>0</v>
      </c>
      <c r="I52" s="27" t="str">
        <f t="shared" si="20"/>
        <v xml:space="preserve"> - </v>
      </c>
      <c r="J52" s="47"/>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row>
    <row r="53" spans="1:66" s="24" customFormat="1" ht="17.399999999999999" x14ac:dyDescent="0.25">
      <c r="A53" s="23" t="str">
        <f t="shared" si="21"/>
        <v>5.3</v>
      </c>
      <c r="B53" s="74" t="s">
        <v>13</v>
      </c>
      <c r="C53" s="24" t="s">
        <v>41</v>
      </c>
      <c r="D53" s="75"/>
      <c r="E53" s="51"/>
      <c r="F53" s="52" t="str">
        <f t="shared" si="19"/>
        <v xml:space="preserve"> - </v>
      </c>
      <c r="G53" s="25"/>
      <c r="H53" s="26">
        <v>0</v>
      </c>
      <c r="I53" s="27" t="str">
        <f t="shared" si="20"/>
        <v xml:space="preserve"> - </v>
      </c>
      <c r="J53" s="47"/>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row>
    <row r="54" spans="1:66" s="24" customFormat="1" ht="17.399999999999999" x14ac:dyDescent="0.25">
      <c r="A54" s="23" t="str">
        <f t="shared" si="21"/>
        <v>5.4</v>
      </c>
      <c r="B54" s="74" t="s">
        <v>13</v>
      </c>
      <c r="C54" s="24" t="s">
        <v>42</v>
      </c>
      <c r="D54" s="75"/>
      <c r="E54" s="51"/>
      <c r="F54" s="52" t="str">
        <f t="shared" si="19"/>
        <v xml:space="preserve"> - </v>
      </c>
      <c r="G54" s="25"/>
      <c r="H54" s="26">
        <v>0</v>
      </c>
      <c r="I54" s="27" t="str">
        <f t="shared" si="20"/>
        <v xml:space="preserve"> - </v>
      </c>
      <c r="J54" s="47"/>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row>
    <row r="55" spans="1:66" s="24" customFormat="1" ht="17.399999999999999" x14ac:dyDescent="0.25">
      <c r="A55" s="23" t="str">
        <f t="shared" si="21"/>
        <v>5.5</v>
      </c>
      <c r="B55" s="74" t="s">
        <v>13</v>
      </c>
      <c r="C55" s="24" t="s">
        <v>43</v>
      </c>
      <c r="D55" s="75"/>
      <c r="E55" s="51"/>
      <c r="F55" s="52" t="str">
        <f t="shared" si="19"/>
        <v xml:space="preserve"> - </v>
      </c>
      <c r="G55" s="25"/>
      <c r="H55" s="26">
        <v>0</v>
      </c>
      <c r="I55" s="27" t="str">
        <f t="shared" si="20"/>
        <v xml:space="preserve"> - </v>
      </c>
      <c r="J55" s="47"/>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row>
    <row r="56" spans="1:66" s="24" customFormat="1" ht="17.399999999999999" x14ac:dyDescent="0.25">
      <c r="A56" s="23" t="str">
        <f t="shared" si="21"/>
        <v>5.6</v>
      </c>
      <c r="B56" s="74" t="s">
        <v>13</v>
      </c>
      <c r="C56" s="24" t="s">
        <v>44</v>
      </c>
      <c r="D56" s="75"/>
      <c r="E56" s="51"/>
      <c r="F56" s="52" t="str">
        <f t="shared" si="19"/>
        <v xml:space="preserve"> - </v>
      </c>
      <c r="G56" s="25"/>
      <c r="H56" s="26">
        <v>0</v>
      </c>
      <c r="I56" s="27" t="str">
        <f t="shared" si="20"/>
        <v xml:space="preserve"> - </v>
      </c>
      <c r="J56" s="47"/>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row>
    <row r="57" spans="1:66" s="33" customFormat="1" ht="17.399999999999999" x14ac:dyDescent="0.25">
      <c r="A57" s="23"/>
      <c r="B57" s="28"/>
      <c r="C57" s="28"/>
      <c r="D57" s="29"/>
      <c r="E57" s="54"/>
      <c r="F57" s="54"/>
      <c r="G57" s="30"/>
      <c r="H57" s="31"/>
      <c r="I57" s="32"/>
      <c r="J57" s="49"/>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row>
    <row r="58" spans="1:66" s="33" customFormat="1" ht="17.399999999999999" x14ac:dyDescent="0.25">
      <c r="A58" s="23"/>
      <c r="B58" s="28"/>
      <c r="C58" s="28"/>
      <c r="D58" s="29"/>
      <c r="E58" s="54"/>
      <c r="F58" s="54"/>
      <c r="G58" s="30"/>
      <c r="H58" s="31"/>
      <c r="I58" s="32"/>
      <c r="J58" s="49"/>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2 H30 H39 H48 H57:H58">
    <cfRule type="dataBar" priority="8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5" priority="129">
      <formula>K$6=TODAY()</formula>
    </cfRule>
  </conditionalFormatting>
  <conditionalFormatting sqref="K8:BN17 K20:BN22 K30:BN30 K39:BN39 K48:BN48 K57:BN58">
    <cfRule type="expression" dxfId="54" priority="132">
      <formula>AND($E8&lt;=K$6,ROUNDDOWN(($F8-$E8+1)*$H8,0)+$E8-1&gt;=K$6)</formula>
    </cfRule>
    <cfRule type="expression" dxfId="53" priority="133">
      <formula>AND(NOT(ISBLANK($E8)),$E8&lt;=K$6,$F8&gt;=K$6)</formula>
    </cfRule>
  </conditionalFormatting>
  <conditionalFormatting sqref="K22:BN22 K6:BN13 K30:BN30 K39:BN39 K48:BN48 K57:BN58">
    <cfRule type="expression" dxfId="52" priority="92">
      <formula>K$6=TODAY()</formula>
    </cfRule>
  </conditionalFormatting>
  <conditionalFormatting sqref="H14:H17 H20:H21">
    <cfRule type="dataBar" priority="81">
      <dataBar>
        <cfvo type="num" val="0"/>
        <cfvo type="num" val="1"/>
        <color theme="0" tint="-0.34998626667073579"/>
      </dataBar>
      <extLst>
        <ext xmlns:x14="http://schemas.microsoft.com/office/spreadsheetml/2009/9/main" uri="{B025F937-C7B1-47D3-B67F-A62EFF666E3E}">
          <x14:id>{831025E1-2528-4225-849D-149B86D69925}</x14:id>
        </ext>
      </extLst>
    </cfRule>
  </conditionalFormatting>
  <conditionalFormatting sqref="K14:BN17 K20:BN21">
    <cfRule type="expression" dxfId="51" priority="82">
      <formula>K$6=TODAY()</formula>
    </cfRule>
  </conditionalFormatting>
  <conditionalFormatting sqref="K18:BN18">
    <cfRule type="expression" dxfId="50" priority="79">
      <formula>AND($E18&lt;=K$6,ROUNDDOWN(($F18-$E18+1)*$H18,0)+$E18-1&gt;=K$6)</formula>
    </cfRule>
    <cfRule type="expression" dxfId="49" priority="80">
      <formula>AND(NOT(ISBLANK($E18)),$E18&lt;=K$6,$F18&gt;=K$6)</formula>
    </cfRule>
  </conditionalFormatting>
  <conditionalFormatting sqref="H18">
    <cfRule type="dataBar" priority="77">
      <dataBar>
        <cfvo type="num" val="0"/>
        <cfvo type="num" val="1"/>
        <color theme="0" tint="-0.34998626667073579"/>
      </dataBar>
      <extLst>
        <ext xmlns:x14="http://schemas.microsoft.com/office/spreadsheetml/2009/9/main" uri="{B025F937-C7B1-47D3-B67F-A62EFF666E3E}">
          <x14:id>{84E1B7CB-5C78-4F52-AF64-A57525841720}</x14:id>
        </ext>
      </extLst>
    </cfRule>
  </conditionalFormatting>
  <conditionalFormatting sqref="K18:BN18">
    <cfRule type="expression" dxfId="48" priority="78">
      <formula>K$6=TODAY()</formula>
    </cfRule>
  </conditionalFormatting>
  <conditionalFormatting sqref="K19:BN19">
    <cfRule type="expression" dxfId="47" priority="75">
      <formula>AND($E19&lt;=K$6,ROUNDDOWN(($F19-$E19+1)*$H19,0)+$E19-1&gt;=K$6)</formula>
    </cfRule>
    <cfRule type="expression" dxfId="46" priority="76">
      <formula>AND(NOT(ISBLANK($E19)),$E19&lt;=K$6,$F19&gt;=K$6)</formula>
    </cfRule>
  </conditionalFormatting>
  <conditionalFormatting sqref="H19">
    <cfRule type="dataBar" priority="73">
      <dataBar>
        <cfvo type="num" val="0"/>
        <cfvo type="num" val="1"/>
        <color theme="0" tint="-0.34998626667073579"/>
      </dataBar>
      <extLst>
        <ext xmlns:x14="http://schemas.microsoft.com/office/spreadsheetml/2009/9/main" uri="{B025F937-C7B1-47D3-B67F-A62EFF666E3E}">
          <x14:id>{9B28CC2A-596A-4917-B23B-D38A80E45B7B}</x14:id>
        </ext>
      </extLst>
    </cfRule>
  </conditionalFormatting>
  <conditionalFormatting sqref="K19:BN19">
    <cfRule type="expression" dxfId="45" priority="74">
      <formula>K$6=TODAY()</formula>
    </cfRule>
  </conditionalFormatting>
  <conditionalFormatting sqref="K23:BN26 K29:BN29">
    <cfRule type="expression" dxfId="44" priority="71">
      <formula>AND($E23&lt;=K$6,ROUNDDOWN(($F23-$E23+1)*$H23,0)+$E23-1&gt;=K$6)</formula>
    </cfRule>
    <cfRule type="expression" dxfId="43" priority="72">
      <formula>AND(NOT(ISBLANK($E23)),$E23&lt;=K$6,$F23&gt;=K$6)</formula>
    </cfRule>
  </conditionalFormatting>
  <conditionalFormatting sqref="H23:H26 H29">
    <cfRule type="dataBar" priority="69">
      <dataBar>
        <cfvo type="num" val="0"/>
        <cfvo type="num" val="1"/>
        <color theme="0" tint="-0.34998626667073579"/>
      </dataBar>
      <extLst>
        <ext xmlns:x14="http://schemas.microsoft.com/office/spreadsheetml/2009/9/main" uri="{B025F937-C7B1-47D3-B67F-A62EFF666E3E}">
          <x14:id>{F3BE875A-D8BB-44A6-8161-DF6E0E044FCC}</x14:id>
        </ext>
      </extLst>
    </cfRule>
  </conditionalFormatting>
  <conditionalFormatting sqref="K23:BN26 K29:BN29">
    <cfRule type="expression" dxfId="42" priority="70">
      <formula>K$6=TODAY()</formula>
    </cfRule>
  </conditionalFormatting>
  <conditionalFormatting sqref="K27:BN27">
    <cfRule type="expression" dxfId="41" priority="67">
      <formula>AND($E27&lt;=K$6,ROUNDDOWN(($F27-$E27+1)*$H27,0)+$E27-1&gt;=K$6)</formula>
    </cfRule>
    <cfRule type="expression" dxfId="40" priority="68">
      <formula>AND(NOT(ISBLANK($E27)),$E27&lt;=K$6,$F27&gt;=K$6)</formula>
    </cfRule>
  </conditionalFormatting>
  <conditionalFormatting sqref="H27">
    <cfRule type="dataBar" priority="65">
      <dataBar>
        <cfvo type="num" val="0"/>
        <cfvo type="num" val="1"/>
        <color theme="0" tint="-0.34998626667073579"/>
      </dataBar>
      <extLst>
        <ext xmlns:x14="http://schemas.microsoft.com/office/spreadsheetml/2009/9/main" uri="{B025F937-C7B1-47D3-B67F-A62EFF666E3E}">
          <x14:id>{FB78C3D0-3699-4F32-903F-5BC953ED986F}</x14:id>
        </ext>
      </extLst>
    </cfRule>
  </conditionalFormatting>
  <conditionalFormatting sqref="K27:BN27">
    <cfRule type="expression" dxfId="39" priority="66">
      <formula>K$6=TODAY()</formula>
    </cfRule>
  </conditionalFormatting>
  <conditionalFormatting sqref="K28:BN28">
    <cfRule type="expression" dxfId="38" priority="63">
      <formula>AND($E28&lt;=K$6,ROUNDDOWN(($F28-$E28+1)*$H28,0)+$E28-1&gt;=K$6)</formula>
    </cfRule>
    <cfRule type="expression" dxfId="37" priority="64">
      <formula>AND(NOT(ISBLANK($E28)),$E28&lt;=K$6,$F28&gt;=K$6)</formula>
    </cfRule>
  </conditionalFormatting>
  <conditionalFormatting sqref="H28">
    <cfRule type="dataBar" priority="61">
      <dataBar>
        <cfvo type="num" val="0"/>
        <cfvo type="num" val="1"/>
        <color theme="0" tint="-0.34998626667073579"/>
      </dataBar>
      <extLst>
        <ext xmlns:x14="http://schemas.microsoft.com/office/spreadsheetml/2009/9/main" uri="{B025F937-C7B1-47D3-B67F-A62EFF666E3E}">
          <x14:id>{097980C5-9B27-4B47-B48A-89B221EB3C8A}</x14:id>
        </ext>
      </extLst>
    </cfRule>
  </conditionalFormatting>
  <conditionalFormatting sqref="K28:BN28">
    <cfRule type="expression" dxfId="36" priority="62">
      <formula>K$6=TODAY()</formula>
    </cfRule>
  </conditionalFormatting>
  <conditionalFormatting sqref="H37">
    <cfRule type="dataBar" priority="17">
      <dataBar>
        <cfvo type="num" val="0"/>
        <cfvo type="num" val="1"/>
        <color theme="0" tint="-0.34998626667073579"/>
      </dataBar>
      <extLst>
        <ext xmlns:x14="http://schemas.microsoft.com/office/spreadsheetml/2009/9/main" uri="{B025F937-C7B1-47D3-B67F-A62EFF666E3E}">
          <x14:id>{88708930-0FB8-4A3B-BCA6-1E571B7B4101}</x14:id>
        </ext>
      </extLst>
    </cfRule>
  </conditionalFormatting>
  <conditionalFormatting sqref="H55">
    <cfRule type="dataBar" priority="1">
      <dataBar>
        <cfvo type="num" val="0"/>
        <cfvo type="num" val="1"/>
        <color theme="0" tint="-0.34998626667073579"/>
      </dataBar>
      <extLst>
        <ext xmlns:x14="http://schemas.microsoft.com/office/spreadsheetml/2009/9/main" uri="{B025F937-C7B1-47D3-B67F-A62EFF666E3E}">
          <x14:id>{E51249E8-5BE3-4D46-83F0-9A6177F18599}</x14:id>
        </ext>
      </extLst>
    </cfRule>
  </conditionalFormatting>
  <conditionalFormatting sqref="H31">
    <cfRule type="dataBar" priority="57">
      <dataBar>
        <cfvo type="num" val="0"/>
        <cfvo type="num" val="1"/>
        <color theme="0" tint="-0.34998626667073579"/>
      </dataBar>
      <extLst>
        <ext xmlns:x14="http://schemas.microsoft.com/office/spreadsheetml/2009/9/main" uri="{B025F937-C7B1-47D3-B67F-A62EFF666E3E}">
          <x14:id>{22EE3A72-234E-49D1-8D99-234E15CCAF45}</x14:id>
        </ext>
      </extLst>
    </cfRule>
  </conditionalFormatting>
  <conditionalFormatting sqref="K31:BN31">
    <cfRule type="expression" dxfId="35" priority="59">
      <formula>AND($E31&lt;=K$6,ROUNDDOWN(($F31-$E31+1)*$H31,0)+$E31-1&gt;=K$6)</formula>
    </cfRule>
    <cfRule type="expression" dxfId="34" priority="60">
      <formula>AND(NOT(ISBLANK($E31)),$E31&lt;=K$6,$F31&gt;=K$6)</formula>
    </cfRule>
  </conditionalFormatting>
  <conditionalFormatting sqref="K31:BN31">
    <cfRule type="expression" dxfId="33" priority="58">
      <formula>K$6=TODAY()</formula>
    </cfRule>
  </conditionalFormatting>
  <conditionalFormatting sqref="K32:BN35 K38:BN38">
    <cfRule type="expression" dxfId="32" priority="27">
      <formula>AND($E32&lt;=K$6,ROUNDDOWN(($F32-$E32+1)*$H32,0)+$E32-1&gt;=K$6)</formula>
    </cfRule>
    <cfRule type="expression" dxfId="31" priority="28">
      <formula>AND(NOT(ISBLANK($E32)),$E32&lt;=K$6,$F32&gt;=K$6)</formula>
    </cfRule>
  </conditionalFormatting>
  <conditionalFormatting sqref="H32:H35 H38">
    <cfRule type="dataBar" priority="25">
      <dataBar>
        <cfvo type="num" val="0"/>
        <cfvo type="num" val="1"/>
        <color theme="0" tint="-0.34998626667073579"/>
      </dataBar>
      <extLst>
        <ext xmlns:x14="http://schemas.microsoft.com/office/spreadsheetml/2009/9/main" uri="{B025F937-C7B1-47D3-B67F-A62EFF666E3E}">
          <x14:id>{12D9821D-A7FE-405B-B4CA-5EAAE95B4212}</x14:id>
        </ext>
      </extLst>
    </cfRule>
  </conditionalFormatting>
  <conditionalFormatting sqref="K32:BN35 K38:BN38">
    <cfRule type="expression" dxfId="30" priority="26">
      <formula>K$6=TODAY()</formula>
    </cfRule>
  </conditionalFormatting>
  <conditionalFormatting sqref="K36:BN36">
    <cfRule type="expression" dxfId="29" priority="23">
      <formula>AND($E36&lt;=K$6,ROUNDDOWN(($F36-$E36+1)*$H36,0)+$E36-1&gt;=K$6)</formula>
    </cfRule>
    <cfRule type="expression" dxfId="28" priority="24">
      <formula>AND(NOT(ISBLANK($E36)),$E36&lt;=K$6,$F36&gt;=K$6)</formula>
    </cfRule>
  </conditionalFormatting>
  <conditionalFormatting sqref="H36">
    <cfRule type="dataBar" priority="21">
      <dataBar>
        <cfvo type="num" val="0"/>
        <cfvo type="num" val="1"/>
        <color theme="0" tint="-0.34998626667073579"/>
      </dataBar>
      <extLst>
        <ext xmlns:x14="http://schemas.microsoft.com/office/spreadsheetml/2009/9/main" uri="{B025F937-C7B1-47D3-B67F-A62EFF666E3E}">
          <x14:id>{BC3162CA-CA58-49AF-8863-12E28F928BBC}</x14:id>
        </ext>
      </extLst>
    </cfRule>
  </conditionalFormatting>
  <conditionalFormatting sqref="K36:BN36">
    <cfRule type="expression" dxfId="27" priority="22">
      <formula>K$6=TODAY()</formula>
    </cfRule>
  </conditionalFormatting>
  <conditionalFormatting sqref="K37:BN37">
    <cfRule type="expression" dxfId="26" priority="19">
      <formula>AND($E37&lt;=K$6,ROUNDDOWN(($F37-$E37+1)*$H37,0)+$E37-1&gt;=K$6)</formula>
    </cfRule>
    <cfRule type="expression" dxfId="25" priority="20">
      <formula>AND(NOT(ISBLANK($E37)),$E37&lt;=K$6,$F37&gt;=K$6)</formula>
    </cfRule>
  </conditionalFormatting>
  <conditionalFormatting sqref="K37:BN37">
    <cfRule type="expression" dxfId="24" priority="18">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{20046FB7-71B3-414E-93F1-BA669AC8D7F8}</x14:id>
        </ext>
      </extLst>
    </cfRule>
  </conditionalFormatting>
  <conditionalFormatting sqref="H40">
    <cfRule type="dataBar" priority="41">
      <dataBar>
        <cfvo type="num" val="0"/>
        <cfvo type="num" val="1"/>
        <color theme="0" tint="-0.34998626667073579"/>
      </dataBar>
      <extLst>
        <ext xmlns:x14="http://schemas.microsoft.com/office/spreadsheetml/2009/9/main" uri="{B025F937-C7B1-47D3-B67F-A62EFF666E3E}">
          <x14:id>{74246327-CA21-4647-8C44-F489C811B374}</x14:id>
        </ext>
      </extLst>
    </cfRule>
  </conditionalFormatting>
  <conditionalFormatting sqref="K40:BN40">
    <cfRule type="expression" dxfId="23" priority="43">
      <formula>AND($E40&lt;=K$6,ROUNDDOWN(($F40-$E40+1)*$H40,0)+$E40-1&gt;=K$6)</formula>
    </cfRule>
    <cfRule type="expression" dxfId="22" priority="44">
      <formula>AND(NOT(ISBLANK($E40)),$E40&lt;=K$6,$F40&gt;=K$6)</formula>
    </cfRule>
  </conditionalFormatting>
  <conditionalFormatting sqref="K40:BN40">
    <cfRule type="expression" dxfId="21" priority="42">
      <formula>K$6=TODAY()</formula>
    </cfRule>
  </conditionalFormatting>
  <conditionalFormatting sqref="K41:BN44 K47:BN47">
    <cfRule type="expression" dxfId="20" priority="39">
      <formula>AND($E41&lt;=K$6,ROUNDDOWN(($F41-$E41+1)*$H41,0)+$E41-1&gt;=K$6)</formula>
    </cfRule>
    <cfRule type="expression" dxfId="19" priority="40">
      <formula>AND(NOT(ISBLANK($E41)),$E41&lt;=K$6,$F41&gt;=K$6)</formula>
    </cfRule>
  </conditionalFormatting>
  <conditionalFormatting sqref="H41:H44 H47">
    <cfRule type="dataBar" priority="37">
      <dataBar>
        <cfvo type="num" val="0"/>
        <cfvo type="num" val="1"/>
        <color theme="0" tint="-0.34998626667073579"/>
      </dataBar>
      <extLst>
        <ext xmlns:x14="http://schemas.microsoft.com/office/spreadsheetml/2009/9/main" uri="{B025F937-C7B1-47D3-B67F-A62EFF666E3E}">
          <x14:id>{498870C1-21DC-4982-932C-8A8A75F2CBEB}</x14:id>
        </ext>
      </extLst>
    </cfRule>
  </conditionalFormatting>
  <conditionalFormatting sqref="K41:BN44 K47:BN47">
    <cfRule type="expression" dxfId="18" priority="38">
      <formula>K$6=TODAY()</formula>
    </cfRule>
  </conditionalFormatting>
  <conditionalFormatting sqref="K45:BN45">
    <cfRule type="expression" dxfId="17" priority="35">
      <formula>AND($E45&lt;=K$6,ROUNDDOWN(($F45-$E45+1)*$H45,0)+$E45-1&gt;=K$6)</formula>
    </cfRule>
    <cfRule type="expression" dxfId="16" priority="36">
      <formula>AND(NOT(ISBLANK($E45)),$E45&lt;=K$6,$F45&gt;=K$6)</formula>
    </cfRule>
  </conditionalFormatting>
  <conditionalFormatting sqref="H45">
    <cfRule type="dataBar" priority="33">
      <dataBar>
        <cfvo type="num" val="0"/>
        <cfvo type="num" val="1"/>
        <color theme="0" tint="-0.34998626667073579"/>
      </dataBar>
      <extLst>
        <ext xmlns:x14="http://schemas.microsoft.com/office/spreadsheetml/2009/9/main" uri="{B025F937-C7B1-47D3-B67F-A62EFF666E3E}">
          <x14:id>{33FE9E29-D6A5-4BDB-A6F5-7826B793F808}</x14:id>
        </ext>
      </extLst>
    </cfRule>
  </conditionalFormatting>
  <conditionalFormatting sqref="K45:BN45">
    <cfRule type="expression" dxfId="15" priority="34">
      <formula>K$6=TODAY()</formula>
    </cfRule>
  </conditionalFormatting>
  <conditionalFormatting sqref="K46:BN46">
    <cfRule type="expression" dxfId="14" priority="31">
      <formula>AND($E46&lt;=K$6,ROUNDDOWN(($F46-$E46+1)*$H46,0)+$E46-1&gt;=K$6)</formula>
    </cfRule>
    <cfRule type="expression" dxfId="13" priority="32">
      <formula>AND(NOT(ISBLANK($E46)),$E46&lt;=K$6,$F46&gt;=K$6)</formula>
    </cfRule>
  </conditionalFormatting>
  <conditionalFormatting sqref="K46:BN46">
    <cfRule type="expression" dxfId="12" priority="30">
      <formula>K$6=TODAY()</formula>
    </cfRule>
  </conditionalFormatting>
  <conditionalFormatting sqref="H49">
    <cfRule type="dataBar" priority="13">
      <dataBar>
        <cfvo type="num" val="0"/>
        <cfvo type="num" val="1"/>
        <color theme="0" tint="-0.34998626667073579"/>
      </dataBar>
      <extLst>
        <ext xmlns:x14="http://schemas.microsoft.com/office/spreadsheetml/2009/9/main" uri="{B025F937-C7B1-47D3-B67F-A62EFF666E3E}">
          <x14:id>{6858DF1E-78FB-45E8-A33D-1885682E3AF0}</x14:id>
        </ext>
      </extLst>
    </cfRule>
  </conditionalFormatting>
  <conditionalFormatting sqref="K49:BN49">
    <cfRule type="expression" dxfId="11" priority="15">
      <formula>AND($E49&lt;=K$6,ROUNDDOWN(($F49-$E49+1)*$H49,0)+$E49-1&gt;=K$6)</formula>
    </cfRule>
    <cfRule type="expression" dxfId="10" priority="16">
      <formula>AND(NOT(ISBLANK($E49)),$E49&lt;=K$6,$F49&gt;=K$6)</formula>
    </cfRule>
  </conditionalFormatting>
  <conditionalFormatting sqref="K49:BN49">
    <cfRule type="expression" dxfId="9" priority="14">
      <formula>K$6=TODAY()</formula>
    </cfRule>
  </conditionalFormatting>
  <conditionalFormatting sqref="K56:BN56 K50:BN53">
    <cfRule type="expression" dxfId="8" priority="11">
      <formula>AND($E50&lt;=K$6,ROUNDDOWN(($F50-$E50+1)*$H50,0)+$E50-1&gt;=K$6)</formula>
    </cfRule>
    <cfRule type="expression" dxfId="7" priority="12">
      <formula>AND(NOT(ISBLANK($E50)),$E50&lt;=K$6,$F50&gt;=K$6)</formula>
    </cfRule>
  </conditionalFormatting>
  <conditionalFormatting sqref="H50:H53 H56">
    <cfRule type="dataBar" priority="9">
      <dataBar>
        <cfvo type="num" val="0"/>
        <cfvo type="num" val="1"/>
        <color theme="0" tint="-0.34998626667073579"/>
      </dataBar>
      <extLst>
        <ext xmlns:x14="http://schemas.microsoft.com/office/spreadsheetml/2009/9/main" uri="{B025F937-C7B1-47D3-B67F-A62EFF666E3E}">
          <x14:id>{247F3AF5-6FED-4B4D-A72C-30FB75FF5C5D}</x14:id>
        </ext>
      </extLst>
    </cfRule>
  </conditionalFormatting>
  <conditionalFormatting sqref="K56:BN56 K50:BN53">
    <cfRule type="expression" dxfId="6" priority="10">
      <formula>K$6=TODAY()</formula>
    </cfRule>
  </conditionalFormatting>
  <conditionalFormatting sqref="K54:BN54">
    <cfRule type="expression" dxfId="5" priority="7">
      <formula>AND($E54&lt;=K$6,ROUNDDOWN(($F54-$E54+1)*$H54,0)+$E54-1&gt;=K$6)</formula>
    </cfRule>
    <cfRule type="expression" dxfId="4" priority="8">
      <formula>AND(NOT(ISBLANK($E54)),$E54&lt;=K$6,$F54&gt;=K$6)</formula>
    </cfRule>
  </conditionalFormatting>
  <conditionalFormatting sqref="H54">
    <cfRule type="dataBar" priority="5">
      <dataBar>
        <cfvo type="num" val="0"/>
        <cfvo type="num" val="1"/>
        <color theme="0" tint="-0.34998626667073579"/>
      </dataBar>
      <extLst>
        <ext xmlns:x14="http://schemas.microsoft.com/office/spreadsheetml/2009/9/main" uri="{B025F937-C7B1-47D3-B67F-A62EFF666E3E}">
          <x14:id>{2B9FDA75-6E27-4764-9888-1B072B6841BF}</x14:id>
        </ext>
      </extLst>
    </cfRule>
  </conditionalFormatting>
  <conditionalFormatting sqref="K54:BN54">
    <cfRule type="expression" dxfId="3" priority="6">
      <formula>K$6=TODAY()</formula>
    </cfRule>
  </conditionalFormatting>
  <conditionalFormatting sqref="K55:BN55">
    <cfRule type="expression" dxfId="2" priority="3">
      <formula>AND($E55&lt;=K$6,ROUNDDOWN(($F55-$E55+1)*$H55,0)+$E55-1&gt;=K$6)</formula>
    </cfRule>
    <cfRule type="expression" dxfId="1" priority="4">
      <formula>AND(NOT(ISBLANK($E55)),$E55&lt;=K$6,$F55&gt;=K$6)</formula>
    </cfRule>
  </conditionalFormatting>
  <conditionalFormatting sqref="K55:BN5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54" fitToHeight="0" orientation="landscape" r:id="rId1"/>
  <headerFooter alignWithMargins="0"/>
  <ignoredErrors>
    <ignoredError sqref="E13 E22 G13:H13 G22:H22" unlockedFormula="1"/>
    <ignoredError sqref="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H22 H30 H39 H48 H57:H58</xm:sqref>
        </x14:conditionalFormatting>
        <x14:conditionalFormatting xmlns:xm="http://schemas.microsoft.com/office/excel/2006/main">
          <x14:cfRule type="dataBar" id="{831025E1-2528-4225-849D-149B86D69925}">
            <x14:dataBar minLength="0" maxLength="100" gradient="0">
              <x14:cfvo type="num">
                <xm:f>0</xm:f>
              </x14:cfvo>
              <x14:cfvo type="num">
                <xm:f>1</xm:f>
              </x14:cfvo>
              <x14:negativeFillColor rgb="FFFF0000"/>
              <x14:axisColor rgb="FF000000"/>
            </x14:dataBar>
          </x14:cfRule>
          <xm:sqref>H14:H17 H20:H21</xm:sqref>
        </x14:conditionalFormatting>
        <x14:conditionalFormatting xmlns:xm="http://schemas.microsoft.com/office/excel/2006/main">
          <x14:cfRule type="dataBar" id="{84E1B7CB-5C78-4F52-AF64-A57525841720}">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B28CC2A-596A-4917-B23B-D38A80E45B7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BE875A-D8BB-44A6-8161-DF6E0E044FCC}">
            <x14:dataBar minLength="0" maxLength="100" gradient="0">
              <x14:cfvo type="num">
                <xm:f>0</xm:f>
              </x14:cfvo>
              <x14:cfvo type="num">
                <xm:f>1</xm:f>
              </x14:cfvo>
              <x14:negativeFillColor rgb="FFFF0000"/>
              <x14:axisColor rgb="FF000000"/>
            </x14:dataBar>
          </x14:cfRule>
          <xm:sqref>H23:H26 H29</xm:sqref>
        </x14:conditionalFormatting>
        <x14:conditionalFormatting xmlns:xm="http://schemas.microsoft.com/office/excel/2006/main">
          <x14:cfRule type="dataBar" id="{FB78C3D0-3699-4F32-903F-5BC953ED986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97980C5-9B27-4B47-B48A-89B221EB3C8A}">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88708930-0FB8-4A3B-BCA6-1E571B7B410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51249E8-5BE3-4D46-83F0-9A6177F18599}">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22EE3A72-234E-49D1-8D99-234E15CCAF4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2D9821D-A7FE-405B-B4CA-5EAAE95B4212}">
            <x14:dataBar minLength="0" maxLength="100" gradient="0">
              <x14:cfvo type="num">
                <xm:f>0</xm:f>
              </x14:cfvo>
              <x14:cfvo type="num">
                <xm:f>1</xm:f>
              </x14:cfvo>
              <x14:negativeFillColor rgb="FFFF0000"/>
              <x14:axisColor rgb="FF000000"/>
            </x14:dataBar>
          </x14:cfRule>
          <xm:sqref>H32:H35 H38</xm:sqref>
        </x14:conditionalFormatting>
        <x14:conditionalFormatting xmlns:xm="http://schemas.microsoft.com/office/excel/2006/main">
          <x14:cfRule type="dataBar" id="{BC3162CA-CA58-49AF-8863-12E28F928BBC}">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0046FB7-71B3-414E-93F1-BA669AC8D7F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74246327-CA21-4647-8C44-F489C811B374}">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498870C1-21DC-4982-932C-8A8A75F2CBEB}">
            <x14:dataBar minLength="0" maxLength="100" gradient="0">
              <x14:cfvo type="num">
                <xm:f>0</xm:f>
              </x14:cfvo>
              <x14:cfvo type="num">
                <xm:f>1</xm:f>
              </x14:cfvo>
              <x14:negativeFillColor rgb="FFFF0000"/>
              <x14:axisColor rgb="FF000000"/>
            </x14:dataBar>
          </x14:cfRule>
          <xm:sqref>H41:H44 H47</xm:sqref>
        </x14:conditionalFormatting>
        <x14:conditionalFormatting xmlns:xm="http://schemas.microsoft.com/office/excel/2006/main">
          <x14:cfRule type="dataBar" id="{33FE9E29-D6A5-4BDB-A6F5-7826B793F80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6858DF1E-78FB-45E8-A33D-1885682E3AF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247F3AF5-6FED-4B4D-A72C-30FB75FF5C5D}">
            <x14:dataBar minLength="0" maxLength="100" gradient="0">
              <x14:cfvo type="num">
                <xm:f>0</xm:f>
              </x14:cfvo>
              <x14:cfvo type="num">
                <xm:f>1</xm:f>
              </x14:cfvo>
              <x14:negativeFillColor rgb="FFFF0000"/>
              <x14:axisColor rgb="FF000000"/>
            </x14:dataBar>
          </x14:cfRule>
          <xm:sqref>H50:H53 H56</xm:sqref>
        </x14:conditionalFormatting>
        <x14:conditionalFormatting xmlns:xm="http://schemas.microsoft.com/office/excel/2006/main">
          <x14:cfRule type="dataBar" id="{2B9FDA75-6E27-4764-9888-1B072B6841BF}">
            <x14:dataBar minLength="0" maxLength="100" gradient="0">
              <x14:cfvo type="num">
                <xm:f>0</xm:f>
              </x14:cfvo>
              <x14:cfvo type="num">
                <xm:f>1</xm:f>
              </x14:cfvo>
              <x14:negativeFillColor rgb="FFFF0000"/>
              <x14:axisColor rgb="FF000000"/>
            </x14:dataBar>
          </x14:cfRule>
          <xm:sqref>H54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TimeLine</vt:lpstr>
      <vt:lpstr>Data ER</vt:lpstr>
      <vt:lpstr>Chart</vt:lpstr>
      <vt:lpstr>Chart!prevWBS</vt:lpstr>
      <vt:lpstr>Chart!Print_Area</vt:lpstr>
      <vt:lpstr>TimeLine!Print_Area</vt:lpstr>
      <vt:lpstr>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NUT</cp:lastModifiedBy>
  <cp:lastPrinted>2020-11-17T10:08:18Z</cp:lastPrinted>
  <dcterms:created xsi:type="dcterms:W3CDTF">2010-06-09T16:05:03Z</dcterms:created>
  <dcterms:modified xsi:type="dcterms:W3CDTF">2020-11-17T10:10:00Z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