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achl\Box\The Archive\Microbial Community Engineering\Phage\"/>
    </mc:Choice>
  </mc:AlternateContent>
  <xr:revisionPtr revIDLastSave="0" documentId="13_ncr:1_{C24DB409-B1C1-49B3-A4A7-8F9D52B0F2E5}" xr6:coauthVersionLast="47" xr6:coauthVersionMax="47" xr10:uidLastSave="{00000000-0000-0000-0000-000000000000}"/>
  <bookViews>
    <workbookView xWindow="-108" yWindow="-108" windowWidth="23256" windowHeight="12456" xr2:uid="{445FAE46-FB34-4495-8F13-A86E6786EC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8" i="1"/>
  <c r="P19" i="1"/>
  <c r="O21" i="1"/>
  <c r="O22" i="1"/>
  <c r="O20" i="1"/>
  <c r="O17" i="1"/>
  <c r="O18" i="1"/>
  <c r="O19" i="1"/>
  <c r="O16" i="1"/>
  <c r="M17" i="1"/>
  <c r="M18" i="1"/>
  <c r="M19" i="1"/>
  <c r="L21" i="1"/>
  <c r="L22" i="1"/>
  <c r="L20" i="1"/>
  <c r="L18" i="1"/>
  <c r="L19" i="1"/>
  <c r="L17" i="1"/>
  <c r="H17" i="1"/>
  <c r="H18" i="1"/>
  <c r="H19" i="1"/>
  <c r="H20" i="1"/>
  <c r="P16" i="1" s="1"/>
  <c r="H21" i="1"/>
  <c r="H23" i="1"/>
  <c r="H25" i="1"/>
  <c r="G17" i="1"/>
  <c r="G18" i="1"/>
  <c r="G19" i="1"/>
  <c r="G20" i="1"/>
  <c r="M16" i="1" s="1"/>
  <c r="G21" i="1"/>
  <c r="G23" i="1"/>
  <c r="G25" i="1"/>
  <c r="C17" i="1"/>
  <c r="D17" i="1"/>
  <c r="E17" i="1"/>
  <c r="C18" i="1"/>
  <c r="D18" i="1"/>
  <c r="E18" i="1"/>
  <c r="C19" i="1"/>
  <c r="D19" i="1"/>
  <c r="E19" i="1"/>
  <c r="C20" i="1"/>
  <c r="E20" i="1"/>
  <c r="C21" i="1"/>
  <c r="D21" i="1"/>
  <c r="E21" i="1"/>
  <c r="C23" i="1"/>
  <c r="D23" i="1"/>
  <c r="E23" i="1"/>
  <c r="C25" i="1"/>
  <c r="D25" i="1"/>
  <c r="E25" i="1"/>
</calcChain>
</file>

<file path=xl/sharedStrings.xml><?xml version="1.0" encoding="utf-8"?>
<sst xmlns="http://schemas.openxmlformats.org/spreadsheetml/2006/main" count="37" uniqueCount="13">
  <si>
    <t>Ec</t>
  </si>
  <si>
    <t>Cf</t>
  </si>
  <si>
    <t>Pa</t>
  </si>
  <si>
    <t>Sf</t>
  </si>
  <si>
    <t>Control</t>
  </si>
  <si>
    <t>Positive</t>
  </si>
  <si>
    <t>NTC</t>
  </si>
  <si>
    <t>m</t>
  </si>
  <si>
    <t>b</t>
  </si>
  <si>
    <t>average</t>
  </si>
  <si>
    <t>std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</si>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</sst>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256599807908108E-2"/>
          <c:y val="5.4500005364173758E-2"/>
          <c:w val="0.86545809033985266"/>
          <c:h val="0.90008332349901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Sheet1!$L$15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Sheet1!$O$16:$O$22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304.59126821447336</c:v>
                  </c:pt>
                  <c:pt idx="2">
                    <c:v>4.3331996848312411</c:v>
                  </c:pt>
                  <c:pt idx="3">
                    <c:v>662.94100942110538</c:v>
                  </c:pt>
                  <c:pt idx="4">
                    <c:v>0</c:v>
                  </c:pt>
                  <c:pt idx="5">
                    <c:v>98.113828196629143</c:v>
                  </c:pt>
                  <c:pt idx="6">
                    <c:v>0</c:v>
                  </c:pt>
                </c:numCache>
              </c:numRef>
            </c:plus>
            <c:minus>
              <c:numRef>
                <c:f>Sheet1!$O$16:$O$22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304.59126821447336</c:v>
                  </c:pt>
                  <c:pt idx="2">
                    <c:v>4.3331996848312411</c:v>
                  </c:pt>
                  <c:pt idx="3">
                    <c:v>662.94100942110538</c:v>
                  </c:pt>
                  <c:pt idx="4">
                    <c:v>0</c:v>
                  </c:pt>
                  <c:pt idx="5">
                    <c:v>98.113828196629143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Sheet1!$K$16:$K$22</c:f>
              <c:strCache>
                <c:ptCount val="7"/>
                <c:pt idx="0">
                  <c:v>Cf</c:v>
                </c:pt>
                <c:pt idx="1">
                  <c:v>Ec</c:v>
                </c:pt>
                <c:pt idx="2">
                  <c:v>Pa</c:v>
                </c:pt>
                <c:pt idx="3">
                  <c:v>Sf</c:v>
                </c:pt>
                <c:pt idx="4">
                  <c:v>Control</c:v>
                </c:pt>
                <c:pt idx="5">
                  <c:v>Positive</c:v>
                </c:pt>
                <c:pt idx="6">
                  <c:v>NTC</c:v>
                </c:pt>
              </c:strCache>
            </c:strRef>
          </c:cat>
          <c:val>
            <c:numRef>
              <c:f>Sheet1!$L$16:$L$22</c:f>
              <c:numCache>
                <c:formatCode>General</c:formatCode>
                <c:ptCount val="7"/>
                <c:pt idx="0">
                  <c:v>0</c:v>
                </c:pt>
                <c:pt idx="1">
                  <c:v>1528.4838416148266</c:v>
                </c:pt>
                <c:pt idx="2">
                  <c:v>7.0015713180286525</c:v>
                </c:pt>
                <c:pt idx="3">
                  <c:v>2120.2202867032006</c:v>
                </c:pt>
                <c:pt idx="4">
                  <c:v>0</c:v>
                </c:pt>
                <c:pt idx="5">
                  <c:v>2617.8276230254678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2-495E-A2C1-BDD70F60E78E}"/>
            </c:ext>
          </c:extLst>
        </c:ser>
        <c:ser>
          <c:idx val="1"/>
          <c:order val="1"/>
          <c:tx>
            <c:strRef>
              <c:f>Sheet1!$M$15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Sheet1!$P$16:$P$19</c:f>
                <c:numCache>
                  <c:formatCode>General</c:formatCode>
                  <c:ptCount val="4"/>
                  <c:pt idx="0">
                    <c:v>1.9992639123640319</c:v>
                  </c:pt>
                  <c:pt idx="1">
                    <c:v>117.97986118898659</c:v>
                  </c:pt>
                  <c:pt idx="2">
                    <c:v>0</c:v>
                  </c:pt>
                  <c:pt idx="3">
                    <c:v>871.35833333715232</c:v>
                  </c:pt>
                </c:numCache>
              </c:numRef>
            </c:plus>
            <c:minus>
              <c:numRef>
                <c:f>Sheet1!$P$16:$P$19</c:f>
                <c:numCache>
                  <c:formatCode>General</c:formatCode>
                  <c:ptCount val="4"/>
                  <c:pt idx="0">
                    <c:v>1.9992639123640319</c:v>
                  </c:pt>
                  <c:pt idx="1">
                    <c:v>117.97986118898659</c:v>
                  </c:pt>
                  <c:pt idx="2">
                    <c:v>0</c:v>
                  </c:pt>
                  <c:pt idx="3">
                    <c:v>871.35833333715232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Sheet1!$M$16:$M$19</c:f>
              <c:numCache>
                <c:formatCode>General</c:formatCode>
                <c:ptCount val="4"/>
                <c:pt idx="0">
                  <c:v>2.7828357432580719</c:v>
                </c:pt>
                <c:pt idx="1">
                  <c:v>216.67949396213123</c:v>
                </c:pt>
                <c:pt idx="2">
                  <c:v>0</c:v>
                </c:pt>
                <c:pt idx="3">
                  <c:v>1475.40065377262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2-495E-A2C1-BDD70F60E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958879"/>
        <c:axId val="1195960799"/>
      </c:barChart>
      <c:catAx>
        <c:axId val="119595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60799"/>
        <c:crosses val="autoZero"/>
        <c:auto val="1"/>
        <c:lblAlgn val="ctr"/>
        <c:lblOffset val="100"/>
        <c:noMultiLvlLbl val="0"/>
      </c:catAx>
      <c:valAx>
        <c:axId val="1195960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5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109946</xdr:colOff>
      <xdr:row>9</xdr:row>
      <xdr:rowOff>155293</xdr:rowOff>
    </xdr:from>
    <xdr:to>
      <xdr:col>14</xdr:col>
      <xdr:colOff>417659</xdr:colOff>
      <xdr:row>24</xdr:row>
      <xdr:rowOff>155292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B033B-F47B-3554-486D-23C294236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FCA1-89C2-409B-80BA-21F036C23097}">
  <dimension ref="A1:P26"/>
  <sheetViews>
    <sheetView tabSelected="1" zoomScale="109" workbookViewId="0">
      <selection activeCell="L15" sqref="L15"/>
    </sheetView>
  </sheetViews>
  <sheetFormatPr defaultRowHeight="14.4" x14ac:dyDescent="0.3"/>
  <cols>
    <col min="3" max="3" width="12" bestFit="1" customWidth="1"/>
  </cols>
  <sheetData>
    <row r="1" spans="1:16" x14ac:dyDescent="0.3">
      <c r="C1">
        <v>1</v>
      </c>
      <c r="D1">
        <v>2</v>
      </c>
      <c r="E1">
        <v>3</v>
      </c>
      <c r="G1" t="s">
        <v>7</v>
      </c>
      <c r="H1">
        <v>-3.3118124814692003</v>
      </c>
      <c r="I1" t="s">
        <v>8</v>
      </c>
      <c r="J1">
        <v>38.200052597985618</v>
      </c>
    </row>
    <row r="2" spans="1:16" x14ac:dyDescent="0.3">
      <c r="A2">
        <v>64</v>
      </c>
      <c r="B2" t="s">
        <v>1</v>
      </c>
    </row>
    <row r="3" spans="1:16" x14ac:dyDescent="0.3">
      <c r="B3" t="s">
        <v>0</v>
      </c>
      <c r="C3">
        <v>31.3295391460166</v>
      </c>
      <c r="D3">
        <v>30.633117150718899</v>
      </c>
      <c r="E3">
        <v>31.020928790505</v>
      </c>
    </row>
    <row r="4" spans="1:16" x14ac:dyDescent="0.3">
      <c r="B4" t="s">
        <v>2</v>
      </c>
      <c r="C4">
        <v>39.866791302612903</v>
      </c>
      <c r="D4">
        <v>37.816854954748102</v>
      </c>
      <c r="E4">
        <v>39.251746850414897</v>
      </c>
    </row>
    <row r="5" spans="1:16" x14ac:dyDescent="0.3">
      <c r="B5" t="s">
        <v>3</v>
      </c>
      <c r="C5">
        <v>30.641657523889499</v>
      </c>
      <c r="D5">
        <v>31.061653747719198</v>
      </c>
      <c r="E5">
        <v>29.989137099479802</v>
      </c>
    </row>
    <row r="6" spans="1:16" x14ac:dyDescent="0.3">
      <c r="A6">
        <v>70</v>
      </c>
      <c r="B6" t="s">
        <v>1</v>
      </c>
      <c r="C6">
        <v>39.614123841213399</v>
      </c>
      <c r="E6">
        <v>39.314682091281398</v>
      </c>
    </row>
    <row r="7" spans="1:16" x14ac:dyDescent="0.3">
      <c r="B7" t="s">
        <v>0</v>
      </c>
      <c r="C7">
        <v>32.979437094191297</v>
      </c>
      <c r="D7">
        <v>34.071233785422201</v>
      </c>
      <c r="E7">
        <v>34.938873739525299</v>
      </c>
    </row>
    <row r="8" spans="1:16" x14ac:dyDescent="0.3">
      <c r="B8" t="s">
        <v>2</v>
      </c>
    </row>
    <row r="9" spans="1:16" x14ac:dyDescent="0.3">
      <c r="B9" t="s">
        <v>3</v>
      </c>
      <c r="C9">
        <v>30.7024640892033</v>
      </c>
      <c r="D9">
        <v>30.368784279214601</v>
      </c>
      <c r="E9">
        <v>33.435327458352297</v>
      </c>
    </row>
    <row r="10" spans="1:16" x14ac:dyDescent="0.3">
      <c r="A10" t="s">
        <v>4</v>
      </c>
      <c r="B10" t="s">
        <v>0</v>
      </c>
    </row>
    <row r="11" spans="1:16" x14ac:dyDescent="0.3">
      <c r="B11" t="s">
        <v>5</v>
      </c>
      <c r="C11">
        <v>30.136129819426898</v>
      </c>
      <c r="D11">
        <v>30.2663748689343</v>
      </c>
      <c r="E11">
        <v>30.177414777256899</v>
      </c>
    </row>
    <row r="12" spans="1:16" x14ac:dyDescent="0.3">
      <c r="B12" t="s">
        <v>6</v>
      </c>
    </row>
    <row r="14" spans="1:16" x14ac:dyDescent="0.3">
      <c r="L14" t="s">
        <v>11</v>
      </c>
      <c r="O14" t="s">
        <v>12</v>
      </c>
    </row>
    <row r="15" spans="1:16" x14ac:dyDescent="0.3">
      <c r="C15">
        <v>1</v>
      </c>
      <c r="D15">
        <v>2</v>
      </c>
      <c r="E15">
        <v>3</v>
      </c>
      <c r="G15" t="s">
        <v>9</v>
      </c>
      <c r="H15" t="s">
        <v>10</v>
      </c>
      <c r="L15">
        <v>64</v>
      </c>
      <c r="M15">
        <v>70</v>
      </c>
      <c r="O15">
        <v>64</v>
      </c>
      <c r="P15">
        <v>70</v>
      </c>
    </row>
    <row r="16" spans="1:16" x14ac:dyDescent="0.3">
      <c r="A16">
        <v>64</v>
      </c>
      <c r="B16" t="s">
        <v>1</v>
      </c>
      <c r="K16" t="s">
        <v>1</v>
      </c>
      <c r="L16">
        <v>0</v>
      </c>
      <c r="M16">
        <f>G20</f>
        <v>2.7828357432580719</v>
      </c>
      <c r="O16">
        <f>H16</f>
        <v>0</v>
      </c>
      <c r="P16">
        <f>H20</f>
        <v>1.9992639123640319</v>
      </c>
    </row>
    <row r="17" spans="1:16" x14ac:dyDescent="0.3">
      <c r="B17" t="s">
        <v>0</v>
      </c>
      <c r="C17">
        <f t="shared" ref="C17:E17" si="0">10*(10^((C3-$J$1)/$H$1))</f>
        <v>1187.2654960689099</v>
      </c>
      <c r="D17">
        <f t="shared" si="0"/>
        <v>1926.7798420830477</v>
      </c>
      <c r="E17">
        <f t="shared" si="0"/>
        <v>1471.4061866925222</v>
      </c>
      <c r="G17">
        <f t="shared" ref="G17:G25" si="1">AVERAGE(C17:E17)</f>
        <v>1528.4838416148266</v>
      </c>
      <c r="H17">
        <f t="shared" ref="H17:H25" si="2">_xlfn.STDEV.P(C17:E17)</f>
        <v>304.59126821447336</v>
      </c>
      <c r="K17" t="s">
        <v>0</v>
      </c>
      <c r="L17">
        <f>G17</f>
        <v>1528.4838416148266</v>
      </c>
      <c r="M17">
        <f>G21</f>
        <v>216.67949396213123</v>
      </c>
      <c r="O17">
        <f t="shared" ref="O17:O19" si="3">H17</f>
        <v>304.59126821447336</v>
      </c>
      <c r="P17">
        <f t="shared" ref="P17:P19" si="4">H21</f>
        <v>117.97986118898659</v>
      </c>
    </row>
    <row r="18" spans="1:16" x14ac:dyDescent="0.3">
      <c r="B18" t="s">
        <v>2</v>
      </c>
      <c r="C18">
        <f t="shared" ref="C18:E18" si="5">10*(10^((C4-$J$1)/$H$1))</f>
        <v>3.1385506619131487</v>
      </c>
      <c r="D18">
        <f t="shared" si="5"/>
        <v>13.052879313539389</v>
      </c>
      <c r="E18">
        <f t="shared" si="5"/>
        <v>4.8132839786334207</v>
      </c>
      <c r="G18">
        <f t="shared" si="1"/>
        <v>7.0015713180286525</v>
      </c>
      <c r="H18">
        <f t="shared" si="2"/>
        <v>4.3331996848312411</v>
      </c>
      <c r="K18" t="s">
        <v>2</v>
      </c>
      <c r="L18">
        <f t="shared" ref="L18:L19" si="6">G18</f>
        <v>7.0015713180286525</v>
      </c>
      <c r="M18">
        <f>G22</f>
        <v>0</v>
      </c>
      <c r="O18">
        <f t="shared" si="3"/>
        <v>4.3331996848312411</v>
      </c>
      <c r="P18">
        <f t="shared" si="4"/>
        <v>0</v>
      </c>
    </row>
    <row r="19" spans="1:16" x14ac:dyDescent="0.3">
      <c r="B19" t="s">
        <v>3</v>
      </c>
      <c r="C19">
        <f t="shared" ref="C19:E19" si="7">10*(10^((C5-$J$1)/$H$1))</f>
        <v>1915.3728760264107</v>
      </c>
      <c r="D19">
        <f t="shared" si="7"/>
        <v>1430.3281921785156</v>
      </c>
      <c r="E19">
        <f t="shared" si="7"/>
        <v>3014.9597919046755</v>
      </c>
      <c r="G19">
        <f t="shared" si="1"/>
        <v>2120.2202867032006</v>
      </c>
      <c r="H19">
        <f t="shared" si="2"/>
        <v>662.94100942110538</v>
      </c>
      <c r="K19" t="s">
        <v>3</v>
      </c>
      <c r="L19">
        <f t="shared" si="6"/>
        <v>2120.2202867032006</v>
      </c>
      <c r="M19">
        <f>G23</f>
        <v>1475.40065377262</v>
      </c>
      <c r="O19">
        <f t="shared" si="3"/>
        <v>662.94100942110538</v>
      </c>
      <c r="P19">
        <f t="shared" si="4"/>
        <v>871.35833333715232</v>
      </c>
    </row>
    <row r="20" spans="1:16" x14ac:dyDescent="0.3">
      <c r="A20">
        <v>70</v>
      </c>
      <c r="B20" t="s">
        <v>1</v>
      </c>
      <c r="C20">
        <f t="shared" ref="C20:E20" si="8">10*(10^((C6-$J$1)/$H$1))</f>
        <v>3.7412949488972962</v>
      </c>
      <c r="D20">
        <v>0</v>
      </c>
      <c r="E20">
        <f t="shared" si="8"/>
        <v>4.6072122808769187</v>
      </c>
      <c r="G20">
        <f t="shared" si="1"/>
        <v>2.7828357432580719</v>
      </c>
      <c r="H20">
        <f t="shared" si="2"/>
        <v>1.9992639123640319</v>
      </c>
      <c r="K20" t="s">
        <v>4</v>
      </c>
      <c r="L20">
        <f>G24</f>
        <v>0</v>
      </c>
      <c r="O20">
        <f>H24</f>
        <v>0</v>
      </c>
    </row>
    <row r="21" spans="1:16" x14ac:dyDescent="0.3">
      <c r="B21" t="s">
        <v>0</v>
      </c>
      <c r="C21">
        <f t="shared" ref="C21:E21" si="9">10*(10^((C7-$J$1)/$H$1))</f>
        <v>377.01796711025645</v>
      </c>
      <c r="D21">
        <f t="shared" si="9"/>
        <v>176.47964555770128</v>
      </c>
      <c r="E21">
        <f t="shared" si="9"/>
        <v>96.540869218436001</v>
      </c>
      <c r="G21">
        <f t="shared" si="1"/>
        <v>216.67949396213123</v>
      </c>
      <c r="H21">
        <f t="shared" si="2"/>
        <v>117.97986118898659</v>
      </c>
      <c r="K21" t="s">
        <v>5</v>
      </c>
      <c r="L21">
        <f>G25</f>
        <v>2617.8276230254678</v>
      </c>
      <c r="O21">
        <f t="shared" ref="O21:O22" si="10">H25</f>
        <v>98.113828196629143</v>
      </c>
    </row>
    <row r="22" spans="1:16" x14ac:dyDescent="0.3">
      <c r="B22" t="s">
        <v>2</v>
      </c>
      <c r="K22" t="s">
        <v>6</v>
      </c>
      <c r="L22">
        <f>G26</f>
        <v>0</v>
      </c>
      <c r="O22">
        <f t="shared" si="10"/>
        <v>0</v>
      </c>
    </row>
    <row r="23" spans="1:16" x14ac:dyDescent="0.3">
      <c r="B23" t="s">
        <v>3</v>
      </c>
      <c r="C23">
        <f t="shared" ref="C23:E23" si="11">10*(10^((C9-$J$1)/$H$1))</f>
        <v>1836.0851717924581</v>
      </c>
      <c r="D23">
        <f t="shared" si="11"/>
        <v>2315.5132082942687</v>
      </c>
      <c r="E23">
        <f t="shared" si="11"/>
        <v>274.60358123113315</v>
      </c>
      <c r="G23">
        <f t="shared" si="1"/>
        <v>1475.40065377262</v>
      </c>
      <c r="H23">
        <f t="shared" si="2"/>
        <v>871.35833333715232</v>
      </c>
    </row>
    <row r="24" spans="1:16" x14ac:dyDescent="0.3">
      <c r="A24" t="s">
        <v>4</v>
      </c>
      <c r="B24" t="s">
        <v>0</v>
      </c>
    </row>
    <row r="25" spans="1:16" x14ac:dyDescent="0.3">
      <c r="B25" t="s">
        <v>5</v>
      </c>
      <c r="C25">
        <f t="shared" ref="C25:E25" si="12">10*(10^((C11-$J$1)/$H$1))</f>
        <v>2722.0566034459325</v>
      </c>
      <c r="D25">
        <f t="shared" si="12"/>
        <v>2486.3927403837852</v>
      </c>
      <c r="E25">
        <f t="shared" si="12"/>
        <v>2645.0335252466857</v>
      </c>
      <c r="G25">
        <f t="shared" si="1"/>
        <v>2617.8276230254678</v>
      </c>
      <c r="H25">
        <f t="shared" si="2"/>
        <v>98.113828196629143</v>
      </c>
    </row>
    <row r="26" spans="1:16" x14ac:dyDescent="0.3">
      <c r="B26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LaTurner</dc:creator>
  <cp:lastModifiedBy>Zach LaTurner</cp:lastModifiedBy>
  <dcterms:created xsi:type="dcterms:W3CDTF">2024-07-16T22:16:06Z</dcterms:created>
  <dcterms:modified xsi:type="dcterms:W3CDTF">2024-07-26T20:32:03Z</dcterms:modified>
</cp:coreProperties>
</file>