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laubach/Desktop/"/>
    </mc:Choice>
  </mc:AlternateContent>
  <xr:revisionPtr revIDLastSave="0" documentId="8_{52FCAD9B-456F-C340-93DA-84A867A1090C}" xr6:coauthVersionLast="47" xr6:coauthVersionMax="47" xr10:uidLastSave="{00000000-0000-0000-0000-000000000000}"/>
  <bookViews>
    <workbookView xWindow="0" yWindow="0" windowWidth="28800" windowHeight="18000" xr2:uid="{3F87341B-4D64-4442-A882-0CF176BA25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E60" i="1"/>
  <c r="E70" i="1"/>
  <c r="D70" i="1"/>
  <c r="M30" i="1"/>
  <c r="L30" i="1"/>
  <c r="K30" i="1"/>
  <c r="O30" i="1" s="1"/>
  <c r="E67" i="1" s="1"/>
  <c r="T5" i="1"/>
  <c r="N40" i="1"/>
  <c r="D68" i="1" s="1"/>
  <c r="O40" i="1"/>
  <c r="E68" i="1" s="1"/>
  <c r="N35" i="1"/>
  <c r="D69" i="1" s="1"/>
  <c r="O35" i="1"/>
  <c r="E69" i="1" s="1"/>
  <c r="G40" i="1"/>
  <c r="D58" i="1" s="1"/>
  <c r="H40" i="1"/>
  <c r="E58" i="1" s="1"/>
  <c r="G35" i="1"/>
  <c r="D59" i="1" s="1"/>
  <c r="H35" i="1"/>
  <c r="E59" i="1" s="1"/>
  <c r="G30" i="1"/>
  <c r="D57" i="1" s="1"/>
  <c r="H30" i="1"/>
  <c r="E57" i="1" s="1"/>
  <c r="N25" i="1"/>
  <c r="M25" i="1"/>
  <c r="N20" i="1"/>
  <c r="M20" i="1"/>
  <c r="G25" i="1"/>
  <c r="D48" i="1" s="1"/>
  <c r="H25" i="1"/>
  <c r="E48" i="1" s="1"/>
  <c r="E46" i="1"/>
  <c r="E44" i="1"/>
  <c r="D46" i="1"/>
  <c r="D44" i="1"/>
  <c r="G20" i="1"/>
  <c r="D49" i="1" s="1"/>
  <c r="H20" i="1"/>
  <c r="E49" i="1" s="1"/>
  <c r="S5" i="1"/>
  <c r="O6" i="1"/>
  <c r="O7" i="1" s="1"/>
  <c r="O8" i="1" s="1"/>
  <c r="O9" i="1" s="1"/>
  <c r="O10" i="1" s="1"/>
  <c r="O11" i="1" s="1"/>
  <c r="O12" i="1" s="1"/>
  <c r="O13" i="1" s="1"/>
  <c r="O14" i="1" s="1"/>
  <c r="O15" i="1" s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E50" i="1"/>
  <c r="D50" i="1"/>
  <c r="K6" i="1"/>
  <c r="K7" i="1" s="1"/>
  <c r="K8" i="1" s="1"/>
  <c r="K9" i="1" s="1"/>
  <c r="K10" i="1" s="1"/>
  <c r="K11" i="1" s="1"/>
  <c r="K12" i="1" s="1"/>
  <c r="K13" i="1" s="1"/>
  <c r="K14" i="1" s="1"/>
  <c r="K15" i="1" s="1"/>
  <c r="H8" i="1"/>
  <c r="H5" i="1"/>
  <c r="H6" i="1"/>
  <c r="H7" i="1"/>
  <c r="H9" i="1"/>
  <c r="E47" i="1" s="1"/>
  <c r="H10" i="1"/>
  <c r="H11" i="1"/>
  <c r="H12" i="1"/>
  <c r="H13" i="1"/>
  <c r="H14" i="1"/>
  <c r="H15" i="1"/>
  <c r="G6" i="1"/>
  <c r="G7" i="1"/>
  <c r="G8" i="1"/>
  <c r="G9" i="1"/>
  <c r="D47" i="1" s="1"/>
  <c r="G10" i="1"/>
  <c r="G11" i="1"/>
  <c r="G12" i="1"/>
  <c r="G13" i="1"/>
  <c r="G14" i="1"/>
  <c r="G15" i="1"/>
  <c r="G5" i="1"/>
  <c r="C6" i="1"/>
  <c r="C7" i="1" s="1"/>
  <c r="C8" i="1" s="1"/>
  <c r="C9" i="1" s="1"/>
  <c r="C10" i="1" s="1"/>
  <c r="C11" i="1" s="1"/>
  <c r="C12" i="1" s="1"/>
  <c r="C13" i="1" s="1"/>
  <c r="C14" i="1" s="1"/>
  <c r="C15" i="1" s="1"/>
  <c r="N30" i="1" l="1"/>
  <c r="D67" i="1" s="1"/>
</calcChain>
</file>

<file path=xl/sharedStrings.xml><?xml version="1.0" encoding="utf-8"?>
<sst xmlns="http://schemas.openxmlformats.org/spreadsheetml/2006/main" count="148" uniqueCount="30">
  <si>
    <t>AUROC</t>
  </si>
  <si>
    <t>Trial 1</t>
  </si>
  <si>
    <t>Trial 2</t>
  </si>
  <si>
    <t>Trial 3</t>
  </si>
  <si>
    <t>pm</t>
  </si>
  <si>
    <t>Semantic Mask</t>
  </si>
  <si>
    <t>Avg</t>
  </si>
  <si>
    <t>Error</t>
  </si>
  <si>
    <t>PRAUC</t>
  </si>
  <si>
    <t>Heart Disease</t>
  </si>
  <si>
    <t>SA Heart</t>
  </si>
  <si>
    <t>pm = 0.4</t>
  </si>
  <si>
    <t>Pima</t>
  </si>
  <si>
    <t>SemanticMask (Lit)</t>
  </si>
  <si>
    <t>SemanticMask+Des (Lit)</t>
  </si>
  <si>
    <t>SemanticMask (Ours)</t>
  </si>
  <si>
    <t>SemanticMask+Des (Ours)</t>
  </si>
  <si>
    <t>Stdev</t>
  </si>
  <si>
    <t>Random</t>
  </si>
  <si>
    <t>Random m vector (SemanticMask)</t>
  </si>
  <si>
    <t>Semantic Mask+Descriptor</t>
  </si>
  <si>
    <t>Heart</t>
  </si>
  <si>
    <t>SemanticMask+Pos (Lit)</t>
  </si>
  <si>
    <t>SemanticMask+Pos (Ours)</t>
  </si>
  <si>
    <t>Semantic Mask+Position</t>
  </si>
  <si>
    <t>SemanticMask</t>
  </si>
  <si>
    <t>SemanticMask+Pos</t>
  </si>
  <si>
    <t>SemanticMask+Des</t>
  </si>
  <si>
    <t>Semantic Mask+Description</t>
  </si>
  <si>
    <t>AUCROC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</si>
</sst>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F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3" borderId="1" xfId="0" applyFill="1" applyBorder="1"/>
    <xf numFmtId="0" fontId="0" fillId="2" borderId="5" xfId="0" applyFill="1" applyBorder="1"/>
    <xf numFmtId="0" fontId="0" fillId="2" borderId="8" xfId="0" applyFill="1" applyBorder="1"/>
    <xf numFmtId="165" fontId="0" fillId="0" borderId="0" xfId="1" applyNumberFormat="1" applyFont="1"/>
    <xf numFmtId="165" fontId="0" fillId="4" borderId="0" xfId="1" applyNumberFormat="1" applyFont="1" applyFill="1"/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SemanticMask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Sheet1!$H$5:$H$15</c:f>
                <c:numCache>
                  <c:formatCode>General</c:formatCode>
                  <c:ptCount val="11"/>
                  <c:pt idx="0">
                    <c:v>1.4379929601575612E-2</c:v>
                  </c:pt>
                  <c:pt idx="1">
                    <c:v>1.8291181941711251E-2</c:v>
                  </c:pt>
                  <c:pt idx="2">
                    <c:v>1.2003292779083621E-2</c:v>
                  </c:pt>
                  <c:pt idx="3">
                    <c:v>1.257202027596393E-2</c:v>
                  </c:pt>
                  <c:pt idx="4">
                    <c:v>1.5216482696550857E-2</c:v>
                  </c:pt>
                  <c:pt idx="5">
                    <c:v>1.3447421126557502E-2</c:v>
                  </c:pt>
                  <c:pt idx="6">
                    <c:v>1.26137305084408E-2</c:v>
                  </c:pt>
                  <c:pt idx="7">
                    <c:v>2.1235796880189024E-2</c:v>
                  </c:pt>
                  <c:pt idx="8">
                    <c:v>3.3171125049504357E-3</c:v>
                  </c:pt>
                  <c:pt idx="9">
                    <c:v>7.271801772701909E-3</c:v>
                  </c:pt>
                  <c:pt idx="10">
                    <c:v>1.9043171520261269E-2</c:v>
                  </c:pt>
                </c:numCache>
              </c:numRef>
            </c:plus>
            <c:minus>
              <c:numRef>
                <c:f>Sheet1!$H$5:$H$15</c:f>
                <c:numCache>
                  <c:formatCode>General</c:formatCode>
                  <c:ptCount val="11"/>
                  <c:pt idx="0">
                    <c:v>1.4379929601575612E-2</c:v>
                  </c:pt>
                  <c:pt idx="1">
                    <c:v>1.8291181941711251E-2</c:v>
                  </c:pt>
                  <c:pt idx="2">
                    <c:v>1.2003292779083621E-2</c:v>
                  </c:pt>
                  <c:pt idx="3">
                    <c:v>1.257202027596393E-2</c:v>
                  </c:pt>
                  <c:pt idx="4">
                    <c:v>1.5216482696550857E-2</c:v>
                  </c:pt>
                  <c:pt idx="5">
                    <c:v>1.3447421126557502E-2</c:v>
                  </c:pt>
                  <c:pt idx="6">
                    <c:v>1.26137305084408E-2</c:v>
                  </c:pt>
                  <c:pt idx="7">
                    <c:v>2.1235796880189024E-2</c:v>
                  </c:pt>
                  <c:pt idx="8">
                    <c:v>3.3171125049504357E-3</c:v>
                  </c:pt>
                  <c:pt idx="9">
                    <c:v>7.271801772701909E-3</c:v>
                  </c:pt>
                  <c:pt idx="10">
                    <c:v>1.9043171520261269E-2</c:v>
                  </c:pt>
                </c:numCache>
              </c:numRef>
            </c:minus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Sheet1!$H$5:$H$15</c:f>
                <c:numCache>
                  <c:formatCode>General</c:formatCode>
                  <c:ptCount val="11"/>
                  <c:pt idx="0">
                    <c:v>1.4379929601575612E-2</c:v>
                  </c:pt>
                  <c:pt idx="1">
                    <c:v>1.8291181941711251E-2</c:v>
                  </c:pt>
                  <c:pt idx="2">
                    <c:v>1.2003292779083621E-2</c:v>
                  </c:pt>
                  <c:pt idx="3">
                    <c:v>1.257202027596393E-2</c:v>
                  </c:pt>
                  <c:pt idx="4">
                    <c:v>1.5216482696550857E-2</c:v>
                  </c:pt>
                  <c:pt idx="5">
                    <c:v>1.3447421126557502E-2</c:v>
                  </c:pt>
                  <c:pt idx="6">
                    <c:v>1.26137305084408E-2</c:v>
                  </c:pt>
                  <c:pt idx="7">
                    <c:v>2.1235796880189024E-2</c:v>
                  </c:pt>
                  <c:pt idx="8">
                    <c:v>3.3171125049504357E-3</c:v>
                  </c:pt>
                  <c:pt idx="9">
                    <c:v>7.271801772701909E-3</c:v>
                  </c:pt>
                  <c:pt idx="10">
                    <c:v>1.9043171520261269E-2</c:v>
                  </c:pt>
                </c:numCache>
              </c:numRef>
            </c:plus>
            <c:minus>
              <c:numRef>
                <c:f>Sheet1!$H$5:$H$15</c:f>
                <c:numCache>
                  <c:formatCode>General</c:formatCode>
                  <c:ptCount val="11"/>
                  <c:pt idx="0">
                    <c:v>1.4379929601575612E-2</c:v>
                  </c:pt>
                  <c:pt idx="1">
                    <c:v>1.8291181941711251E-2</c:v>
                  </c:pt>
                  <c:pt idx="2">
                    <c:v>1.2003292779083621E-2</c:v>
                  </c:pt>
                  <c:pt idx="3">
                    <c:v>1.257202027596393E-2</c:v>
                  </c:pt>
                  <c:pt idx="4">
                    <c:v>1.5216482696550857E-2</c:v>
                  </c:pt>
                  <c:pt idx="5">
                    <c:v>1.3447421126557502E-2</c:v>
                  </c:pt>
                  <c:pt idx="6">
                    <c:v>1.26137305084408E-2</c:v>
                  </c:pt>
                  <c:pt idx="7">
                    <c:v>2.1235796880189024E-2</c:v>
                  </c:pt>
                  <c:pt idx="8">
                    <c:v>3.3171125049504357E-3</c:v>
                  </c:pt>
                  <c:pt idx="9">
                    <c:v>7.271801772701909E-3</c:v>
                  </c:pt>
                  <c:pt idx="10">
                    <c:v>1.9043171520261269E-2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Sheet1!$C$5:$C$15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Sheet1!$G$5:$G$15</c:f>
              <c:numCache>
                <c:formatCode>General</c:formatCode>
                <c:ptCount val="11"/>
                <c:pt idx="0">
                  <c:v>0.65600328947368391</c:v>
                </c:pt>
                <c:pt idx="1">
                  <c:v>0.69819078947368374</c:v>
                </c:pt>
                <c:pt idx="2">
                  <c:v>0.69750548245613997</c:v>
                </c:pt>
                <c:pt idx="3">
                  <c:v>0.70304276315789427</c:v>
                </c:pt>
                <c:pt idx="4">
                  <c:v>0.69580592105263062</c:v>
                </c:pt>
                <c:pt idx="5">
                  <c:v>0.69662828947368338</c:v>
                </c:pt>
                <c:pt idx="6">
                  <c:v>0.71872258771929765</c:v>
                </c:pt>
                <c:pt idx="7">
                  <c:v>0.69303728070175408</c:v>
                </c:pt>
                <c:pt idx="8">
                  <c:v>0.70773026315789433</c:v>
                </c:pt>
                <c:pt idx="9">
                  <c:v>0.69169407894736812</c:v>
                </c:pt>
                <c:pt idx="10">
                  <c:v>0.68582785087719278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1C-7345-9D1A-B9147F2185F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Sheet1!$T$5:$T$15</c:f>
                <c:numCache>
                  <c:formatCode>General</c:formatCode>
                  <c:ptCount val="11"/>
                  <c:pt idx="0">
                    <c:v>1.7224338127946159E-2</c:v>
                  </c:pt>
                  <c:pt idx="1">
                    <c:v>4.4781968983906833E-3</c:v>
                  </c:pt>
                  <c:pt idx="2">
                    <c:v>2.9937490448587449E-2</c:v>
                  </c:pt>
                  <c:pt idx="3">
                    <c:v>3.6353493789747775E-2</c:v>
                  </c:pt>
                  <c:pt idx="4">
                    <c:v>1.9068862024849635E-2</c:v>
                  </c:pt>
                  <c:pt idx="5">
                    <c:v>5.3566860426571189E-2</c:v>
                  </c:pt>
                  <c:pt idx="6">
                    <c:v>9.7835859697251136E-3</c:v>
                  </c:pt>
                  <c:pt idx="7">
                    <c:v>4.2207934032488348E-2</c:v>
                  </c:pt>
                  <c:pt idx="8">
                    <c:v>3.1014489079814248E-2</c:v>
                  </c:pt>
                  <c:pt idx="9">
                    <c:v>2.3822223507060661E-2</c:v>
                  </c:pt>
                  <c:pt idx="10">
                    <c:v>5.2438119105119196E-2</c:v>
                  </c:pt>
                </c:numCache>
              </c:numRef>
            </c:plus>
            <c:minus>
              <c:numRef>
                <c:f>Sheet1!$T$5:$T$15</c:f>
                <c:numCache>
                  <c:formatCode>General</c:formatCode>
                  <c:ptCount val="11"/>
                  <c:pt idx="0">
                    <c:v>1.7224338127946159E-2</c:v>
                  </c:pt>
                  <c:pt idx="1">
                    <c:v>4.4781968983906833E-3</c:v>
                  </c:pt>
                  <c:pt idx="2">
                    <c:v>2.9937490448587449E-2</c:v>
                  </c:pt>
                  <c:pt idx="3">
                    <c:v>3.6353493789747775E-2</c:v>
                  </c:pt>
                  <c:pt idx="4">
                    <c:v>1.9068862024849635E-2</c:v>
                  </c:pt>
                  <c:pt idx="5">
                    <c:v>5.3566860426571189E-2</c:v>
                  </c:pt>
                  <c:pt idx="6">
                    <c:v>9.7835859697251136E-3</c:v>
                  </c:pt>
                  <c:pt idx="7">
                    <c:v>4.2207934032488348E-2</c:v>
                  </c:pt>
                  <c:pt idx="8">
                    <c:v>3.1014489079814248E-2</c:v>
                  </c:pt>
                  <c:pt idx="9">
                    <c:v>2.3822223507060661E-2</c:v>
                  </c:pt>
                  <c:pt idx="10">
                    <c:v>5.2438119105119196E-2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Sheet1!$O$5:$O$15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Sheet1!$S$5:$S$15</c:f>
              <c:numCache>
                <c:formatCode>General</c:formatCode>
                <c:ptCount val="11"/>
                <c:pt idx="0">
                  <c:v>0.77565789473684166</c:v>
                </c:pt>
                <c:pt idx="1">
                  <c:v>0.82872807017543837</c:v>
                </c:pt>
                <c:pt idx="2">
                  <c:v>0.82222222222222163</c:v>
                </c:pt>
                <c:pt idx="3">
                  <c:v>0.8270467836257307</c:v>
                </c:pt>
                <c:pt idx="4">
                  <c:v>0.82236842105263142</c:v>
                </c:pt>
                <c:pt idx="5">
                  <c:v>0.83055555555555494</c:v>
                </c:pt>
                <c:pt idx="6">
                  <c:v>0.81345029239766031</c:v>
                </c:pt>
                <c:pt idx="7">
                  <c:v>0.8133771929824557</c:v>
                </c:pt>
                <c:pt idx="8">
                  <c:v>0.79305555555555485</c:v>
                </c:pt>
                <c:pt idx="9">
                  <c:v>0.80409356725146164</c:v>
                </c:pt>
                <c:pt idx="10">
                  <c:v>0.79751461988304018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1-4D65-86D8-63A00D575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763552"/>
        <c:axId val="1098882048"/>
      </c:scatterChart>
      <c:valAx>
        <c:axId val="109876355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82048"/>
        <c:crosses val="autoZero"/>
        <c:crossBetween val="midCat"/>
      </c:valAx>
      <c:valAx>
        <c:axId val="1098882048"/>
        <c:scaling>
          <c:orientation val="minMax"/>
          <c:max val="0.9"/>
          <c:min val="0.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76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 Heart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Literature</c:v>
          </c:tx>
          <c:invertIfNegative val="0"/>
          <c:errBars>
            <c:errBarType val="both"/>
            <c:errValType val="cust"/>
            <c:noEndCap val="0"/>
            <c:plus>
              <c:numRef>
                <c:f>Sheet1!$E$44:$E$46</c:f>
                <c:numCache>
                  <c:formatCode>General</c:formatCode>
                  <c:ptCount val="3"/>
                  <c:pt idx="0">
                    <c:v>0.01</c:v>
                  </c:pt>
                  <c:pt idx="1">
                    <c:v>2.1000000000000001E-2</c:v>
                  </c:pt>
                  <c:pt idx="2">
                    <c:v>1.7000000000000001E-2</c:v>
                  </c:pt>
                </c:numCache>
              </c:numRef>
            </c:plus>
            <c:minus>
              <c:numRef>
                <c:f>Sheet1!$E$44:$E$46</c:f>
                <c:numCache>
                  <c:formatCode>General</c:formatCode>
                  <c:ptCount val="3"/>
                  <c:pt idx="0">
                    <c:v>0.01</c:v>
                  </c:pt>
                  <c:pt idx="1">
                    <c:v>2.1000000000000001E-2</c:v>
                  </c:pt>
                  <c:pt idx="2">
                    <c:v>1.7000000000000001E-2</c:v>
                  </c:pt>
                </c:numCache>
              </c:numRef>
            </c:minus>
          </c:errBars>
          <c:cat>
            <c:strRef>
              <c:f>Sheet1!$B$44:$B$46</c:f>
              <c:strCache>
                <c:ptCount val="3"/>
                <c:pt idx="0">
                  <c:v>SemanticMask</c:v>
                </c:pt>
                <c:pt idx="1">
                  <c:v>SemanticMask+Pos</c:v>
                </c:pt>
                <c:pt idx="2">
                  <c:v>SemanticMask+Des</c:v>
                </c:pt>
              </c:strCache>
            </c:strRef>
          </c:cat>
          <c:val>
            <c:numRef>
              <c:f>Sheet1!$D$44:$D$46</c:f>
              <c:numCache>
                <c:formatCode>0.0%</c:formatCode>
                <c:ptCount val="3"/>
                <c:pt idx="0">
                  <c:v>0.70400000000000007</c:v>
                </c:pt>
                <c:pt idx="1">
                  <c:v>0.70499999999999996</c:v>
                </c:pt>
                <c:pt idx="2">
                  <c:v>0.70900000000000007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6A-114E-9535-3D257481AE81}"/>
            </c:ext>
          </c:extLst>
        </c:ser>
        <c:ser>
          <c:idx val="3"/>
          <c:order val="1"/>
          <c:tx>
            <c:v>Replicated</c:v>
          </c:tx>
          <c:invertIfNegative val="0"/>
          <c:errBars>
            <c:errBarType val="both"/>
            <c:errValType val="cust"/>
            <c:noEndCap val="0"/>
            <c:plus>
              <c:numRef>
                <c:f>Sheet1!$E$47:$E$49</c:f>
                <c:numCache>
                  <c:formatCode>General</c:formatCode>
                  <c:ptCount val="3"/>
                  <c:pt idx="0">
                    <c:v>1.5216482696550857E-2</c:v>
                  </c:pt>
                  <c:pt idx="1">
                    <c:v>2.0128884569866438E-2</c:v>
                  </c:pt>
                  <c:pt idx="2">
                    <c:v>2.0547748998146327E-2</c:v>
                  </c:pt>
                </c:numCache>
              </c:numRef>
            </c:plus>
            <c:minus>
              <c:numRef>
                <c:f>Sheet1!$E$47:$E$49</c:f>
                <c:numCache>
                  <c:formatCode>General</c:formatCode>
                  <c:ptCount val="3"/>
                  <c:pt idx="0">
                    <c:v>1.5216482696550857E-2</c:v>
                  </c:pt>
                  <c:pt idx="1">
                    <c:v>2.0128884569866438E-2</c:v>
                  </c:pt>
                  <c:pt idx="2">
                    <c:v>2.0547748998146327E-2</c:v>
                  </c:pt>
                </c:numCache>
              </c:numRef>
            </c:minus>
          </c:errBars>
          <c:cat>
            <c:strRef>
              <c:f>Sheet1!$B$44:$B$46</c:f>
              <c:strCache>
                <c:ptCount val="3"/>
                <c:pt idx="0">
                  <c:v>SemanticMask</c:v>
                </c:pt>
                <c:pt idx="1">
                  <c:v>SemanticMask+Pos</c:v>
                </c:pt>
                <c:pt idx="2">
                  <c:v>SemanticMask+Des</c:v>
                </c:pt>
              </c:strCache>
            </c:strRef>
          </c:cat>
          <c:val>
            <c:numRef>
              <c:f>Sheet1!$D$47:$D$49</c:f>
              <c:numCache>
                <c:formatCode>0.0%</c:formatCode>
                <c:ptCount val="3"/>
                <c:pt idx="0">
                  <c:v>0.69580592105263062</c:v>
                </c:pt>
                <c:pt idx="1">
                  <c:v>0.70082236842105239</c:v>
                </c:pt>
                <c:pt idx="2">
                  <c:v>0.69849232456140298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6A-114E-9535-3D257481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214848"/>
        <c:axId val="608790144"/>
      </c:barChart>
      <c:catAx>
        <c:axId val="72921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90144"/>
        <c:crosses val="autoZero"/>
        <c:auto val="1"/>
        <c:lblAlgn val="ctr"/>
        <c:lblOffset val="100"/>
        <c:noMultiLvlLbl val="0"/>
      </c:catAx>
      <c:valAx>
        <c:axId val="608790144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AUCROC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14848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Pima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Literature</c:v>
          </c:tx>
          <c:invertIfNegative val="0"/>
          <c:errBars>
            <c:errBarType val="both"/>
            <c:errValType val="cust"/>
            <c:noEndCap val="0"/>
            <c:plus>
              <c:numRef>
                <c:f>Sheet1!$E$54:$E$56</c:f>
                <c:numCache>
                  <c:formatCode>General</c:formatCode>
                  <c:ptCount val="3"/>
                  <c:pt idx="0">
                    <c:v>1.0999999999999999E-2</c:v>
                  </c:pt>
                  <c:pt idx="1">
                    <c:v>1.4E-2</c:v>
                  </c:pt>
                  <c:pt idx="2">
                    <c:v>1.9E-2</c:v>
                  </c:pt>
                </c:numCache>
              </c:numRef>
            </c:plus>
            <c:minus>
              <c:numRef>
                <c:f>Sheet1!$E$54:$E$56</c:f>
                <c:numCache>
                  <c:formatCode>General</c:formatCode>
                  <c:ptCount val="3"/>
                  <c:pt idx="0">
                    <c:v>1.0999999999999999E-2</c:v>
                  </c:pt>
                  <c:pt idx="1">
                    <c:v>1.4E-2</c:v>
                  </c:pt>
                  <c:pt idx="2">
                    <c:v>1.9E-2</c:v>
                  </c:pt>
                </c:numCache>
              </c:numRef>
            </c:minus>
          </c:errBars>
          <c:cat>
            <c:strRef>
              <c:f>Sheet1!$B$44:$B$46</c:f>
              <c:strCache>
                <c:ptCount val="3"/>
                <c:pt idx="0">
                  <c:v>SemanticMask</c:v>
                </c:pt>
                <c:pt idx="1">
                  <c:v>SemanticMask+Pos</c:v>
                </c:pt>
                <c:pt idx="2">
                  <c:v>SemanticMask+Des</c:v>
                </c:pt>
              </c:strCache>
            </c:strRef>
          </c:cat>
          <c:val>
            <c:numRef>
              <c:f>Sheet1!$D$54:$D$56</c:f>
              <c:numCache>
                <c:formatCode>0.0%</c:formatCode>
                <c:ptCount val="3"/>
                <c:pt idx="0">
                  <c:v>0.67500000000000004</c:v>
                </c:pt>
                <c:pt idx="1">
                  <c:v>0.68</c:v>
                </c:pt>
                <c:pt idx="2">
                  <c:v>0.68500000000000005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2-EA43-85AE-C2F9CD9CB9B0}"/>
            </c:ext>
          </c:extLst>
        </c:ser>
        <c:ser>
          <c:idx val="3"/>
          <c:order val="1"/>
          <c:tx>
            <c:v>Replicated</c:v>
          </c:tx>
          <c:invertIfNegative val="0"/>
          <c:errBars>
            <c:errBarType val="both"/>
            <c:errValType val="cust"/>
            <c:noEndCap val="0"/>
            <c:plus>
              <c:numRef>
                <c:f>Sheet1!$E$57:$E$59</c:f>
                <c:numCache>
                  <c:formatCode>General</c:formatCode>
                  <c:ptCount val="3"/>
                  <c:pt idx="0">
                    <c:v>3.2511536414017744E-2</c:v>
                  </c:pt>
                  <c:pt idx="1">
                    <c:v>9.0810235375964228E-3</c:v>
                  </c:pt>
                  <c:pt idx="2">
                    <c:v>1.8083141320025139E-2</c:v>
                  </c:pt>
                </c:numCache>
              </c:numRef>
            </c:plus>
            <c:minus>
              <c:numRef>
                <c:f>Sheet1!$E$57:$E$59</c:f>
                <c:numCache>
                  <c:formatCode>General</c:formatCode>
                  <c:ptCount val="3"/>
                  <c:pt idx="0">
                    <c:v>3.2511536414017744E-2</c:v>
                  </c:pt>
                  <c:pt idx="1">
                    <c:v>9.0810235375964228E-3</c:v>
                  </c:pt>
                  <c:pt idx="2">
                    <c:v>1.8083141320025139E-2</c:v>
                  </c:pt>
                </c:numCache>
              </c:numRef>
            </c:minus>
          </c:errBars>
          <c:cat>
            <c:strRef>
              <c:f>Sheet1!$B$44:$B$46</c:f>
              <c:strCache>
                <c:ptCount val="3"/>
                <c:pt idx="0">
                  <c:v>SemanticMask</c:v>
                </c:pt>
                <c:pt idx="1">
                  <c:v>SemanticMask+Pos</c:v>
                </c:pt>
                <c:pt idx="2">
                  <c:v>SemanticMask+Des</c:v>
                </c:pt>
              </c:strCache>
            </c:strRef>
          </c:cat>
          <c:val>
            <c:numRef>
              <c:f>Sheet1!$D$57:$D$59</c:f>
              <c:numCache>
                <c:formatCode>0.0%</c:formatCode>
                <c:ptCount val="3"/>
                <c:pt idx="0">
                  <c:v>0.64600000000000002</c:v>
                </c:pt>
                <c:pt idx="1">
                  <c:v>0.67938308457711416</c:v>
                </c:pt>
                <c:pt idx="2">
                  <c:v>0.65300000000000002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E2-EA43-85AE-C2F9CD9CB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214848"/>
        <c:axId val="608790144"/>
      </c:barChart>
      <c:catAx>
        <c:axId val="72921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90144"/>
        <c:crosses val="autoZero"/>
        <c:auto val="1"/>
        <c:lblAlgn val="ctr"/>
        <c:lblOffset val="100"/>
        <c:noMultiLvlLbl val="0"/>
      </c:catAx>
      <c:valAx>
        <c:axId val="608790144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AUCROC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14848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Literature</c:v>
          </c:tx>
          <c:invertIfNegative val="0"/>
          <c:errBars>
            <c:errBarType val="both"/>
            <c:errValType val="cust"/>
            <c:noEndCap val="0"/>
            <c:plus>
              <c:numRef>
                <c:f>Sheet1!$E$64:$E$66</c:f>
                <c:numCache>
                  <c:formatCode>General</c:formatCode>
                  <c:ptCount val="3"/>
                  <c:pt idx="0">
                    <c:v>1.4999999999999999E-2</c:v>
                  </c:pt>
                  <c:pt idx="1">
                    <c:v>1.7000000000000001E-2</c:v>
                  </c:pt>
                  <c:pt idx="2">
                    <c:v>2.5000000000000001E-2</c:v>
                  </c:pt>
                </c:numCache>
              </c:numRef>
            </c:plus>
            <c:minus>
              <c:numRef>
                <c:f>Sheet1!$E$64:$E$66</c:f>
                <c:numCache>
                  <c:formatCode>General</c:formatCode>
                  <c:ptCount val="3"/>
                  <c:pt idx="0">
                    <c:v>1.4999999999999999E-2</c:v>
                  </c:pt>
                  <c:pt idx="1">
                    <c:v>1.7000000000000001E-2</c:v>
                  </c:pt>
                  <c:pt idx="2">
                    <c:v>2.5000000000000001E-2</c:v>
                  </c:pt>
                </c:numCache>
              </c:numRef>
            </c:minus>
          </c:errBars>
          <c:cat>
            <c:strRef>
              <c:f>Sheet1!$B$44:$B$46</c:f>
              <c:strCache>
                <c:ptCount val="3"/>
                <c:pt idx="0">
                  <c:v>SemanticMask</c:v>
                </c:pt>
                <c:pt idx="1">
                  <c:v>SemanticMask+Pos</c:v>
                </c:pt>
                <c:pt idx="2">
                  <c:v>SemanticMask+Des</c:v>
                </c:pt>
              </c:strCache>
            </c:strRef>
          </c:cat>
          <c:val>
            <c:numRef>
              <c:f>Sheet1!$D$64:$D$66</c:f>
              <c:numCache>
                <c:formatCode>0.0%</c:formatCode>
                <c:ptCount val="3"/>
                <c:pt idx="0">
                  <c:v>0.81399999999999995</c:v>
                </c:pt>
                <c:pt idx="1">
                  <c:v>0.80700000000000005</c:v>
                </c:pt>
                <c:pt idx="2">
                  <c:v>0.81799999999999995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8-5541-9D35-3B5EB8EE0347}"/>
            </c:ext>
          </c:extLst>
        </c:ser>
        <c:ser>
          <c:idx val="3"/>
          <c:order val="1"/>
          <c:tx>
            <c:v>Replicated</c:v>
          </c:tx>
          <c:invertIfNegative val="0"/>
          <c:errBars>
            <c:errBarType val="both"/>
            <c:errValType val="cust"/>
            <c:noEndCap val="0"/>
            <c:plus>
              <c:numRef>
                <c:f>Sheet1!$E$67:$E$69</c:f>
                <c:numCache>
                  <c:formatCode>General</c:formatCode>
                  <c:ptCount val="3"/>
                  <c:pt idx="0">
                    <c:v>1.9068862024849635E-2</c:v>
                  </c:pt>
                  <c:pt idx="1">
                    <c:v>3.6202370066620679E-2</c:v>
                  </c:pt>
                  <c:pt idx="2">
                    <c:v>2.3921609113503162E-2</c:v>
                  </c:pt>
                </c:numCache>
              </c:numRef>
            </c:plus>
            <c:minus>
              <c:numRef>
                <c:f>Sheet1!$E$67:$E$69</c:f>
                <c:numCache>
                  <c:formatCode>General</c:formatCode>
                  <c:ptCount val="3"/>
                  <c:pt idx="0">
                    <c:v>1.9068862024849635E-2</c:v>
                  </c:pt>
                  <c:pt idx="1">
                    <c:v>3.6202370066620679E-2</c:v>
                  </c:pt>
                  <c:pt idx="2">
                    <c:v>2.3921609113503162E-2</c:v>
                  </c:pt>
                </c:numCache>
              </c:numRef>
            </c:minus>
          </c:errBars>
          <c:cat>
            <c:strRef>
              <c:f>Sheet1!$B$44:$B$46</c:f>
              <c:strCache>
                <c:ptCount val="3"/>
                <c:pt idx="0">
                  <c:v>SemanticMask</c:v>
                </c:pt>
                <c:pt idx="1">
                  <c:v>SemanticMask+Pos</c:v>
                </c:pt>
                <c:pt idx="2">
                  <c:v>SemanticMask+Des</c:v>
                </c:pt>
              </c:strCache>
            </c:strRef>
          </c:cat>
          <c:val>
            <c:numRef>
              <c:f>Sheet1!$D$67:$D$69</c:f>
              <c:numCache>
                <c:formatCode>0.0%</c:formatCode>
                <c:ptCount val="3"/>
                <c:pt idx="0">
                  <c:v>0.82236842105263142</c:v>
                </c:pt>
                <c:pt idx="1">
                  <c:v>0.82485380116959028</c:v>
                </c:pt>
                <c:pt idx="2">
                  <c:v>0.83004385964912242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F8-5541-9D35-3B5EB8EE0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214848"/>
        <c:axId val="608790144"/>
      </c:barChart>
      <c:catAx>
        <c:axId val="72921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90144"/>
        <c:crosses val="autoZero"/>
        <c:auto val="1"/>
        <c:lblAlgn val="ctr"/>
        <c:lblOffset val="100"/>
        <c:noMultiLvlLbl val="0"/>
      </c:catAx>
      <c:valAx>
        <c:axId val="60879014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AUCROC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14848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565150</xdr:colOff>
      <xdr:row>16</xdr:row>
      <xdr:rowOff>142875</xdr:rowOff>
    </xdr:from>
    <xdr:to>
      <xdr:col>23</xdr:col>
      <xdr:colOff>184150</xdr:colOff>
      <xdr:row>31</xdr:row>
      <xdr:rowOff>165100</xdr:rowOff>
    </xdr:to>
    <xdr:graphicFrame macro="">
      <xdr:nvGraphicFramePr>
        <xdr:cNvPr id="86" name="Chart 1">
          <a:extLst>
            <a:ext uri="{FF2B5EF4-FFF2-40B4-BE49-F238E27FC236}">
              <a16:creationId xmlns:a16="http://schemas.microsoft.com/office/drawing/2014/main" id="{051A843C-8FCE-C4A0-1F8C-5958C2B4E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438150</xdr:colOff>
      <xdr:row>41</xdr:row>
      <xdr:rowOff>190500</xdr:rowOff>
    </xdr:from>
    <xdr:to>
      <xdr:col>13</xdr:col>
      <xdr:colOff>57150</xdr:colOff>
      <xdr:row>55</xdr:row>
      <xdr:rowOff>88900</xdr:rowOff>
    </xdr:to>
    <xdr:graphicFrame macro="">
      <xdr:nvGraphicFramePr>
        <xdr:cNvPr id="90" name="Chart 14">
          <a:extLst>
            <a:ext uri="{FF2B5EF4-FFF2-40B4-BE49-F238E27FC236}">
              <a16:creationId xmlns:a16="http://schemas.microsoft.com/office/drawing/2014/main" id="{D8A76BC3-B287-2891-7EAF-BF4BA4D28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546100</xdr:colOff>
      <xdr:row>42</xdr:row>
      <xdr:rowOff>25400</xdr:rowOff>
    </xdr:from>
    <xdr:to>
      <xdr:col>19</xdr:col>
      <xdr:colOff>165100</xdr:colOff>
      <xdr:row>55</xdr:row>
      <xdr:rowOff>127000</xdr:rowOff>
    </xdr:to>
    <xdr:graphicFrame macro="">
      <xdr:nvGraphicFramePr>
        <xdr:cNvPr id="88" name="Chart 14">
          <a:extLst>
            <a:ext uri="{FF2B5EF4-FFF2-40B4-BE49-F238E27FC236}">
              <a16:creationId xmlns:a16="http://schemas.microsoft.com/office/drawing/2014/main" id="{8F40B7A0-0B87-6640-89B2-0C30634C5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469900</xdr:colOff>
      <xdr:row>57</xdr:row>
      <xdr:rowOff>0</xdr:rowOff>
    </xdr:from>
    <xdr:to>
      <xdr:col>13</xdr:col>
      <xdr:colOff>88900</xdr:colOff>
      <xdr:row>71</xdr:row>
      <xdr:rowOff>101600</xdr:rowOff>
    </xdr:to>
    <xdr:graphicFrame macro="">
      <xdr:nvGraphicFramePr>
        <xdr:cNvPr id="91" name="Chart 14">
          <a:extLst>
            <a:ext uri="{FF2B5EF4-FFF2-40B4-BE49-F238E27FC236}">
              <a16:creationId xmlns:a16="http://schemas.microsoft.com/office/drawing/2014/main" id="{CEA9FEBB-2738-424C-B95A-B99214BBE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472E-A975-6143-B96D-010DC76805BE}">
  <dimension ref="B1:AB70"/>
  <sheetViews>
    <sheetView tabSelected="1" zoomScale="90" workbookViewId="0">
      <selection activeCell="F55" sqref="F55"/>
    </sheetView>
  </sheetViews>
  <sheetFormatPr baseColWidth="10" defaultColWidth="10.6640625" defaultRowHeight="16" x14ac:dyDescent="0.2"/>
  <cols>
    <col min="3" max="3" width="23" bestFit="1" customWidth="1"/>
    <col min="4" max="5" width="11.1640625" bestFit="1" customWidth="1"/>
    <col min="15" max="15" width="11.6640625" bestFit="1" customWidth="1"/>
    <col min="16" max="16" width="12.83203125" bestFit="1" customWidth="1"/>
  </cols>
  <sheetData>
    <row r="1" spans="3:28" ht="17" thickBot="1" x14ac:dyDescent="0.25"/>
    <row r="2" spans="3:28" x14ac:dyDescent="0.2">
      <c r="C2" s="12" t="s">
        <v>10</v>
      </c>
      <c r="D2" s="3" t="s">
        <v>5</v>
      </c>
      <c r="E2" s="3"/>
      <c r="F2" s="3"/>
      <c r="G2" s="3"/>
      <c r="H2" s="3"/>
      <c r="I2" s="3"/>
      <c r="J2" s="3"/>
      <c r="K2" s="3"/>
      <c r="L2" s="4"/>
      <c r="O2" s="12" t="s">
        <v>9</v>
      </c>
      <c r="P2" s="3" t="s">
        <v>5</v>
      </c>
      <c r="Q2" s="3"/>
      <c r="R2" s="3"/>
      <c r="S2" s="3"/>
      <c r="T2" s="4"/>
    </row>
    <row r="3" spans="3:28" x14ac:dyDescent="0.2">
      <c r="C3" s="5"/>
      <c r="D3" t="s">
        <v>0</v>
      </c>
      <c r="J3" t="s">
        <v>8</v>
      </c>
      <c r="L3" s="6" t="s">
        <v>18</v>
      </c>
      <c r="M3" t="s">
        <v>18</v>
      </c>
      <c r="N3" t="s">
        <v>18</v>
      </c>
      <c r="O3" s="5"/>
      <c r="P3" t="s">
        <v>0</v>
      </c>
      <c r="T3" s="6"/>
      <c r="X3" t="s">
        <v>9</v>
      </c>
      <c r="AA3" t="s">
        <v>10</v>
      </c>
    </row>
    <row r="4" spans="3:28" x14ac:dyDescent="0.2">
      <c r="C4" s="5" t="s">
        <v>4</v>
      </c>
      <c r="D4" t="s">
        <v>1</v>
      </c>
      <c r="E4" t="s">
        <v>2</v>
      </c>
      <c r="F4" t="s">
        <v>3</v>
      </c>
      <c r="G4" t="s">
        <v>6</v>
      </c>
      <c r="H4" t="s">
        <v>7</v>
      </c>
      <c r="J4" t="s">
        <v>1</v>
      </c>
      <c r="K4" t="s">
        <v>4</v>
      </c>
      <c r="L4" s="6" t="s">
        <v>10</v>
      </c>
      <c r="M4" s="17" t="s">
        <v>21</v>
      </c>
      <c r="N4" s="17" t="s">
        <v>12</v>
      </c>
      <c r="O4" s="5" t="s">
        <v>4</v>
      </c>
      <c r="P4" t="s">
        <v>1</v>
      </c>
      <c r="Q4" t="s">
        <v>2</v>
      </c>
      <c r="R4" t="s">
        <v>3</v>
      </c>
      <c r="S4" t="s">
        <v>6</v>
      </c>
      <c r="T4" s="6" t="s">
        <v>7</v>
      </c>
      <c r="X4" t="s">
        <v>4</v>
      </c>
      <c r="Y4" t="s">
        <v>29</v>
      </c>
      <c r="AA4" t="s">
        <v>4</v>
      </c>
      <c r="AB4" t="s">
        <v>29</v>
      </c>
    </row>
    <row r="5" spans="3:28" x14ac:dyDescent="0.2">
      <c r="C5" s="5">
        <v>0</v>
      </c>
      <c r="D5" s="11">
        <v>0.66060855263157903</v>
      </c>
      <c r="E5" s="11">
        <v>0.63988486842105197</v>
      </c>
      <c r="F5" s="11">
        <v>0.66751644736842097</v>
      </c>
      <c r="G5">
        <f>AVERAGE(D5:F5)</f>
        <v>0.65600328947368391</v>
      </c>
      <c r="H5">
        <f>STDEV(D5:F5)</f>
        <v>1.4379929601575612E-2</v>
      </c>
      <c r="J5" s="11">
        <v>0.78315792527030403</v>
      </c>
      <c r="K5">
        <v>0.4</v>
      </c>
      <c r="L5" s="13">
        <v>0.72179276315789398</v>
      </c>
      <c r="M5">
        <v>0.80701754385964897</v>
      </c>
      <c r="N5">
        <v>0.65844776119402904</v>
      </c>
      <c r="O5" s="5">
        <v>0</v>
      </c>
      <c r="P5" s="11">
        <v>0.75877192982456099</v>
      </c>
      <c r="Q5" s="11">
        <v>0.79320175438596396</v>
      </c>
      <c r="R5" s="11">
        <v>0.77500000000000002</v>
      </c>
      <c r="S5">
        <f t="shared" ref="S5:S15" si="0">AVERAGE(P5:R5)</f>
        <v>0.77565789473684166</v>
      </c>
      <c r="T5" s="6">
        <f t="shared" ref="T5:T15" si="1">STDEV(P5:R5)</f>
        <v>1.7224338127946159E-2</v>
      </c>
      <c r="X5">
        <v>-5.2170438231680105E-4</v>
      </c>
      <c r="Y5">
        <v>0.70568084271907805</v>
      </c>
      <c r="AA5">
        <v>-1.9795166279395998E-3</v>
      </c>
      <c r="AB5">
        <v>0.66888588364142199</v>
      </c>
    </row>
    <row r="6" spans="3:28" x14ac:dyDescent="0.2">
      <c r="C6" s="5">
        <f>C5+0.1</f>
        <v>0.1</v>
      </c>
      <c r="D6" s="11">
        <v>0.68347039473684201</v>
      </c>
      <c r="E6" s="11">
        <v>0.71866776315789405</v>
      </c>
      <c r="F6" s="11">
        <v>0.69243421052631504</v>
      </c>
      <c r="G6">
        <f t="shared" ref="G6:G15" si="2">AVERAGE(D6:F6)</f>
        <v>0.69819078947368374</v>
      </c>
      <c r="H6">
        <f t="shared" ref="H6:H15" si="3">STDEV(D6:F6)</f>
        <v>1.8291181941711251E-2</v>
      </c>
      <c r="J6" s="11">
        <v>0.82717022313420896</v>
      </c>
      <c r="K6">
        <f>K5</f>
        <v>0.4</v>
      </c>
      <c r="L6" s="13">
        <v>0.68141447368421004</v>
      </c>
      <c r="M6">
        <v>0.85350877192982399</v>
      </c>
      <c r="N6">
        <v>0.65364179104477604</v>
      </c>
      <c r="O6" s="5">
        <f t="shared" ref="O6:O15" si="4">O5+0.1</f>
        <v>0.1</v>
      </c>
      <c r="P6" s="11">
        <v>0.83377192982456105</v>
      </c>
      <c r="Q6" s="11">
        <v>0.82521929824561402</v>
      </c>
      <c r="R6" s="11">
        <v>0.82719298245614004</v>
      </c>
      <c r="S6">
        <f t="shared" si="0"/>
        <v>0.82872807017543837</v>
      </c>
      <c r="T6" s="6">
        <f t="shared" si="1"/>
        <v>4.4781968983906833E-3</v>
      </c>
      <c r="X6">
        <v>0.19894327112347701</v>
      </c>
      <c r="Y6">
        <v>0.78392817499667</v>
      </c>
      <c r="AA6">
        <v>0.39942205514526302</v>
      </c>
      <c r="AB6">
        <v>0.71390601181049895</v>
      </c>
    </row>
    <row r="7" spans="3:28" x14ac:dyDescent="0.2">
      <c r="C7" s="5">
        <f t="shared" ref="C7:C15" si="5">C6+0.1</f>
        <v>0.2</v>
      </c>
      <c r="D7" s="11">
        <v>0.68782894736842104</v>
      </c>
      <c r="E7" s="11">
        <v>0.69374999999999898</v>
      </c>
      <c r="F7" s="11">
        <v>0.7109375</v>
      </c>
      <c r="G7">
        <f t="shared" si="2"/>
        <v>0.69750548245613997</v>
      </c>
      <c r="H7">
        <f t="shared" si="3"/>
        <v>1.2003292779083621E-2</v>
      </c>
      <c r="J7" s="11">
        <v>0.82937492562286097</v>
      </c>
      <c r="K7">
        <f t="shared" ref="K7:K15" si="6">K6</f>
        <v>0.4</v>
      </c>
      <c r="L7" s="13">
        <v>0.69654605263157798</v>
      </c>
      <c r="M7">
        <v>0.82807017543000005</v>
      </c>
      <c r="N7">
        <v>0.64528358208955205</v>
      </c>
      <c r="O7" s="5">
        <f t="shared" si="4"/>
        <v>0.2</v>
      </c>
      <c r="P7" s="11">
        <v>0.84320175438596401</v>
      </c>
      <c r="Q7" s="11">
        <v>0.78793859649122799</v>
      </c>
      <c r="R7" s="11">
        <v>0.83552631578947301</v>
      </c>
      <c r="S7">
        <f t="shared" si="0"/>
        <v>0.82222222222222163</v>
      </c>
      <c r="T7" s="6">
        <f t="shared" si="1"/>
        <v>2.9937490448587449E-2</v>
      </c>
      <c r="X7">
        <v>0.397128035875501</v>
      </c>
      <c r="Y7">
        <v>0.79940633001317196</v>
      </c>
      <c r="AA7">
        <v>0.19788506223452201</v>
      </c>
      <c r="AB7">
        <v>0.68869122500628999</v>
      </c>
    </row>
    <row r="8" spans="3:28" x14ac:dyDescent="0.2">
      <c r="C8" s="5">
        <f t="shared" si="5"/>
        <v>0.30000000000000004</v>
      </c>
      <c r="D8" s="11">
        <v>0.68939144736842095</v>
      </c>
      <c r="E8" s="11">
        <v>0.70559210526315697</v>
      </c>
      <c r="F8" s="11">
        <v>0.714144736842105</v>
      </c>
      <c r="G8">
        <f t="shared" si="2"/>
        <v>0.70304276315789427</v>
      </c>
      <c r="H8">
        <f>STDEV(D8:F8)</f>
        <v>1.257202027596393E-2</v>
      </c>
      <c r="J8" s="11">
        <v>0.83972194569672798</v>
      </c>
      <c r="K8">
        <f t="shared" si="6"/>
        <v>0.4</v>
      </c>
      <c r="L8" s="13">
        <v>0.72442434210526296</v>
      </c>
      <c r="M8">
        <v>0.84276315789473599</v>
      </c>
      <c r="N8">
        <v>0.64364179104477603</v>
      </c>
      <c r="O8" s="5">
        <f t="shared" si="4"/>
        <v>0.30000000000000004</v>
      </c>
      <c r="P8" s="11">
        <v>0.83223684210526305</v>
      </c>
      <c r="Q8" s="11">
        <v>0.86052631578947303</v>
      </c>
      <c r="R8" s="11">
        <v>0.78837719298245601</v>
      </c>
      <c r="S8">
        <f t="shared" si="0"/>
        <v>0.8270467836257307</v>
      </c>
      <c r="T8" s="6">
        <f t="shared" si="1"/>
        <v>3.6353493789747775E-2</v>
      </c>
      <c r="X8">
        <v>0.59722941672709995</v>
      </c>
      <c r="Y8">
        <v>0.78457938046679598</v>
      </c>
      <c r="AA8">
        <v>0.599482735654979</v>
      </c>
      <c r="AB8">
        <v>0.70503148726449305</v>
      </c>
    </row>
    <row r="9" spans="3:28" x14ac:dyDescent="0.2">
      <c r="C9" s="5">
        <f t="shared" si="5"/>
        <v>0.4</v>
      </c>
      <c r="D9" s="11">
        <v>0.70871710526315701</v>
      </c>
      <c r="E9" s="11">
        <v>0.69967105263157803</v>
      </c>
      <c r="F9" s="11">
        <v>0.67902960526315703</v>
      </c>
      <c r="G9">
        <f t="shared" si="2"/>
        <v>0.69580592105263062</v>
      </c>
      <c r="H9">
        <f t="shared" si="3"/>
        <v>1.5216482696550857E-2</v>
      </c>
      <c r="J9" s="11">
        <v>0.817084540015518</v>
      </c>
      <c r="K9">
        <f t="shared" si="6"/>
        <v>0.4</v>
      </c>
      <c r="L9" s="13">
        <v>0.72738486842105199</v>
      </c>
      <c r="M9">
        <v>0.80614035087719205</v>
      </c>
      <c r="N9">
        <v>0.64411940298507397</v>
      </c>
      <c r="O9" s="5">
        <f t="shared" si="4"/>
        <v>0.4</v>
      </c>
      <c r="P9" s="11">
        <v>0.84407894736842104</v>
      </c>
      <c r="Q9" s="11">
        <v>0.81469298245613997</v>
      </c>
      <c r="R9" s="11">
        <v>0.80833333333333302</v>
      </c>
      <c r="S9">
        <f t="shared" si="0"/>
        <v>0.82236842105263142</v>
      </c>
      <c r="T9" s="6">
        <f t="shared" si="1"/>
        <v>1.9068862024849635E-2</v>
      </c>
      <c r="X9">
        <v>0.79904391196886004</v>
      </c>
      <c r="Y9">
        <v>0.76920945135939101</v>
      </c>
      <c r="AA9">
        <v>0.79780810158805304</v>
      </c>
      <c r="AB9">
        <v>0.69994671955244403</v>
      </c>
    </row>
    <row r="10" spans="3:28" x14ac:dyDescent="0.2">
      <c r="C10" s="5">
        <f t="shared" si="5"/>
        <v>0.5</v>
      </c>
      <c r="D10" s="11">
        <v>0.70995065789473599</v>
      </c>
      <c r="E10" s="11">
        <v>0.68305921052631502</v>
      </c>
      <c r="F10" s="11">
        <v>0.69687499999999902</v>
      </c>
      <c r="G10">
        <f t="shared" si="2"/>
        <v>0.69662828947368338</v>
      </c>
      <c r="H10">
        <f t="shared" si="3"/>
        <v>1.3447421126557502E-2</v>
      </c>
      <c r="J10" s="11">
        <v>0.82131504511406095</v>
      </c>
      <c r="K10">
        <f t="shared" si="6"/>
        <v>0.4</v>
      </c>
      <c r="L10" s="13">
        <v>0.72146381578947305</v>
      </c>
      <c r="M10">
        <v>0.81052631578947298</v>
      </c>
      <c r="N10">
        <v>0.68991044776119403</v>
      </c>
      <c r="O10" s="5">
        <f t="shared" si="4"/>
        <v>0.5</v>
      </c>
      <c r="P10" s="11">
        <v>0.84912280701754295</v>
      </c>
      <c r="Q10" s="11">
        <v>0.87236842105263102</v>
      </c>
      <c r="R10" s="11">
        <v>0.77017543859649096</v>
      </c>
      <c r="S10">
        <f t="shared" si="0"/>
        <v>0.83055555555555494</v>
      </c>
      <c r="T10" s="6">
        <f t="shared" si="1"/>
        <v>5.3566860426571189E-2</v>
      </c>
      <c r="X10">
        <v>0.99929699409475004</v>
      </c>
      <c r="Y10">
        <v>0.732196190447999</v>
      </c>
      <c r="AA10">
        <v>0.99967439726493701</v>
      </c>
      <c r="AB10">
        <v>0.67700097680820503</v>
      </c>
    </row>
    <row r="11" spans="3:28" x14ac:dyDescent="0.2">
      <c r="C11" s="5">
        <f t="shared" si="5"/>
        <v>0.6</v>
      </c>
      <c r="D11" s="11">
        <v>0.73231907894736803</v>
      </c>
      <c r="E11" s="11">
        <v>0.70740131578947296</v>
      </c>
      <c r="F11" s="11">
        <v>0.71644736842105206</v>
      </c>
      <c r="G11">
        <f t="shared" si="2"/>
        <v>0.71872258771929765</v>
      </c>
      <c r="H11">
        <f t="shared" si="3"/>
        <v>1.26137305084408E-2</v>
      </c>
      <c r="J11" s="11">
        <v>0.83271359302581605</v>
      </c>
      <c r="K11">
        <f t="shared" si="6"/>
        <v>0.4</v>
      </c>
      <c r="L11" s="13">
        <v>0.69169407894736801</v>
      </c>
      <c r="M11">
        <v>0.83135964912280702</v>
      </c>
      <c r="N11">
        <v>0.66119402985074605</v>
      </c>
      <c r="O11" s="5">
        <f t="shared" si="4"/>
        <v>0.6</v>
      </c>
      <c r="P11" s="11">
        <v>0.80328947368421</v>
      </c>
      <c r="Q11" s="11">
        <v>0.82280701754385899</v>
      </c>
      <c r="R11" s="11">
        <v>0.81425438596491195</v>
      </c>
      <c r="S11">
        <f t="shared" si="0"/>
        <v>0.81345029239766031</v>
      </c>
      <c r="T11" s="6">
        <f t="shared" si="1"/>
        <v>9.7835859697251136E-3</v>
      </c>
    </row>
    <row r="12" spans="3:28" x14ac:dyDescent="0.2">
      <c r="C12" s="5">
        <f t="shared" si="5"/>
        <v>0.7</v>
      </c>
      <c r="D12" s="11">
        <v>0.70953947368421</v>
      </c>
      <c r="E12" s="11">
        <v>0.669078947368421</v>
      </c>
      <c r="F12" s="11">
        <v>0.70049342105263102</v>
      </c>
      <c r="G12">
        <f t="shared" si="2"/>
        <v>0.69303728070175408</v>
      </c>
      <c r="H12">
        <f t="shared" si="3"/>
        <v>2.1235796880189024E-2</v>
      </c>
      <c r="J12" s="11">
        <v>0.81905011513765902</v>
      </c>
      <c r="K12">
        <f t="shared" si="6"/>
        <v>0.4</v>
      </c>
      <c r="L12" s="13">
        <v>0.70847039473684204</v>
      </c>
      <c r="M12">
        <v>0.801754385964912</v>
      </c>
      <c r="N12">
        <v>0.67820895522388003</v>
      </c>
      <c r="O12" s="5">
        <f t="shared" si="4"/>
        <v>0.7</v>
      </c>
      <c r="P12" s="11">
        <v>0.76732456140350802</v>
      </c>
      <c r="Q12" s="11">
        <v>0.85021929824561404</v>
      </c>
      <c r="R12" s="11">
        <v>0.82258771929824503</v>
      </c>
      <c r="S12">
        <f t="shared" si="0"/>
        <v>0.8133771929824557</v>
      </c>
      <c r="T12" s="6">
        <f t="shared" si="1"/>
        <v>4.2207934032488348E-2</v>
      </c>
    </row>
    <row r="13" spans="3:28" x14ac:dyDescent="0.2">
      <c r="C13" s="5">
        <f t="shared" si="5"/>
        <v>0.79999999999999993</v>
      </c>
      <c r="D13" s="11">
        <v>0.71077302631578898</v>
      </c>
      <c r="E13" s="11">
        <v>0.70419407894736796</v>
      </c>
      <c r="F13" s="11">
        <v>0.70822368421052595</v>
      </c>
      <c r="G13">
        <f t="shared" si="2"/>
        <v>0.70773026315789433</v>
      </c>
      <c r="H13">
        <f t="shared" si="3"/>
        <v>3.3171125049504357E-3</v>
      </c>
      <c r="J13" s="11">
        <v>0.82046845708160498</v>
      </c>
      <c r="K13">
        <f t="shared" si="6"/>
        <v>0.4</v>
      </c>
      <c r="L13" s="13">
        <v>0.73832236842105203</v>
      </c>
      <c r="M13">
        <v>0.91578947368421004</v>
      </c>
      <c r="N13">
        <v>0.681820895522388</v>
      </c>
      <c r="O13" s="5">
        <f t="shared" si="4"/>
        <v>0.79999999999999993</v>
      </c>
      <c r="P13" s="11">
        <v>0.82258771929824503</v>
      </c>
      <c r="Q13" s="11">
        <v>0.79583333333333295</v>
      </c>
      <c r="R13" s="11">
        <v>0.760745614035087</v>
      </c>
      <c r="S13">
        <f t="shared" si="0"/>
        <v>0.79305555555555485</v>
      </c>
      <c r="T13" s="6">
        <f t="shared" si="1"/>
        <v>3.1014489079814248E-2</v>
      </c>
    </row>
    <row r="14" spans="3:28" x14ac:dyDescent="0.2">
      <c r="C14" s="5">
        <f t="shared" si="5"/>
        <v>0.89999999999999991</v>
      </c>
      <c r="D14" s="11">
        <v>0.68717105263157796</v>
      </c>
      <c r="E14" s="11">
        <v>0.68782894736842104</v>
      </c>
      <c r="F14" s="11">
        <v>0.70008223684210502</v>
      </c>
      <c r="G14">
        <f t="shared" si="2"/>
        <v>0.69169407894736812</v>
      </c>
      <c r="H14">
        <f t="shared" si="3"/>
        <v>7.271801772701909E-3</v>
      </c>
      <c r="J14" s="11">
        <v>0.83111222458455203</v>
      </c>
      <c r="K14">
        <f t="shared" si="6"/>
        <v>0.4</v>
      </c>
      <c r="L14" s="13">
        <v>0.71406250000000004</v>
      </c>
      <c r="M14">
        <v>0.84692982456140298</v>
      </c>
      <c r="N14">
        <v>0.65791044776119301</v>
      </c>
      <c r="O14" s="5">
        <f t="shared" si="4"/>
        <v>0.89999999999999991</v>
      </c>
      <c r="P14" s="11">
        <v>0.81513157894736799</v>
      </c>
      <c r="Q14" s="11">
        <v>0.82039473684210495</v>
      </c>
      <c r="R14" s="11">
        <v>0.77675438596491198</v>
      </c>
      <c r="S14">
        <f t="shared" si="0"/>
        <v>0.80409356725146164</v>
      </c>
      <c r="T14" s="6">
        <f t="shared" si="1"/>
        <v>2.3822223507060661E-2</v>
      </c>
    </row>
    <row r="15" spans="3:28" ht="17" thickBot="1" x14ac:dyDescent="0.25">
      <c r="C15" s="7">
        <f t="shared" si="5"/>
        <v>0.99999999999999989</v>
      </c>
      <c r="D15" s="10">
        <v>0.67911184210526299</v>
      </c>
      <c r="E15" s="10">
        <v>0.67105263157894701</v>
      </c>
      <c r="F15" s="10">
        <v>0.70731907894736801</v>
      </c>
      <c r="G15" s="8">
        <f t="shared" si="2"/>
        <v>0.68582785087719278</v>
      </c>
      <c r="H15" s="8">
        <f t="shared" si="3"/>
        <v>1.9043171520261269E-2</v>
      </c>
      <c r="I15" s="8"/>
      <c r="J15" s="10">
        <v>0.84155304523722296</v>
      </c>
      <c r="K15" s="8">
        <f t="shared" si="6"/>
        <v>0.4</v>
      </c>
      <c r="L15" s="14">
        <v>0.84155304523722296</v>
      </c>
      <c r="M15">
        <v>0.82609649122807005</v>
      </c>
      <c r="N15">
        <v>0.60301492537313395</v>
      </c>
      <c r="O15" s="7">
        <f t="shared" si="4"/>
        <v>0.99999999999999989</v>
      </c>
      <c r="P15" s="10">
        <v>0.78947368421052599</v>
      </c>
      <c r="Q15" s="10">
        <v>0.74956140350877098</v>
      </c>
      <c r="R15" s="10">
        <v>0.85350877192982399</v>
      </c>
      <c r="S15" s="8">
        <f t="shared" si="0"/>
        <v>0.79751461988304018</v>
      </c>
      <c r="T15" s="9">
        <f t="shared" si="1"/>
        <v>5.2438119105119196E-2</v>
      </c>
    </row>
    <row r="16" spans="3:28" ht="17" thickBot="1" x14ac:dyDescent="0.25"/>
    <row r="17" spans="3:15" x14ac:dyDescent="0.2">
      <c r="C17" s="12" t="s">
        <v>10</v>
      </c>
      <c r="D17" s="3" t="s">
        <v>20</v>
      </c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3:15" x14ac:dyDescent="0.2">
      <c r="C18" s="5"/>
      <c r="D18" t="s">
        <v>0</v>
      </c>
      <c r="J18" t="s">
        <v>8</v>
      </c>
      <c r="N18" s="6"/>
    </row>
    <row r="19" spans="3:15" x14ac:dyDescent="0.2">
      <c r="C19" s="5" t="s">
        <v>4</v>
      </c>
      <c r="D19" t="s">
        <v>1</v>
      </c>
      <c r="E19" t="s">
        <v>2</v>
      </c>
      <c r="F19" t="s">
        <v>3</v>
      </c>
      <c r="G19" t="s">
        <v>6</v>
      </c>
      <c r="H19" t="s">
        <v>7</v>
      </c>
      <c r="J19" t="s">
        <v>1</v>
      </c>
      <c r="K19" t="s">
        <v>2</v>
      </c>
      <c r="L19" t="s">
        <v>3</v>
      </c>
      <c r="M19" t="s">
        <v>6</v>
      </c>
      <c r="N19" s="6" t="s">
        <v>7</v>
      </c>
    </row>
    <row r="20" spans="3:15" x14ac:dyDescent="0.2">
      <c r="C20" s="5">
        <v>0.4</v>
      </c>
      <c r="D20" s="11">
        <v>0.68371710526315699</v>
      </c>
      <c r="E20" s="11">
        <v>0.721957236842105</v>
      </c>
      <c r="F20" s="11">
        <v>0.68980263157894695</v>
      </c>
      <c r="G20">
        <f>AVERAGE(D20:F20)</f>
        <v>0.69849232456140298</v>
      </c>
      <c r="H20">
        <f>STDEV(D20:F20)</f>
        <v>2.0547748998146327E-2</v>
      </c>
      <c r="J20" s="11">
        <v>0.80443511218879604</v>
      </c>
      <c r="K20" s="11">
        <v>0.84089563600976602</v>
      </c>
      <c r="L20" s="11">
        <v>0.81055550205554305</v>
      </c>
      <c r="M20">
        <f>AVERAGE(J20:L20)</f>
        <v>0.81862875008470171</v>
      </c>
      <c r="N20" s="6">
        <f>STDEV(J20:L20)</f>
        <v>1.9524995509093347E-2</v>
      </c>
    </row>
    <row r="21" spans="3:15" x14ac:dyDescent="0.2">
      <c r="C21" s="5"/>
      <c r="N21" s="6"/>
    </row>
    <row r="22" spans="3:15" x14ac:dyDescent="0.2">
      <c r="C22" s="5"/>
      <c r="D22" t="s">
        <v>24</v>
      </c>
      <c r="N22" s="6"/>
    </row>
    <row r="23" spans="3:15" x14ac:dyDescent="0.2">
      <c r="C23" s="5"/>
      <c r="D23" t="s">
        <v>0</v>
      </c>
      <c r="J23" t="s">
        <v>8</v>
      </c>
      <c r="N23" s="6"/>
    </row>
    <row r="24" spans="3:15" x14ac:dyDescent="0.2">
      <c r="C24" s="5" t="s">
        <v>4</v>
      </c>
      <c r="D24" t="s">
        <v>1</v>
      </c>
      <c r="E24" t="s">
        <v>2</v>
      </c>
      <c r="F24" t="s">
        <v>3</v>
      </c>
      <c r="G24" t="s">
        <v>6</v>
      </c>
      <c r="H24" t="s">
        <v>7</v>
      </c>
      <c r="J24" t="s">
        <v>1</v>
      </c>
      <c r="K24" t="s">
        <v>2</v>
      </c>
      <c r="L24" t="s">
        <v>3</v>
      </c>
      <c r="M24" t="s">
        <v>6</v>
      </c>
      <c r="N24" s="6" t="s">
        <v>7</v>
      </c>
    </row>
    <row r="25" spans="3:15" ht="17" thickBot="1" x14ac:dyDescent="0.25">
      <c r="C25" s="7">
        <v>0.4</v>
      </c>
      <c r="D25" s="10">
        <v>0.71768092105263104</v>
      </c>
      <c r="E25" s="10">
        <v>0.70625000000000004</v>
      </c>
      <c r="F25" s="10">
        <v>0.67853618421052597</v>
      </c>
      <c r="G25" s="8">
        <f>AVERAGE(D25:F25)</f>
        <v>0.70082236842105239</v>
      </c>
      <c r="H25" s="8">
        <f>STDEV(D25:F25)</f>
        <v>2.0128884569866438E-2</v>
      </c>
      <c r="I25" s="8"/>
      <c r="J25" s="10">
        <v>0.83391964099150995</v>
      </c>
      <c r="K25" s="10">
        <v>0.81535599790817403</v>
      </c>
      <c r="L25" s="10">
        <v>0.81519755776107405</v>
      </c>
      <c r="M25" s="8">
        <f>AVERAGE(J25:L25)</f>
        <v>0.82149106555358609</v>
      </c>
      <c r="N25" s="9">
        <f>STDEV(J25:L25)</f>
        <v>1.0763753591669492E-2</v>
      </c>
    </row>
    <row r="26" spans="3:15" ht="17" thickBot="1" x14ac:dyDescent="0.25"/>
    <row r="27" spans="3:15" x14ac:dyDescent="0.2">
      <c r="C27" s="12" t="s">
        <v>12</v>
      </c>
      <c r="D27" s="3" t="s">
        <v>5</v>
      </c>
      <c r="E27" s="3"/>
      <c r="F27" s="3"/>
      <c r="G27" s="3"/>
      <c r="H27" s="4"/>
      <c r="J27" s="12" t="s">
        <v>21</v>
      </c>
      <c r="K27" s="3" t="s">
        <v>5</v>
      </c>
      <c r="L27" s="3"/>
      <c r="M27" s="3"/>
      <c r="N27" s="3"/>
      <c r="O27" s="4"/>
    </row>
    <row r="28" spans="3:15" x14ac:dyDescent="0.2">
      <c r="C28" s="5"/>
      <c r="D28" t="s">
        <v>0</v>
      </c>
      <c r="H28" s="6"/>
      <c r="J28" s="5"/>
      <c r="K28" t="s">
        <v>0</v>
      </c>
      <c r="O28" s="6"/>
    </row>
    <row r="29" spans="3:15" x14ac:dyDescent="0.2">
      <c r="C29" s="5" t="s">
        <v>4</v>
      </c>
      <c r="D29" t="s">
        <v>1</v>
      </c>
      <c r="E29" t="s">
        <v>2</v>
      </c>
      <c r="F29" t="s">
        <v>3</v>
      </c>
      <c r="G29" t="s">
        <v>6</v>
      </c>
      <c r="H29" s="6" t="s">
        <v>7</v>
      </c>
      <c r="J29" s="5" t="s">
        <v>4</v>
      </c>
      <c r="K29" t="s">
        <v>1</v>
      </c>
      <c r="L29" t="s">
        <v>2</v>
      </c>
      <c r="M29" t="s">
        <v>3</v>
      </c>
      <c r="N29" t="s">
        <v>6</v>
      </c>
      <c r="O29" s="6" t="s">
        <v>7</v>
      </c>
    </row>
    <row r="30" spans="3:15" ht="17" thickBot="1" x14ac:dyDescent="0.25">
      <c r="C30" s="7">
        <v>0.4</v>
      </c>
      <c r="D30" s="10">
        <v>0.63300000000000001</v>
      </c>
      <c r="E30" s="10">
        <v>0.622</v>
      </c>
      <c r="F30" s="10">
        <v>0.68300000000000005</v>
      </c>
      <c r="G30" s="8">
        <f>AVERAGE(D30:F30)</f>
        <v>0.64600000000000002</v>
      </c>
      <c r="H30" s="9">
        <f>STDEV(D30:F30)</f>
        <v>3.2511536414017744E-2</v>
      </c>
      <c r="J30" s="7">
        <v>0.4</v>
      </c>
      <c r="K30" s="10">
        <f>P9</f>
        <v>0.84407894736842104</v>
      </c>
      <c r="L30" s="10">
        <f>Q9</f>
        <v>0.81469298245613997</v>
      </c>
      <c r="M30" s="10">
        <f>R9</f>
        <v>0.80833333333333302</v>
      </c>
      <c r="N30" s="8">
        <f>AVERAGE(K30:M30)</f>
        <v>0.82236842105263142</v>
      </c>
      <c r="O30" s="9">
        <f>STDEV(K30:M30)</f>
        <v>1.9068862024849635E-2</v>
      </c>
    </row>
    <row r="31" spans="3:15" ht="17" thickBot="1" x14ac:dyDescent="0.25">
      <c r="C31" s="5"/>
      <c r="H31" s="6"/>
      <c r="J31" s="5"/>
      <c r="O31" s="6"/>
    </row>
    <row r="32" spans="3:15" x14ac:dyDescent="0.2">
      <c r="C32" s="2"/>
      <c r="D32" s="3" t="s">
        <v>28</v>
      </c>
      <c r="E32" s="3"/>
      <c r="F32" s="3"/>
      <c r="G32" s="3"/>
      <c r="H32" s="4"/>
      <c r="J32" s="2"/>
      <c r="K32" s="3" t="s">
        <v>28</v>
      </c>
      <c r="L32" s="3"/>
      <c r="M32" s="3"/>
      <c r="N32" s="3"/>
      <c r="O32" s="4"/>
    </row>
    <row r="33" spans="2:15" x14ac:dyDescent="0.2">
      <c r="C33" s="5"/>
      <c r="D33" t="s">
        <v>0</v>
      </c>
      <c r="H33" s="6"/>
      <c r="J33" s="5"/>
      <c r="K33" t="s">
        <v>0</v>
      </c>
      <c r="O33" s="6"/>
    </row>
    <row r="34" spans="2:15" x14ac:dyDescent="0.2">
      <c r="C34" s="5" t="s">
        <v>4</v>
      </c>
      <c r="D34" t="s">
        <v>1</v>
      </c>
      <c r="E34" t="s">
        <v>2</v>
      </c>
      <c r="F34" t="s">
        <v>3</v>
      </c>
      <c r="G34" t="s">
        <v>6</v>
      </c>
      <c r="H34" s="6" t="s">
        <v>7</v>
      </c>
      <c r="J34" s="5" t="s">
        <v>4</v>
      </c>
      <c r="K34" t="s">
        <v>1</v>
      </c>
      <c r="L34" t="s">
        <v>2</v>
      </c>
      <c r="M34" t="s">
        <v>3</v>
      </c>
      <c r="N34" t="s">
        <v>6</v>
      </c>
      <c r="O34" s="6" t="s">
        <v>7</v>
      </c>
    </row>
    <row r="35" spans="2:15" ht="17" thickBot="1" x14ac:dyDescent="0.25">
      <c r="C35" s="7">
        <v>0.4</v>
      </c>
      <c r="D35" s="10">
        <v>0.63600000000000001</v>
      </c>
      <c r="E35" s="10">
        <v>0.67200000000000004</v>
      </c>
      <c r="F35" s="10">
        <v>0.65100000000000002</v>
      </c>
      <c r="G35" s="8">
        <f>AVERAGE(D35:F35)</f>
        <v>0.65300000000000002</v>
      </c>
      <c r="H35" s="9">
        <f>STDEV(D35:F35)</f>
        <v>1.8083141320025139E-2</v>
      </c>
      <c r="J35" s="7">
        <v>0.4</v>
      </c>
      <c r="K35" s="10">
        <v>0.80767543859649105</v>
      </c>
      <c r="L35" s="10">
        <v>0.85526315789473595</v>
      </c>
      <c r="M35" s="10">
        <v>0.82719298245614004</v>
      </c>
      <c r="N35" s="8">
        <f>AVERAGE(K35:M35)</f>
        <v>0.83004385964912242</v>
      </c>
      <c r="O35" s="9">
        <f>STDEV(K35:M35)</f>
        <v>2.3921609113503162E-2</v>
      </c>
    </row>
    <row r="36" spans="2:15" ht="17" thickBot="1" x14ac:dyDescent="0.25">
      <c r="C36" s="5"/>
      <c r="H36" s="6"/>
      <c r="J36" s="5"/>
      <c r="O36" s="6"/>
    </row>
    <row r="37" spans="2:15" x14ac:dyDescent="0.2">
      <c r="C37" s="2"/>
      <c r="D37" s="3" t="s">
        <v>24</v>
      </c>
      <c r="E37" s="3"/>
      <c r="F37" s="3"/>
      <c r="G37" s="3"/>
      <c r="H37" s="4"/>
      <c r="J37" s="2"/>
      <c r="K37" s="3" t="s">
        <v>24</v>
      </c>
      <c r="L37" s="3"/>
      <c r="M37" s="3"/>
      <c r="N37" s="3"/>
      <c r="O37" s="4"/>
    </row>
    <row r="38" spans="2:15" x14ac:dyDescent="0.2">
      <c r="C38" s="5"/>
      <c r="D38" t="s">
        <v>0</v>
      </c>
      <c r="H38" s="6"/>
      <c r="J38" s="5"/>
      <c r="K38" t="s">
        <v>0</v>
      </c>
      <c r="O38" s="6"/>
    </row>
    <row r="39" spans="2:15" x14ac:dyDescent="0.2">
      <c r="C39" s="5" t="s">
        <v>4</v>
      </c>
      <c r="D39" t="s">
        <v>1</v>
      </c>
      <c r="E39" t="s">
        <v>2</v>
      </c>
      <c r="F39" t="s">
        <v>3</v>
      </c>
      <c r="G39" t="s">
        <v>6</v>
      </c>
      <c r="H39" s="6" t="s">
        <v>7</v>
      </c>
      <c r="J39" s="5" t="s">
        <v>4</v>
      </c>
      <c r="K39" t="s">
        <v>1</v>
      </c>
      <c r="L39" t="s">
        <v>2</v>
      </c>
      <c r="M39" t="s">
        <v>3</v>
      </c>
      <c r="N39" t="s">
        <v>6</v>
      </c>
      <c r="O39" s="6" t="s">
        <v>7</v>
      </c>
    </row>
    <row r="40" spans="2:15" ht="17" thickBot="1" x14ac:dyDescent="0.25">
      <c r="C40" s="7">
        <v>0.4</v>
      </c>
      <c r="D40" s="10">
        <v>0.67289552238805905</v>
      </c>
      <c r="E40" s="10">
        <v>0.67549253731343295</v>
      </c>
      <c r="F40" s="10">
        <v>0.68976119402985003</v>
      </c>
      <c r="G40" s="8">
        <f>AVERAGE(D40:F40)</f>
        <v>0.67938308457711416</v>
      </c>
      <c r="H40" s="9">
        <f>STDEV(D40:F40)</f>
        <v>9.0810235375964228E-3</v>
      </c>
      <c r="J40" s="7">
        <v>0.4</v>
      </c>
      <c r="K40" s="10">
        <v>0.78355263157894695</v>
      </c>
      <c r="L40" s="10">
        <v>0.85109649122806996</v>
      </c>
      <c r="M40" s="10">
        <v>0.83991228070175405</v>
      </c>
      <c r="N40" s="8">
        <f>AVERAGE(K40:M40)</f>
        <v>0.82485380116959028</v>
      </c>
      <c r="O40" s="9">
        <f>STDEV(K40:M40)</f>
        <v>3.6202370066620679E-2</v>
      </c>
    </row>
    <row r="42" spans="2:15" x14ac:dyDescent="0.2">
      <c r="C42" t="s">
        <v>10</v>
      </c>
    </row>
    <row r="43" spans="2:15" x14ac:dyDescent="0.2">
      <c r="C43" t="s">
        <v>11</v>
      </c>
      <c r="D43" t="s">
        <v>6</v>
      </c>
      <c r="E43" t="s">
        <v>17</v>
      </c>
    </row>
    <row r="44" spans="2:15" x14ac:dyDescent="0.2">
      <c r="B44" t="s">
        <v>25</v>
      </c>
      <c r="C44" t="s">
        <v>13</v>
      </c>
      <c r="D44" s="15">
        <f>70.4/100</f>
        <v>0.70400000000000007</v>
      </c>
      <c r="E44" s="15">
        <f>1/100</f>
        <v>0.01</v>
      </c>
      <c r="F44" s="1"/>
      <c r="G44" s="1"/>
    </row>
    <row r="45" spans="2:15" x14ac:dyDescent="0.2">
      <c r="B45" t="s">
        <v>26</v>
      </c>
      <c r="C45" t="s">
        <v>22</v>
      </c>
      <c r="D45" s="15">
        <v>0.70499999999999996</v>
      </c>
      <c r="E45" s="15">
        <v>2.1000000000000001E-2</v>
      </c>
      <c r="F45" s="1"/>
      <c r="G45" s="1"/>
    </row>
    <row r="46" spans="2:15" x14ac:dyDescent="0.2">
      <c r="B46" t="s">
        <v>27</v>
      </c>
      <c r="C46" t="s">
        <v>14</v>
      </c>
      <c r="D46" s="15">
        <f>70.9/100</f>
        <v>0.70900000000000007</v>
      </c>
      <c r="E46" s="15">
        <f>1.7/100</f>
        <v>1.7000000000000001E-2</v>
      </c>
      <c r="F46" s="1"/>
      <c r="G46" s="1"/>
    </row>
    <row r="47" spans="2:15" x14ac:dyDescent="0.2">
      <c r="C47" t="s">
        <v>15</v>
      </c>
      <c r="D47" s="16">
        <f>G9</f>
        <v>0.69580592105263062</v>
      </c>
      <c r="E47" s="16">
        <f>H9</f>
        <v>1.5216482696550857E-2</v>
      </c>
      <c r="F47" s="1"/>
      <c r="G47" s="1"/>
    </row>
    <row r="48" spans="2:15" x14ac:dyDescent="0.2">
      <c r="C48" t="s">
        <v>23</v>
      </c>
      <c r="D48" s="16">
        <f>G25</f>
        <v>0.70082236842105239</v>
      </c>
      <c r="E48" s="16">
        <f>H25</f>
        <v>2.0128884569866438E-2</v>
      </c>
      <c r="F48" s="1"/>
      <c r="G48" s="1"/>
    </row>
    <row r="49" spans="3:7" x14ac:dyDescent="0.2">
      <c r="C49" t="s">
        <v>16</v>
      </c>
      <c r="D49" s="16">
        <f>G20</f>
        <v>0.69849232456140298</v>
      </c>
      <c r="E49" s="16">
        <f>H20</f>
        <v>2.0547748998146327E-2</v>
      </c>
      <c r="F49" s="1"/>
      <c r="G49" s="1"/>
    </row>
    <row r="50" spans="3:7" x14ac:dyDescent="0.2">
      <c r="C50" t="s">
        <v>19</v>
      </c>
      <c r="D50" s="16">
        <f>AVERAGE(L5:L15)</f>
        <v>0.72428442755745059</v>
      </c>
      <c r="E50" s="16">
        <f>STDEV(L5:L15)</f>
        <v>4.2422566726047418E-2</v>
      </c>
      <c r="F50" s="1"/>
      <c r="G50" s="1"/>
    </row>
    <row r="52" spans="3:7" x14ac:dyDescent="0.2">
      <c r="C52" t="s">
        <v>12</v>
      </c>
    </row>
    <row r="53" spans="3:7" x14ac:dyDescent="0.2">
      <c r="C53" t="s">
        <v>11</v>
      </c>
      <c r="D53" t="s">
        <v>6</v>
      </c>
      <c r="E53" t="s">
        <v>17</v>
      </c>
    </row>
    <row r="54" spans="3:7" x14ac:dyDescent="0.2">
      <c r="C54" t="s">
        <v>13</v>
      </c>
      <c r="D54" s="15">
        <v>0.67500000000000004</v>
      </c>
      <c r="E54" s="15">
        <v>1.0999999999999999E-2</v>
      </c>
    </row>
    <row r="55" spans="3:7" x14ac:dyDescent="0.2">
      <c r="C55" t="s">
        <v>22</v>
      </c>
      <c r="D55" s="15">
        <v>0.68</v>
      </c>
      <c r="E55" s="15">
        <v>1.4E-2</v>
      </c>
    </row>
    <row r="56" spans="3:7" x14ac:dyDescent="0.2">
      <c r="C56" t="s">
        <v>14</v>
      </c>
      <c r="D56" s="15">
        <v>0.68500000000000005</v>
      </c>
      <c r="E56" s="15">
        <v>1.9E-2</v>
      </c>
    </row>
    <row r="57" spans="3:7" x14ac:dyDescent="0.2">
      <c r="C57" t="s">
        <v>15</v>
      </c>
      <c r="D57" s="16">
        <f>G30</f>
        <v>0.64600000000000002</v>
      </c>
      <c r="E57" s="16">
        <f>H30</f>
        <v>3.2511536414017744E-2</v>
      </c>
    </row>
    <row r="58" spans="3:7" x14ac:dyDescent="0.2">
      <c r="C58" t="s">
        <v>23</v>
      </c>
      <c r="D58" s="16">
        <f>G40</f>
        <v>0.67938308457711416</v>
      </c>
      <c r="E58" s="16">
        <f>H40</f>
        <v>9.0810235375964228E-3</v>
      </c>
    </row>
    <row r="59" spans="3:7" x14ac:dyDescent="0.2">
      <c r="C59" t="s">
        <v>16</v>
      </c>
      <c r="D59" s="16">
        <f>G35</f>
        <v>0.65300000000000002</v>
      </c>
      <c r="E59" s="16">
        <f>H35</f>
        <v>1.8083141320025139E-2</v>
      </c>
    </row>
    <row r="60" spans="3:7" x14ac:dyDescent="0.2">
      <c r="C60" t="s">
        <v>19</v>
      </c>
      <c r="D60" s="16">
        <f>AVERAGE(N5:N15)</f>
        <v>0.65610854816824926</v>
      </c>
      <c r="E60" s="16">
        <f>STDEV(N5:N15)</f>
        <v>2.359673557181604E-2</v>
      </c>
    </row>
    <row r="62" spans="3:7" x14ac:dyDescent="0.2">
      <c r="C62" t="s">
        <v>21</v>
      </c>
    </row>
    <row r="63" spans="3:7" x14ac:dyDescent="0.2">
      <c r="C63" t="s">
        <v>11</v>
      </c>
      <c r="D63" t="s">
        <v>6</v>
      </c>
      <c r="E63" t="s">
        <v>17</v>
      </c>
    </row>
    <row r="64" spans="3:7" x14ac:dyDescent="0.2">
      <c r="C64" t="s">
        <v>13</v>
      </c>
      <c r="D64" s="15">
        <v>0.81399999999999995</v>
      </c>
      <c r="E64" s="15">
        <v>1.4999999999999999E-2</v>
      </c>
    </row>
    <row r="65" spans="3:5" x14ac:dyDescent="0.2">
      <c r="C65" t="s">
        <v>22</v>
      </c>
      <c r="D65" s="15">
        <v>0.80700000000000005</v>
      </c>
      <c r="E65" s="15">
        <v>1.7000000000000001E-2</v>
      </c>
    </row>
    <row r="66" spans="3:5" x14ac:dyDescent="0.2">
      <c r="C66" t="s">
        <v>14</v>
      </c>
      <c r="D66" s="15">
        <v>0.81799999999999995</v>
      </c>
      <c r="E66" s="15">
        <v>2.5000000000000001E-2</v>
      </c>
    </row>
    <row r="67" spans="3:5" x14ac:dyDescent="0.2">
      <c r="C67" t="s">
        <v>15</v>
      </c>
      <c r="D67" s="16">
        <f>N30</f>
        <v>0.82236842105263142</v>
      </c>
      <c r="E67" s="16">
        <f>O30</f>
        <v>1.9068862024849635E-2</v>
      </c>
    </row>
    <row r="68" spans="3:5" x14ac:dyDescent="0.2">
      <c r="C68" t="s">
        <v>23</v>
      </c>
      <c r="D68" s="16">
        <f>N40</f>
        <v>0.82485380116959028</v>
      </c>
      <c r="E68" s="16">
        <f>O40</f>
        <v>3.6202370066620679E-2</v>
      </c>
    </row>
    <row r="69" spans="3:5" x14ac:dyDescent="0.2">
      <c r="C69" t="s">
        <v>16</v>
      </c>
      <c r="D69" s="16">
        <f>N35</f>
        <v>0.83004385964912242</v>
      </c>
      <c r="E69" s="16">
        <f>O35</f>
        <v>2.3921609113503162E-2</v>
      </c>
    </row>
    <row r="70" spans="3:5" x14ac:dyDescent="0.2">
      <c r="C70" t="s">
        <v>19</v>
      </c>
      <c r="D70" s="16">
        <f>AVERAGE(M5:M15)</f>
        <v>0.83363237639475229</v>
      </c>
      <c r="E70" s="16">
        <f>STDEV(M5:M15)</f>
        <v>3.2422527747819438E-2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FDA5-1E30-46A4-BCAB-13F099CC770C}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Laubach, Ben</dc:creator>
  <cp:lastModifiedBy>Laubach, Ben</cp:lastModifiedBy>
  <dcterms:created xsi:type="dcterms:W3CDTF">2024-12-04T18:54:51Z</dcterms:created>
  <dcterms:modified xsi:type="dcterms:W3CDTF">2024-12-09T14:38:49Z</dcterms:modified>
</cp:coreProperties>
</file>