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ga26man/LRZ Sync+Share/Cloning E14/Pipetting schemes AD/"/>
    </mc:Choice>
  </mc:AlternateContent>
  <xr:revisionPtr revIDLastSave="0" documentId="13_ncr:1_{4D35A5D1-0D7E-FE41-A56A-5E4916BC1CED}" xr6:coauthVersionLast="36" xr6:coauthVersionMax="36" xr10:uidLastSave="{00000000-0000-0000-0000-000000000000}"/>
  <bookViews>
    <workbookView xWindow="-37400" yWindow="-460" windowWidth="37040" windowHeight="21140" tabRatio="500" xr2:uid="{00000000-000D-0000-FFFF-FFFF00000000}"/>
  </bookViews>
  <sheets>
    <sheet name="TX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1" i="1"/>
  <c r="E7" i="1" l="1"/>
  <c r="E15" i="1"/>
  <c r="E21" i="1"/>
  <c r="E22" i="1" s="1"/>
  <c r="E29" i="1"/>
  <c r="E5" i="1"/>
  <c r="E6" i="1"/>
  <c r="E28" i="1"/>
  <c r="E27" i="1"/>
  <c r="E14" i="1"/>
  <c r="E13" i="1"/>
  <c r="E16" i="1" l="1"/>
  <c r="E8" i="1"/>
  <c r="E30" i="1"/>
</calcChain>
</file>

<file path=xl/sharedStrings.xml><?xml version="1.0" encoding="utf-8"?>
<sst xmlns="http://schemas.openxmlformats.org/spreadsheetml/2006/main" count="51" uniqueCount="23">
  <si>
    <t>µL</t>
  </si>
  <si>
    <t>Column1</t>
  </si>
  <si>
    <t>C0</t>
  </si>
  <si>
    <t>unit</t>
  </si>
  <si>
    <t>C1</t>
  </si>
  <si>
    <t>V0 (µL)</t>
  </si>
  <si>
    <t>nf H2O</t>
  </si>
  <si>
    <t>alpha-HL</t>
  </si>
  <si>
    <t>g/L</t>
  </si>
  <si>
    <t>E+B</t>
  </si>
  <si>
    <t>mM</t>
  </si>
  <si>
    <t>IPTG_DP</t>
  </si>
  <si>
    <t>µM</t>
  </si>
  <si>
    <t>S+</t>
  </si>
  <si>
    <t>S-/B+</t>
  </si>
  <si>
    <t>Atto655-DNA</t>
  </si>
  <si>
    <t>B-</t>
  </si>
  <si>
    <t>pSB1A3-pLacO-GFP</t>
  </si>
  <si>
    <t>nM</t>
  </si>
  <si>
    <t>LacI</t>
  </si>
  <si>
    <t>IPTG</t>
  </si>
  <si>
    <t>extract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</si>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</sst>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6710481425" displayName="Table36710481425" ref="A4:E8" totalsRowShown="0">
  <autoFilter ref="A4:E8" xr:uid="{00000000-0009-0000-0100-000001000000}"/>
  <tableColumns count="5">
    <tableColumn id="1" xr3:uid="{00000000-0010-0000-0000-000001000000}" name="Column1"/>
    <tableColumn id="2" xr3:uid="{00000000-0010-0000-0000-000002000000}" name="C0"/>
    <tableColumn id="3" xr3:uid="{00000000-0010-0000-0000-000003000000}" name="unit"/>
    <tableColumn id="4" xr3:uid="{00000000-0010-0000-0000-000004000000}" name="C1"/>
    <tableColumn id="5" xr3:uid="{00000000-0010-0000-0000-000005000000}" name="V0 (µL)" dataDxfId="3">
      <calculatedColumnFormula>Table36710481425[[#This Row],[C1]]*#REF!/Table36710481425[[#This Row],[C0]]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671048142534" displayName="Table3671048142534" ref="A12:E16" totalsRowShown="0">
  <autoFilter ref="A12:E16" xr:uid="{00000000-0009-0000-0100-000003000000}"/>
  <tableColumns count="5">
    <tableColumn id="1" xr3:uid="{00000000-0010-0000-0100-000001000000}" name="Column1"/>
    <tableColumn id="2" xr3:uid="{00000000-0010-0000-0100-000002000000}" name="C0"/>
    <tableColumn id="3" xr3:uid="{00000000-0010-0000-0100-000003000000}" name="unit"/>
    <tableColumn id="4" xr3:uid="{00000000-0010-0000-0100-000004000000}" name="C1"/>
    <tableColumn id="5" xr3:uid="{00000000-0010-0000-0100-000005000000}" name="V0 (µL)" dataDxfId="2">
      <calculatedColumnFormula>Table3671048142534[[#This Row],[C1]]*#REF!/Table3671048142534[[#This Row],[C0]]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6710481425343" displayName="Table36710481425343" ref="A20:E22" totalsRowShown="0">
  <autoFilter ref="A20:E22" xr:uid="{00000000-0009-0000-0100-000002000000}"/>
  <tableColumns count="5">
    <tableColumn id="1" xr3:uid="{00000000-0010-0000-0200-000001000000}" name="Column1"/>
    <tableColumn id="2" xr3:uid="{00000000-0010-0000-0200-000002000000}" name="C0"/>
    <tableColumn id="3" xr3:uid="{00000000-0010-0000-0200-000003000000}" name="unit"/>
    <tableColumn id="4" xr3:uid="{00000000-0010-0000-0200-000004000000}" name="C1"/>
    <tableColumn id="5" xr3:uid="{00000000-0010-0000-0200-000005000000}" name="V0 (µL)" dataDxfId="1">
      <calculatedColumnFormula>Table36710481425343[[#This Row],[C1]]*#REF!/Table36710481425343[[#This Row],[C0]]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6710481425345" displayName="Table36710481425345" ref="A26:E30" totalsRowShown="0">
  <autoFilter ref="A26:E30" xr:uid="{00000000-0009-0000-0100-000004000000}"/>
  <tableColumns count="5">
    <tableColumn id="1" xr3:uid="{00000000-0010-0000-0300-000001000000}" name="Column1"/>
    <tableColumn id="2" xr3:uid="{00000000-0010-0000-0300-000002000000}" name="C0"/>
    <tableColumn id="3" xr3:uid="{00000000-0010-0000-0300-000003000000}" name="unit"/>
    <tableColumn id="4" xr3:uid="{00000000-0010-0000-0300-000004000000}" name="C1"/>
    <tableColumn id="5" xr3:uid="{00000000-0010-0000-0300-000005000000}" name="V0 (µL)" dataDxfId="0">
      <calculatedColumnFormula>Table36710481425345[[#This Row],[C1]]*#REF!/Table36710481425345[[#This Row],[C0]]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zoomScale="90" zoomScaleNormal="90" zoomScalePageLayoutView="90" workbookViewId="0">
      <selection activeCell="G30" sqref="G30"/>
    </sheetView>
  </sheetViews>
  <sheetFormatPr baseColWidth="10" defaultRowHeight="16" x14ac:dyDescent="0.2"/>
  <cols>
    <col min="1" max="1" width="17.1640625" bestFit="1" customWidth="1"/>
    <col min="7" max="7" width="17.1640625" bestFit="1" customWidth="1"/>
    <col min="11" max="11" width="10.1640625" bestFit="1" customWidth="1"/>
  </cols>
  <sheetData>
    <row r="1" spans="1:9" ht="19" x14ac:dyDescent="0.25">
      <c r="A1" s="9" t="s">
        <v>11</v>
      </c>
      <c r="B1" s="9"/>
      <c r="C1" s="9"/>
      <c r="D1" s="9"/>
      <c r="E1" s="9"/>
      <c r="F1" s="7"/>
      <c r="G1">
        <v>28.5</v>
      </c>
      <c r="H1" s="10">
        <f>G1*1.1</f>
        <v>31.35</v>
      </c>
      <c r="I1" t="s">
        <v>21</v>
      </c>
    </row>
    <row r="2" spans="1:9" ht="19" x14ac:dyDescent="0.25">
      <c r="A2" s="1" t="s">
        <v>13</v>
      </c>
      <c r="B2" s="2"/>
      <c r="C2" s="2">
        <v>5</v>
      </c>
      <c r="D2" s="2" t="s">
        <v>0</v>
      </c>
      <c r="E2" s="2"/>
      <c r="G2">
        <v>35.700000000000003</v>
      </c>
      <c r="H2" s="10">
        <f>G2*1.1</f>
        <v>39.270000000000003</v>
      </c>
      <c r="I2" t="s">
        <v>22</v>
      </c>
    </row>
    <row r="4" spans="1: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9" x14ac:dyDescent="0.2">
      <c r="A5" t="s">
        <v>20</v>
      </c>
      <c r="B5">
        <v>30</v>
      </c>
      <c r="C5" t="s">
        <v>10</v>
      </c>
      <c r="D5">
        <v>3</v>
      </c>
      <c r="E5" s="3">
        <f>Table36710481425[[#This Row],[C1]]*$C$2/Table36710481425[[#This Row],[C0]]</f>
        <v>0.5</v>
      </c>
    </row>
    <row r="6" spans="1:9" x14ac:dyDescent="0.2">
      <c r="A6" t="s">
        <v>7</v>
      </c>
      <c r="B6">
        <v>0.5</v>
      </c>
      <c r="C6" t="s">
        <v>8</v>
      </c>
      <c r="D6">
        <v>0.05</v>
      </c>
      <c r="E6" s="3">
        <f>Table36710481425[[#This Row],[C1]]*$C$2/Table36710481425[[#This Row],[C0]]</f>
        <v>0.5</v>
      </c>
    </row>
    <row r="7" spans="1:9" x14ac:dyDescent="0.2">
      <c r="A7" t="s">
        <v>9</v>
      </c>
      <c r="E7" s="3">
        <f>C2*3/4</f>
        <v>3.75</v>
      </c>
    </row>
    <row r="8" spans="1:9" x14ac:dyDescent="0.2">
      <c r="A8" s="4" t="s">
        <v>6</v>
      </c>
      <c r="B8" s="4"/>
      <c r="C8" s="4"/>
      <c r="D8" s="4"/>
      <c r="E8" s="5">
        <f>C2-SUM(E5:E7)</f>
        <v>0.25</v>
      </c>
    </row>
    <row r="10" spans="1:9" ht="19" x14ac:dyDescent="0.25">
      <c r="A10" s="6" t="s">
        <v>14</v>
      </c>
      <c r="B10" s="2"/>
      <c r="C10" s="2">
        <v>5</v>
      </c>
      <c r="D10" s="2" t="s">
        <v>0</v>
      </c>
      <c r="E10" s="2"/>
    </row>
    <row r="12" spans="1:9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</row>
    <row r="13" spans="1:9" x14ac:dyDescent="0.2">
      <c r="A13" t="s">
        <v>15</v>
      </c>
      <c r="B13">
        <v>100</v>
      </c>
      <c r="C13" t="s">
        <v>12</v>
      </c>
      <c r="D13">
        <v>5</v>
      </c>
      <c r="E13" s="3">
        <f>Table3671048142534[[#This Row],[C1]]*$C$2/Table3671048142534[[#This Row],[C0]]</f>
        <v>0.25</v>
      </c>
    </row>
    <row r="14" spans="1:9" x14ac:dyDescent="0.2">
      <c r="A14" t="s">
        <v>7</v>
      </c>
      <c r="B14">
        <v>0.5</v>
      </c>
      <c r="C14" t="s">
        <v>8</v>
      </c>
      <c r="D14">
        <v>0.05</v>
      </c>
      <c r="E14" s="3">
        <f>Table3671048142534[[#This Row],[C1]]*$C$2/Table3671048142534[[#This Row],[C0]]</f>
        <v>0.5</v>
      </c>
    </row>
    <row r="15" spans="1:9" x14ac:dyDescent="0.2">
      <c r="A15" t="s">
        <v>9</v>
      </c>
      <c r="E15" s="3">
        <f>C10*3/4</f>
        <v>3.75</v>
      </c>
    </row>
    <row r="16" spans="1:9" x14ac:dyDescent="0.2">
      <c r="A16" s="4" t="s">
        <v>6</v>
      </c>
      <c r="B16" s="4"/>
      <c r="C16" s="4"/>
      <c r="D16" s="4"/>
      <c r="E16" s="5">
        <f>C10-SUM(E13:E15)</f>
        <v>0.5</v>
      </c>
    </row>
    <row r="18" spans="1:5" ht="19" x14ac:dyDescent="0.25">
      <c r="A18" s="8" t="s">
        <v>16</v>
      </c>
      <c r="B18" s="2"/>
      <c r="C18" s="2">
        <v>5</v>
      </c>
      <c r="D18" s="2" t="s">
        <v>0</v>
      </c>
      <c r="E18" s="2"/>
    </row>
    <row r="20" spans="1:5" x14ac:dyDescent="0.2">
      <c r="A20" t="s">
        <v>1</v>
      </c>
      <c r="B20" t="s">
        <v>2</v>
      </c>
      <c r="C20" t="s">
        <v>3</v>
      </c>
      <c r="D20" t="s">
        <v>4</v>
      </c>
      <c r="E20" t="s">
        <v>5</v>
      </c>
    </row>
    <row r="21" spans="1:5" x14ac:dyDescent="0.2">
      <c r="A21" t="s">
        <v>9</v>
      </c>
      <c r="E21" s="3">
        <f>C18*3/4</f>
        <v>3.75</v>
      </c>
    </row>
    <row r="22" spans="1:5" x14ac:dyDescent="0.2">
      <c r="A22" s="4" t="s">
        <v>6</v>
      </c>
      <c r="B22" s="4"/>
      <c r="C22" s="4"/>
      <c r="D22" s="4"/>
      <c r="E22" s="5">
        <f>C18-SUM(E21:E21)</f>
        <v>1.25</v>
      </c>
    </row>
    <row r="24" spans="1:5" ht="19" x14ac:dyDescent="0.25">
      <c r="A24" s="8" t="s">
        <v>14</v>
      </c>
      <c r="B24" s="2"/>
      <c r="C24" s="2">
        <v>5</v>
      </c>
      <c r="D24" s="2" t="s">
        <v>0</v>
      </c>
      <c r="E24" s="2"/>
    </row>
    <row r="26" spans="1:5" x14ac:dyDescent="0.2">
      <c r="A26" t="s">
        <v>1</v>
      </c>
      <c r="B26" t="s">
        <v>2</v>
      </c>
      <c r="C26" t="s">
        <v>3</v>
      </c>
      <c r="D26" t="s">
        <v>4</v>
      </c>
      <c r="E26" t="s">
        <v>5</v>
      </c>
    </row>
    <row r="27" spans="1:5" x14ac:dyDescent="0.2">
      <c r="A27" t="s">
        <v>17</v>
      </c>
      <c r="B27">
        <v>50</v>
      </c>
      <c r="C27" t="s">
        <v>18</v>
      </c>
      <c r="D27">
        <v>5</v>
      </c>
      <c r="E27" s="3">
        <f>Table36710481425345[[#This Row],[C1]]*$C$24/Table36710481425345[[#This Row],[C0]]</f>
        <v>0.5</v>
      </c>
    </row>
    <row r="28" spans="1:5" x14ac:dyDescent="0.2">
      <c r="A28" t="s">
        <v>19</v>
      </c>
      <c r="B28">
        <v>1000</v>
      </c>
      <c r="C28" t="s">
        <v>18</v>
      </c>
      <c r="D28">
        <v>100</v>
      </c>
      <c r="E28" s="3">
        <f>Table36710481425345[[#This Row],[C1]]*$C$24/Table36710481425345[[#This Row],[C0]]</f>
        <v>0.5</v>
      </c>
    </row>
    <row r="29" spans="1:5" x14ac:dyDescent="0.2">
      <c r="A29" t="s">
        <v>9</v>
      </c>
      <c r="E29" s="3">
        <f>C24*3/4</f>
        <v>3.75</v>
      </c>
    </row>
    <row r="30" spans="1:5" x14ac:dyDescent="0.2">
      <c r="A30" s="4" t="s">
        <v>6</v>
      </c>
      <c r="B30" s="4"/>
      <c r="C30" s="4"/>
      <c r="D30" s="4"/>
      <c r="E30" s="5">
        <f>C24-SUM(E27:E29)</f>
        <v>0.25</v>
      </c>
    </row>
  </sheetData>
  <mergeCells count="1">
    <mergeCell ref="A1:E1"/>
  </mergeCells>
  <pageMargins left="0.7" right="0.7" top="0.75" bottom="0.75" header="0.3" footer="0.3"/>
  <pageSetup paperSize="9" scale="66" orientation="portrait" horizontalDpi="4294967292" verticalDpi="429496729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Aurore Dupin</cp:lastModifiedBy>
  <dcterms:created xsi:type="dcterms:W3CDTF">2016-08-11T13:20:28Z</dcterms:created>
  <dcterms:modified xsi:type="dcterms:W3CDTF">2019-08-13T17:34:53Z</dcterms:modified>
</cp:coreProperties>
</file>