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ayc\Desktop\UNIVERISDAD\4\Teoria Decision\Excel-Tareas\"/>
    </mc:Choice>
  </mc:AlternateContent>
  <xr:revisionPtr revIDLastSave="0" documentId="13_ncr:1_{F46FFAC6-37F7-429F-AA51-9F9880D05E2A}" xr6:coauthVersionLast="47" xr6:coauthVersionMax="47" xr10:uidLastSave="{00000000-0000-0000-0000-000000000000}"/>
  <bookViews>
    <workbookView xWindow="-96" yWindow="0" windowWidth="11712" windowHeight="12336" firstSheet="5" activeTab="6" xr2:uid="{852675DB-3BC8-4867-8187-19DDBA98A5DD}"/>
  </bookViews>
  <sheets>
    <sheet name="Ej. Electre (Alt1)" sheetId="2" r:id="rId1"/>
    <sheet name="Alternativa2" sheetId="4" r:id="rId2"/>
    <sheet name="Alternativa3" sheetId="5" r:id="rId3"/>
    <sheet name="Alternativa4" sheetId="6" r:id="rId4"/>
    <sheet name="Alternativa5" sheetId="8" r:id="rId5"/>
    <sheet name="Alternativa6" sheetId="9" r:id="rId6"/>
    <sheet name="Test Concordancia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26" i="10"/>
  <c r="P30" i="10" s="1"/>
  <c r="F26" i="10"/>
  <c r="O30" i="10" s="1"/>
  <c r="E26" i="10"/>
  <c r="N30" i="10" s="1"/>
  <c r="D26" i="10"/>
  <c r="M30" i="10" s="1"/>
  <c r="C26" i="10"/>
  <c r="L30" i="10" s="1"/>
  <c r="B26" i="10"/>
  <c r="K30" i="10" s="1"/>
  <c r="G25" i="10"/>
  <c r="P29" i="10" s="1"/>
  <c r="F25" i="10"/>
  <c r="O29" i="10" s="1"/>
  <c r="E25" i="10"/>
  <c r="N29" i="10" s="1"/>
  <c r="D25" i="10"/>
  <c r="M29" i="10" s="1"/>
  <c r="C25" i="10"/>
  <c r="L29" i="10" s="1"/>
  <c r="B25" i="10"/>
  <c r="K29" i="10" s="1"/>
  <c r="G24" i="10"/>
  <c r="P28" i="10" s="1"/>
  <c r="F24" i="10"/>
  <c r="O28" i="10" s="1"/>
  <c r="E24" i="10"/>
  <c r="N28" i="10" s="1"/>
  <c r="D24" i="10"/>
  <c r="M28" i="10" s="1"/>
  <c r="C24" i="10"/>
  <c r="L28" i="10" s="1"/>
  <c r="B24" i="10"/>
  <c r="K28" i="10" s="1"/>
  <c r="G23" i="10"/>
  <c r="P27" i="10" s="1"/>
  <c r="F23" i="10"/>
  <c r="O27" i="10" s="1"/>
  <c r="E23" i="10"/>
  <c r="N27" i="10" s="1"/>
  <c r="D23" i="10"/>
  <c r="M27" i="10" s="1"/>
  <c r="C23" i="10"/>
  <c r="L27" i="10" s="1"/>
  <c r="B23" i="10"/>
  <c r="K27" i="10" s="1"/>
  <c r="G22" i="10"/>
  <c r="P26" i="10" s="1"/>
  <c r="F22" i="10"/>
  <c r="O26" i="10" s="1"/>
  <c r="E22" i="10"/>
  <c r="N26" i="10" s="1"/>
  <c r="D22" i="10"/>
  <c r="M26" i="10" s="1"/>
  <c r="C22" i="10"/>
  <c r="L26" i="10" s="1"/>
  <c r="B22" i="10"/>
  <c r="K26" i="10" s="1"/>
  <c r="G21" i="10"/>
  <c r="P25" i="10" s="1"/>
  <c r="F21" i="10"/>
  <c r="O25" i="10" s="1"/>
  <c r="E21" i="10"/>
  <c r="N25" i="10" s="1"/>
  <c r="D21" i="10"/>
  <c r="M25" i="10" s="1"/>
  <c r="C21" i="10"/>
  <c r="L25" i="10" s="1"/>
  <c r="B21" i="10"/>
  <c r="K25" i="10" s="1"/>
  <c r="L12" i="2" l="1"/>
  <c r="G12" i="2"/>
  <c r="C12" i="2"/>
  <c r="B12" i="2"/>
  <c r="M13" i="2"/>
  <c r="M14" i="2"/>
  <c r="M15" i="2"/>
  <c r="M16" i="2"/>
  <c r="M17" i="2"/>
  <c r="M18" i="2"/>
  <c r="M20" i="2"/>
  <c r="M21" i="2"/>
  <c r="M22" i="2"/>
  <c r="M23" i="2"/>
  <c r="M13" i="4"/>
  <c r="M14" i="4"/>
  <c r="M15" i="4"/>
  <c r="M16" i="4"/>
  <c r="M17" i="4"/>
  <c r="M18" i="4"/>
  <c r="M19" i="4"/>
  <c r="M20" i="4"/>
  <c r="M21" i="4"/>
  <c r="M22" i="4"/>
  <c r="M23" i="4"/>
  <c r="M12" i="4"/>
  <c r="M13" i="5"/>
  <c r="M14" i="5"/>
  <c r="M15" i="5"/>
  <c r="M16" i="5"/>
  <c r="M17" i="5"/>
  <c r="M18" i="5"/>
  <c r="M19" i="5"/>
  <c r="M20" i="5"/>
  <c r="M21" i="5"/>
  <c r="M22" i="5"/>
  <c r="M23" i="5"/>
  <c r="M12" i="5"/>
  <c r="M13" i="6"/>
  <c r="M14" i="6"/>
  <c r="M15" i="6"/>
  <c r="M16" i="6"/>
  <c r="M17" i="6"/>
  <c r="M18" i="6"/>
  <c r="M19" i="6"/>
  <c r="M20" i="6"/>
  <c r="M21" i="6"/>
  <c r="M22" i="6"/>
  <c r="M23" i="6"/>
  <c r="M12" i="6"/>
  <c r="M13" i="8"/>
  <c r="M14" i="8"/>
  <c r="M15" i="8"/>
  <c r="M16" i="8"/>
  <c r="M17" i="8"/>
  <c r="M18" i="8"/>
  <c r="M19" i="8"/>
  <c r="M20" i="8"/>
  <c r="M21" i="8"/>
  <c r="M22" i="8"/>
  <c r="M23" i="8"/>
  <c r="M12" i="8"/>
  <c r="M16" i="9"/>
  <c r="M17" i="9"/>
  <c r="M18" i="9"/>
  <c r="M19" i="9"/>
  <c r="M20" i="9"/>
  <c r="M21" i="9"/>
  <c r="M22" i="9"/>
  <c r="M23" i="9"/>
  <c r="M13" i="9"/>
  <c r="M14" i="9"/>
  <c r="M15" i="9"/>
  <c r="M12" i="9"/>
  <c r="E30" i="9"/>
  <c r="D30" i="9"/>
  <c r="C30" i="9"/>
  <c r="B30" i="9"/>
  <c r="E29" i="9"/>
  <c r="D29" i="9"/>
  <c r="C29" i="9"/>
  <c r="B29" i="9"/>
  <c r="G29" i="9" s="1"/>
  <c r="E28" i="9"/>
  <c r="D28" i="9"/>
  <c r="C28" i="9"/>
  <c r="B28" i="9"/>
  <c r="E27" i="9"/>
  <c r="D27" i="9"/>
  <c r="C27" i="9"/>
  <c r="B27" i="9"/>
  <c r="E26" i="9"/>
  <c r="D26" i="9"/>
  <c r="C26" i="9"/>
  <c r="B26" i="9"/>
  <c r="E23" i="9"/>
  <c r="D23" i="9"/>
  <c r="C23" i="9"/>
  <c r="B23" i="9"/>
  <c r="E22" i="9"/>
  <c r="D22" i="9"/>
  <c r="C22" i="9"/>
  <c r="B22" i="9"/>
  <c r="E21" i="9"/>
  <c r="D21" i="9"/>
  <c r="C21" i="9"/>
  <c r="B21" i="9"/>
  <c r="G21" i="9" s="1"/>
  <c r="E20" i="9"/>
  <c r="D20" i="9"/>
  <c r="C20" i="9"/>
  <c r="B20" i="9"/>
  <c r="G20" i="9" s="1"/>
  <c r="E19" i="9"/>
  <c r="D19" i="9"/>
  <c r="C19" i="9"/>
  <c r="B19" i="9"/>
  <c r="E16" i="9"/>
  <c r="D16" i="9"/>
  <c r="C16" i="9"/>
  <c r="B16" i="9"/>
  <c r="G16" i="9" s="1"/>
  <c r="E15" i="9"/>
  <c r="D15" i="9"/>
  <c r="C15" i="9"/>
  <c r="B15" i="9"/>
  <c r="E14" i="9"/>
  <c r="D14" i="9"/>
  <c r="C14" i="9"/>
  <c r="B14" i="9"/>
  <c r="E13" i="9"/>
  <c r="D13" i="9"/>
  <c r="C13" i="9"/>
  <c r="B13" i="9"/>
  <c r="G13" i="9" s="1"/>
  <c r="E12" i="9"/>
  <c r="D12" i="9"/>
  <c r="C12" i="9"/>
  <c r="B12" i="9"/>
  <c r="E30" i="8"/>
  <c r="D30" i="8"/>
  <c r="C30" i="8"/>
  <c r="B30" i="8"/>
  <c r="E29" i="8"/>
  <c r="D29" i="8"/>
  <c r="C29" i="8"/>
  <c r="B29" i="8"/>
  <c r="G29" i="8" s="1"/>
  <c r="E28" i="8"/>
  <c r="D28" i="8"/>
  <c r="C28" i="8"/>
  <c r="B28" i="8"/>
  <c r="E27" i="8"/>
  <c r="D27" i="8"/>
  <c r="C27" i="8"/>
  <c r="B27" i="8"/>
  <c r="E26" i="8"/>
  <c r="D26" i="8"/>
  <c r="C26" i="8"/>
  <c r="B26" i="8"/>
  <c r="E23" i="8"/>
  <c r="D23" i="8"/>
  <c r="C23" i="8"/>
  <c r="B23" i="8"/>
  <c r="E22" i="8"/>
  <c r="D22" i="8"/>
  <c r="C22" i="8"/>
  <c r="B22" i="8"/>
  <c r="E21" i="8"/>
  <c r="D21" i="8"/>
  <c r="C21" i="8"/>
  <c r="B21" i="8"/>
  <c r="G21" i="8" s="1"/>
  <c r="E20" i="8"/>
  <c r="D20" i="8"/>
  <c r="C20" i="8"/>
  <c r="B20" i="8"/>
  <c r="E19" i="8"/>
  <c r="D19" i="8"/>
  <c r="C19" i="8"/>
  <c r="B19" i="8"/>
  <c r="E16" i="8"/>
  <c r="D16" i="8"/>
  <c r="C16" i="8"/>
  <c r="B16" i="8"/>
  <c r="G16" i="8" s="1"/>
  <c r="E15" i="8"/>
  <c r="D15" i="8"/>
  <c r="C15" i="8"/>
  <c r="B15" i="8"/>
  <c r="E14" i="8"/>
  <c r="D14" i="8"/>
  <c r="C14" i="8"/>
  <c r="B14" i="8"/>
  <c r="E13" i="8"/>
  <c r="D13" i="8"/>
  <c r="C13" i="8"/>
  <c r="B13" i="8"/>
  <c r="G13" i="8" s="1"/>
  <c r="E12" i="8"/>
  <c r="D12" i="8"/>
  <c r="C12" i="8"/>
  <c r="B12" i="8"/>
  <c r="E30" i="6"/>
  <c r="D30" i="6"/>
  <c r="C30" i="6"/>
  <c r="B30" i="6"/>
  <c r="E29" i="6"/>
  <c r="D29" i="6"/>
  <c r="C29" i="6"/>
  <c r="B29" i="6"/>
  <c r="G29" i="6" s="1"/>
  <c r="E28" i="6"/>
  <c r="D28" i="6"/>
  <c r="C28" i="6"/>
  <c r="B28" i="6"/>
  <c r="E27" i="6"/>
  <c r="D27" i="6"/>
  <c r="C27" i="6"/>
  <c r="B27" i="6"/>
  <c r="G27" i="6" s="1"/>
  <c r="E26" i="6"/>
  <c r="D26" i="6"/>
  <c r="C26" i="6"/>
  <c r="B26" i="6"/>
  <c r="G26" i="6" s="1"/>
  <c r="E23" i="6"/>
  <c r="D23" i="6"/>
  <c r="C23" i="6"/>
  <c r="B23" i="6"/>
  <c r="G23" i="6" s="1"/>
  <c r="E22" i="6"/>
  <c r="D22" i="6"/>
  <c r="C22" i="6"/>
  <c r="B22" i="6"/>
  <c r="E21" i="6"/>
  <c r="D21" i="6"/>
  <c r="C21" i="6"/>
  <c r="B21" i="6"/>
  <c r="G21" i="6" s="1"/>
  <c r="E20" i="6"/>
  <c r="D20" i="6"/>
  <c r="C20" i="6"/>
  <c r="B20" i="6"/>
  <c r="E19" i="6"/>
  <c r="D19" i="6"/>
  <c r="C19" i="6"/>
  <c r="B19" i="6"/>
  <c r="G19" i="6" s="1"/>
  <c r="E16" i="6"/>
  <c r="D16" i="6"/>
  <c r="C16" i="6"/>
  <c r="B16" i="6"/>
  <c r="G16" i="6" s="1"/>
  <c r="E15" i="6"/>
  <c r="D15" i="6"/>
  <c r="C15" i="6"/>
  <c r="B15" i="6"/>
  <c r="G15" i="6" s="1"/>
  <c r="E14" i="6"/>
  <c r="D14" i="6"/>
  <c r="C14" i="6"/>
  <c r="B14" i="6"/>
  <c r="G14" i="6" s="1"/>
  <c r="E13" i="6"/>
  <c r="D13" i="6"/>
  <c r="C13" i="6"/>
  <c r="B13" i="6"/>
  <c r="E12" i="6"/>
  <c r="D12" i="6"/>
  <c r="C12" i="6"/>
  <c r="B12" i="6"/>
  <c r="G12" i="6" s="1"/>
  <c r="E30" i="5"/>
  <c r="D30" i="5"/>
  <c r="C30" i="5"/>
  <c r="B30" i="5"/>
  <c r="G30" i="5" s="1"/>
  <c r="E29" i="5"/>
  <c r="D29" i="5"/>
  <c r="C29" i="5"/>
  <c r="B29" i="5"/>
  <c r="G29" i="5" s="1"/>
  <c r="E28" i="5"/>
  <c r="D28" i="5"/>
  <c r="C28" i="5"/>
  <c r="B28" i="5"/>
  <c r="E27" i="5"/>
  <c r="D27" i="5"/>
  <c r="C27" i="5"/>
  <c r="B27" i="5"/>
  <c r="G27" i="5" s="1"/>
  <c r="E26" i="5"/>
  <c r="D26" i="5"/>
  <c r="C26" i="5"/>
  <c r="B26" i="5"/>
  <c r="E23" i="5"/>
  <c r="D23" i="5"/>
  <c r="C23" i="5"/>
  <c r="B23" i="5"/>
  <c r="G23" i="5" s="1"/>
  <c r="E22" i="5"/>
  <c r="D22" i="5"/>
  <c r="C22" i="5"/>
  <c r="B22" i="5"/>
  <c r="E21" i="5"/>
  <c r="D21" i="5"/>
  <c r="C21" i="5"/>
  <c r="B21" i="5"/>
  <c r="G21" i="5" s="1"/>
  <c r="E20" i="5"/>
  <c r="D20" i="5"/>
  <c r="C20" i="5"/>
  <c r="B20" i="5"/>
  <c r="G20" i="5" s="1"/>
  <c r="E19" i="5"/>
  <c r="D19" i="5"/>
  <c r="C19" i="5"/>
  <c r="B19" i="5"/>
  <c r="G19" i="5" s="1"/>
  <c r="E16" i="5"/>
  <c r="D16" i="5"/>
  <c r="C16" i="5"/>
  <c r="B16" i="5"/>
  <c r="G16" i="5" s="1"/>
  <c r="E15" i="5"/>
  <c r="D15" i="5"/>
  <c r="C15" i="5"/>
  <c r="B15" i="5"/>
  <c r="E14" i="5"/>
  <c r="D14" i="5"/>
  <c r="C14" i="5"/>
  <c r="B14" i="5"/>
  <c r="G14" i="5" s="1"/>
  <c r="E13" i="5"/>
  <c r="D13" i="5"/>
  <c r="C13" i="5"/>
  <c r="B13" i="5"/>
  <c r="G13" i="5" s="1"/>
  <c r="E12" i="5"/>
  <c r="D12" i="5"/>
  <c r="C12" i="5"/>
  <c r="B12" i="5"/>
  <c r="G12" i="5" s="1"/>
  <c r="E30" i="4"/>
  <c r="D30" i="4"/>
  <c r="C30" i="4"/>
  <c r="B30" i="4"/>
  <c r="G30" i="4" s="1"/>
  <c r="E29" i="4"/>
  <c r="D29" i="4"/>
  <c r="C29" i="4"/>
  <c r="B29" i="4"/>
  <c r="G29" i="4" s="1"/>
  <c r="E28" i="4"/>
  <c r="D28" i="4"/>
  <c r="C28" i="4"/>
  <c r="B28" i="4"/>
  <c r="E27" i="4"/>
  <c r="D27" i="4"/>
  <c r="C27" i="4"/>
  <c r="B27" i="4"/>
  <c r="G27" i="4" s="1"/>
  <c r="E26" i="4"/>
  <c r="D26" i="4"/>
  <c r="C26" i="4"/>
  <c r="B26" i="4"/>
  <c r="E23" i="4"/>
  <c r="D23" i="4"/>
  <c r="C23" i="4"/>
  <c r="B23" i="4"/>
  <c r="G23" i="4" s="1"/>
  <c r="E22" i="4"/>
  <c r="D22" i="4"/>
  <c r="C22" i="4"/>
  <c r="B22" i="4"/>
  <c r="E21" i="4"/>
  <c r="D21" i="4"/>
  <c r="C21" i="4"/>
  <c r="B21" i="4"/>
  <c r="G21" i="4" s="1"/>
  <c r="E20" i="4"/>
  <c r="D20" i="4"/>
  <c r="C20" i="4"/>
  <c r="B20" i="4"/>
  <c r="G20" i="4" s="1"/>
  <c r="E19" i="4"/>
  <c r="D19" i="4"/>
  <c r="C19" i="4"/>
  <c r="B19" i="4"/>
  <c r="G19" i="4" s="1"/>
  <c r="E16" i="4"/>
  <c r="D16" i="4"/>
  <c r="C16" i="4"/>
  <c r="B16" i="4"/>
  <c r="G16" i="4" s="1"/>
  <c r="E15" i="4"/>
  <c r="D15" i="4"/>
  <c r="C15" i="4"/>
  <c r="B15" i="4"/>
  <c r="E14" i="4"/>
  <c r="D14" i="4"/>
  <c r="C14" i="4"/>
  <c r="B14" i="4"/>
  <c r="G14" i="4" s="1"/>
  <c r="E13" i="4"/>
  <c r="D13" i="4"/>
  <c r="C13" i="4"/>
  <c r="B13" i="4"/>
  <c r="G13" i="4" s="1"/>
  <c r="E12" i="4"/>
  <c r="D12" i="4"/>
  <c r="C12" i="4"/>
  <c r="B12" i="4"/>
  <c r="L20" i="2"/>
  <c r="L21" i="2"/>
  <c r="L22" i="2"/>
  <c r="L23" i="2"/>
  <c r="L13" i="2"/>
  <c r="L14" i="2"/>
  <c r="L15" i="2"/>
  <c r="L16" i="2"/>
  <c r="K20" i="2"/>
  <c r="K21" i="2"/>
  <c r="K22" i="2"/>
  <c r="K23" i="2"/>
  <c r="K13" i="2"/>
  <c r="K14" i="2"/>
  <c r="K15" i="2"/>
  <c r="K1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C26" i="2"/>
  <c r="D26" i="2"/>
  <c r="E26" i="2"/>
  <c r="B26" i="2"/>
  <c r="G26" i="2" s="1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D12" i="2"/>
  <c r="E12" i="2"/>
  <c r="K19" i="2"/>
  <c r="L19" i="2" s="1"/>
  <c r="M19" i="2" s="1"/>
  <c r="C20" i="2"/>
  <c r="B20" i="2"/>
  <c r="D20" i="2"/>
  <c r="E20" i="2"/>
  <c r="B21" i="2"/>
  <c r="C21" i="2"/>
  <c r="D21" i="2"/>
  <c r="E21" i="2"/>
  <c r="B22" i="2"/>
  <c r="G22" i="2" s="1"/>
  <c r="C22" i="2"/>
  <c r="D22" i="2"/>
  <c r="E22" i="2"/>
  <c r="B23" i="2"/>
  <c r="C23" i="2"/>
  <c r="D23" i="2"/>
  <c r="E23" i="2"/>
  <c r="C19" i="2"/>
  <c r="D19" i="2"/>
  <c r="E19" i="2"/>
  <c r="B19" i="2"/>
  <c r="K12" i="2" l="1"/>
  <c r="M12" i="2" s="1"/>
  <c r="G14" i="9"/>
  <c r="G30" i="9"/>
  <c r="K23" i="9" s="1"/>
  <c r="L23" i="9" s="1"/>
  <c r="K13" i="9"/>
  <c r="L13" i="9" s="1"/>
  <c r="G19" i="9"/>
  <c r="G27" i="9"/>
  <c r="K20" i="9" s="1"/>
  <c r="L20" i="9" s="1"/>
  <c r="G15" i="9"/>
  <c r="G28" i="9"/>
  <c r="K21" i="9" s="1"/>
  <c r="L21" i="9" s="1"/>
  <c r="G26" i="9"/>
  <c r="G12" i="9"/>
  <c r="K19" i="9" s="1"/>
  <c r="L19" i="9" s="1"/>
  <c r="G22" i="9"/>
  <c r="G23" i="9"/>
  <c r="K16" i="9" s="1"/>
  <c r="L16" i="9" s="1"/>
  <c r="G14" i="8"/>
  <c r="G19" i="8"/>
  <c r="G27" i="8"/>
  <c r="G30" i="8"/>
  <c r="G28" i="8"/>
  <c r="K21" i="8" s="1"/>
  <c r="L21" i="8" s="1"/>
  <c r="G26" i="8"/>
  <c r="G12" i="8"/>
  <c r="K12" i="8" s="1"/>
  <c r="L12" i="8" s="1"/>
  <c r="G20" i="8"/>
  <c r="K13" i="8" s="1"/>
  <c r="L13" i="8" s="1"/>
  <c r="G23" i="8"/>
  <c r="G15" i="8"/>
  <c r="K15" i="8" s="1"/>
  <c r="L15" i="8" s="1"/>
  <c r="G22" i="8"/>
  <c r="K15" i="9"/>
  <c r="L15" i="9" s="1"/>
  <c r="K22" i="9"/>
  <c r="L22" i="9" s="1"/>
  <c r="K14" i="9"/>
  <c r="L14" i="9" s="1"/>
  <c r="K22" i="8"/>
  <c r="L22" i="8" s="1"/>
  <c r="K16" i="8"/>
  <c r="L16" i="8" s="1"/>
  <c r="K23" i="8"/>
  <c r="L23" i="8" s="1"/>
  <c r="K14" i="8"/>
  <c r="L14" i="8" s="1"/>
  <c r="K20" i="8"/>
  <c r="L20" i="8" s="1"/>
  <c r="G20" i="6"/>
  <c r="G13" i="6"/>
  <c r="G22" i="6"/>
  <c r="K15" i="6" s="1"/>
  <c r="L15" i="6" s="1"/>
  <c r="G30" i="6"/>
  <c r="G28" i="6"/>
  <c r="K23" i="6"/>
  <c r="L23" i="6" s="1"/>
  <c r="K16" i="6"/>
  <c r="L16" i="6" s="1"/>
  <c r="K13" i="6"/>
  <c r="L13" i="6" s="1"/>
  <c r="K20" i="6"/>
  <c r="L20" i="6" s="1"/>
  <c r="K14" i="6"/>
  <c r="L14" i="6" s="1"/>
  <c r="K21" i="6"/>
  <c r="L21" i="6" s="1"/>
  <c r="K12" i="6"/>
  <c r="L12" i="6" s="1"/>
  <c r="K19" i="6"/>
  <c r="L19" i="6" s="1"/>
  <c r="K22" i="6"/>
  <c r="L22" i="6" s="1"/>
  <c r="G15" i="5"/>
  <c r="G28" i="5"/>
  <c r="K21" i="5" s="1"/>
  <c r="L21" i="5" s="1"/>
  <c r="G26" i="5"/>
  <c r="G22" i="5"/>
  <c r="K12" i="5"/>
  <c r="L12" i="5" s="1"/>
  <c r="K19" i="5"/>
  <c r="L19" i="5" s="1"/>
  <c r="K15" i="5"/>
  <c r="L15" i="5" s="1"/>
  <c r="K22" i="5"/>
  <c r="L22" i="5" s="1"/>
  <c r="K16" i="5"/>
  <c r="L16" i="5" s="1"/>
  <c r="K23" i="5"/>
  <c r="L23" i="5" s="1"/>
  <c r="K13" i="5"/>
  <c r="L13" i="5" s="1"/>
  <c r="K14" i="5"/>
  <c r="L14" i="5" s="1"/>
  <c r="K20" i="5"/>
  <c r="L20" i="5" s="1"/>
  <c r="G15" i="4"/>
  <c r="G28" i="4"/>
  <c r="G26" i="4"/>
  <c r="G12" i="4"/>
  <c r="G22" i="4"/>
  <c r="K12" i="4"/>
  <c r="L12" i="4" s="1"/>
  <c r="K19" i="4"/>
  <c r="L19" i="4" s="1"/>
  <c r="K15" i="4"/>
  <c r="L15" i="4" s="1"/>
  <c r="K22" i="4"/>
  <c r="L22" i="4" s="1"/>
  <c r="K16" i="4"/>
  <c r="L16" i="4" s="1"/>
  <c r="K23" i="4"/>
  <c r="L23" i="4" s="1"/>
  <c r="K13" i="4"/>
  <c r="L13" i="4" s="1"/>
  <c r="K14" i="4"/>
  <c r="L14" i="4" s="1"/>
  <c r="K21" i="4"/>
  <c r="L21" i="4" s="1"/>
  <c r="K20" i="4"/>
  <c r="L20" i="4" s="1"/>
  <c r="G19" i="2"/>
  <c r="G21" i="2"/>
  <c r="G16" i="2"/>
  <c r="G13" i="2"/>
  <c r="G29" i="2"/>
  <c r="G23" i="2"/>
  <c r="G20" i="2"/>
  <c r="G15" i="2"/>
  <c r="G28" i="2"/>
  <c r="G14" i="2"/>
  <c r="G30" i="2"/>
  <c r="G27" i="2"/>
  <c r="K12" i="9" l="1"/>
  <c r="L12" i="9" s="1"/>
  <c r="K19" i="8"/>
  <c r="L19" i="8" s="1"/>
</calcChain>
</file>

<file path=xl/sharedStrings.xml><?xml version="1.0" encoding="utf-8"?>
<sst xmlns="http://schemas.openxmlformats.org/spreadsheetml/2006/main" count="258" uniqueCount="61">
  <si>
    <t>a1</t>
  </si>
  <si>
    <t>a2</t>
  </si>
  <si>
    <t>a3</t>
  </si>
  <si>
    <t>a4</t>
  </si>
  <si>
    <t>a5</t>
  </si>
  <si>
    <t>a6</t>
  </si>
  <si>
    <t>v1</t>
  </si>
  <si>
    <t>v2</t>
  </si>
  <si>
    <t>v3</t>
  </si>
  <si>
    <t>v4</t>
  </si>
  <si>
    <t>(a1,a2)</t>
  </si>
  <si>
    <t>(a1,a3)</t>
  </si>
  <si>
    <t>(a1,a4)</t>
  </si>
  <si>
    <t>(a1,a5)</t>
  </si>
  <si>
    <t>(a1,a6)</t>
  </si>
  <si>
    <t>COMPARACIONES</t>
  </si>
  <si>
    <t>I_j,k</t>
  </si>
  <si>
    <t>Î_j,k</t>
  </si>
  <si>
    <t>¿Concordancia?</t>
  </si>
  <si>
    <t>(a6,a1)</t>
  </si>
  <si>
    <t>(a6,a2)</t>
  </si>
  <si>
    <t>(a6,a3)</t>
  </si>
  <si>
    <t>(a6,a4)</t>
  </si>
  <si>
    <t>(a6,a5)</t>
  </si>
  <si>
    <t>(a5,a1)</t>
  </si>
  <si>
    <t>(a5,a2)</t>
  </si>
  <si>
    <t>(a5,a3)</t>
  </si>
  <si>
    <t>(a5,a4)</t>
  </si>
  <si>
    <t>(a5,a6)</t>
  </si>
  <si>
    <t>(a4,a1)</t>
  </si>
  <si>
    <t>(a4,a2)</t>
  </si>
  <si>
    <t>(a4,a3)</t>
  </si>
  <si>
    <t>(a4,a5)</t>
  </si>
  <si>
    <t>(a4,a6)</t>
  </si>
  <si>
    <t>(a3,a2)</t>
  </si>
  <si>
    <t>(a3,a1)</t>
  </si>
  <si>
    <t>(a3,a4)</t>
  </si>
  <si>
    <t>(a3,a5)</t>
  </si>
  <si>
    <t>(a3,a6)</t>
  </si>
  <si>
    <t>(a2,a1)</t>
  </si>
  <si>
    <t>(a2,a3)</t>
  </si>
  <si>
    <t>(a2,a4)</t>
  </si>
  <si>
    <t>(a2,a5)</t>
  </si>
  <si>
    <t>(a2,a6)</t>
  </si>
  <si>
    <t>I+</t>
  </si>
  <si>
    <t>I-</t>
  </si>
  <si>
    <t>I=</t>
  </si>
  <si>
    <t xml:space="preserve">Concordancia general </t>
  </si>
  <si>
    <t>Test de Concordancia</t>
  </si>
  <si>
    <t>La matriz de concordancia está escrita comparando columna contra fila.</t>
  </si>
  <si>
    <t>Los pares (ai,aj) vienen dados por (columna,fila)</t>
  </si>
  <si>
    <t>V1</t>
  </si>
  <si>
    <t>V2</t>
  </si>
  <si>
    <t>V3</t>
  </si>
  <si>
    <t>V4</t>
  </si>
  <si>
    <t>d1=15</t>
  </si>
  <si>
    <t>Test de Discordancia</t>
  </si>
  <si>
    <t>Resultado</t>
  </si>
  <si>
    <t>d3=2</t>
  </si>
  <si>
    <t xml:space="preserve">CONCLUSION: a2 S a1, a2 S a5, a4 S a6, a5 S a2, a5 S a3, a6 S a4 </t>
  </si>
  <si>
    <t>Estas conclusiones vienen dadas por los pares (ai,aj) que superan el test de concordancia y ambos test de discordancia.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</si>
</sst>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4" fillId="0" borderId="1" xfId="0" applyFont="1" applyBorder="1"/>
    <xf numFmtId="0" fontId="4" fillId="0" borderId="0" xfId="0" applyFont="1"/>
    <xf numFmtId="0" fontId="6" fillId="2" borderId="1" xfId="0" applyFont="1" applyFill="1" applyBorder="1"/>
    <xf numFmtId="0" fontId="0" fillId="5" borderId="1" xfId="0" applyFill="1" applyBorder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7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254001</xdr:colOff>
      <xdr:row>8</xdr:row>
      <xdr:rowOff>150288</xdr:rowOff>
    </xdr:from>
    <xdr:to>
      <xdr:col>11</xdr:col>
      <xdr:colOff>973667</xdr:colOff>
      <xdr:row>9</xdr:row>
      <xdr:rowOff>132330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48C3EB-8AC5-3494-5C73-B2115DACF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8534" y="1640421"/>
          <a:ext cx="719666" cy="1683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281940</xdr:colOff>
      <xdr:row>8</xdr:row>
      <xdr:rowOff>175260</xdr:rowOff>
    </xdr:from>
    <xdr:to>
      <xdr:col>11</xdr:col>
      <xdr:colOff>1001606</xdr:colOff>
      <xdr:row>9</xdr:row>
      <xdr:rowOff>160689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9A5E50-0819-4FD9-9743-CD6FC4A63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9220" y="1638300"/>
          <a:ext cx="719666" cy="1683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259080</xdr:colOff>
      <xdr:row>8</xdr:row>
      <xdr:rowOff>137160</xdr:rowOff>
    </xdr:from>
    <xdr:to>
      <xdr:col>11</xdr:col>
      <xdr:colOff>978746</xdr:colOff>
      <xdr:row>9</xdr:row>
      <xdr:rowOff>122589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EF11D7-E2AE-4AAF-BE89-D9A00F860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6360" y="1600200"/>
          <a:ext cx="719666" cy="1683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236220</xdr:colOff>
      <xdr:row>8</xdr:row>
      <xdr:rowOff>121920</xdr:rowOff>
    </xdr:from>
    <xdr:to>
      <xdr:col>11</xdr:col>
      <xdr:colOff>955886</xdr:colOff>
      <xdr:row>9</xdr:row>
      <xdr:rowOff>107349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18BF08-C553-4B51-9341-3A638D143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0" y="1584960"/>
          <a:ext cx="719666" cy="1683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259080</xdr:colOff>
      <xdr:row>8</xdr:row>
      <xdr:rowOff>160020</xdr:rowOff>
    </xdr:from>
    <xdr:to>
      <xdr:col>11</xdr:col>
      <xdr:colOff>978746</xdr:colOff>
      <xdr:row>9</xdr:row>
      <xdr:rowOff>145449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0948F9-67C3-4558-AAC6-17A608A01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6360" y="1623060"/>
          <a:ext cx="719666" cy="1683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220980</xdr:colOff>
      <xdr:row>8</xdr:row>
      <xdr:rowOff>144780</xdr:rowOff>
    </xdr:from>
    <xdr:to>
      <xdr:col>11</xdr:col>
      <xdr:colOff>940646</xdr:colOff>
      <xdr:row>9</xdr:row>
      <xdr:rowOff>130209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8B2F5C-766E-4E59-9E91-8C29EFF59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8260" y="1607820"/>
          <a:ext cx="719666" cy="168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FB83-9F81-4E22-9F61-D5FD6279A0C5}">
  <dimension ref="A1:M30"/>
  <sheetViews>
    <sheetView zoomScale="86" zoomScaleNormal="100" workbookViewId="0">
      <selection activeCell="A2" sqref="A2:E8"/>
    </sheetView>
  </sheetViews>
  <sheetFormatPr baseColWidth="10" defaultRowHeight="14.4" x14ac:dyDescent="0.3"/>
  <cols>
    <col min="12" max="12" width="16.21875" customWidth="1"/>
    <col min="14" max="14" width="13.33203125" customWidth="1"/>
  </cols>
  <sheetData>
    <row r="1" spans="1:13" x14ac:dyDescent="0.3">
      <c r="B1">
        <v>0.3</v>
      </c>
      <c r="C1">
        <v>0.2</v>
      </c>
      <c r="D1">
        <v>0.4</v>
      </c>
      <c r="E1">
        <v>0.1</v>
      </c>
    </row>
    <row r="2" spans="1:13" x14ac:dyDescent="0.3">
      <c r="A2" s="1"/>
      <c r="B2" s="2" t="s">
        <v>6</v>
      </c>
      <c r="C2" s="2" t="s">
        <v>7</v>
      </c>
      <c r="D2" s="2" t="s">
        <v>8</v>
      </c>
      <c r="E2" s="2" t="s">
        <v>9</v>
      </c>
    </row>
    <row r="3" spans="1:13" x14ac:dyDescent="0.3">
      <c r="A3" s="2" t="s">
        <v>0</v>
      </c>
      <c r="B3" s="3">
        <v>20</v>
      </c>
      <c r="C3" s="3">
        <v>0.3</v>
      </c>
      <c r="D3" s="3">
        <v>1.3</v>
      </c>
      <c r="E3" s="3">
        <v>3</v>
      </c>
    </row>
    <row r="4" spans="1:13" x14ac:dyDescent="0.3">
      <c r="A4" s="2" t="s">
        <v>1</v>
      </c>
      <c r="B4" s="3">
        <v>13</v>
      </c>
      <c r="C4" s="3">
        <v>0.5</v>
      </c>
      <c r="D4" s="3">
        <v>4</v>
      </c>
      <c r="E4" s="3">
        <v>3</v>
      </c>
    </row>
    <row r="5" spans="1:13" x14ac:dyDescent="0.3">
      <c r="A5" s="2" t="s">
        <v>2</v>
      </c>
      <c r="B5" s="3">
        <v>15</v>
      </c>
      <c r="C5" s="3">
        <v>0.1</v>
      </c>
      <c r="D5" s="3">
        <v>2.2000000000000002</v>
      </c>
      <c r="E5" s="3">
        <v>5</v>
      </c>
    </row>
    <row r="6" spans="1:13" x14ac:dyDescent="0.3">
      <c r="A6" s="2" t="s">
        <v>3</v>
      </c>
      <c r="B6" s="3">
        <v>30</v>
      </c>
      <c r="C6" s="3">
        <v>0.7</v>
      </c>
      <c r="D6" s="3">
        <v>1</v>
      </c>
      <c r="E6" s="3">
        <v>2</v>
      </c>
    </row>
    <row r="7" spans="1:13" x14ac:dyDescent="0.3">
      <c r="A7" s="2" t="s">
        <v>4</v>
      </c>
      <c r="B7" s="3">
        <v>5</v>
      </c>
      <c r="C7" s="3">
        <v>0.9</v>
      </c>
      <c r="D7" s="3">
        <v>4</v>
      </c>
      <c r="E7" s="3">
        <v>7</v>
      </c>
    </row>
    <row r="8" spans="1:13" x14ac:dyDescent="0.3">
      <c r="A8" s="2" t="s">
        <v>5</v>
      </c>
      <c r="B8" s="3">
        <v>40</v>
      </c>
      <c r="C8" s="3">
        <v>0</v>
      </c>
      <c r="D8" s="3">
        <v>1</v>
      </c>
      <c r="E8" s="3">
        <v>1</v>
      </c>
    </row>
    <row r="11" spans="1:13" x14ac:dyDescent="0.3">
      <c r="A11" s="10" t="s">
        <v>44</v>
      </c>
      <c r="I11" s="11" t="s">
        <v>15</v>
      </c>
      <c r="J11" s="11"/>
      <c r="K11" t="s">
        <v>16</v>
      </c>
      <c r="L11" s="9" t="s">
        <v>18</v>
      </c>
    </row>
    <row r="12" spans="1:13" x14ac:dyDescent="0.3">
      <c r="A12" s="5" t="s">
        <v>10</v>
      </c>
      <c r="B12" s="1">
        <f>IF(B$3&gt;B4,1,0)</f>
        <v>1</v>
      </c>
      <c r="C12" s="1">
        <f>IF(C$3&gt;C4,1,0)</f>
        <v>0</v>
      </c>
      <c r="D12" s="1">
        <f t="shared" ref="D12:E12" si="0">IF(D$3&gt;D4,1,0)</f>
        <v>0</v>
      </c>
      <c r="E12" s="1">
        <f t="shared" si="0"/>
        <v>0</v>
      </c>
      <c r="G12" s="7">
        <f>SUMPRODUCT($B$1:$E$1,B12:E12)</f>
        <v>0.3</v>
      </c>
      <c r="I12">
        <v>1</v>
      </c>
      <c r="J12">
        <v>2</v>
      </c>
      <c r="K12">
        <f>G12+G19</f>
        <v>0.4</v>
      </c>
      <c r="L12">
        <f>IF(K12&gt;=0.7,1,0)</f>
        <v>0</v>
      </c>
      <c r="M12" t="str">
        <f>IF(L12=1,A12,"")</f>
        <v/>
      </c>
    </row>
    <row r="13" spans="1:13" x14ac:dyDescent="0.3">
      <c r="A13" s="5" t="s">
        <v>11</v>
      </c>
      <c r="B13" s="1">
        <f>IF(B$3&gt;B5,1,0)</f>
        <v>1</v>
      </c>
      <c r="C13" s="1">
        <f t="shared" ref="C13:E13" si="1">IF(C$3&gt;C5,1,0)</f>
        <v>1</v>
      </c>
      <c r="D13" s="1">
        <f t="shared" si="1"/>
        <v>0</v>
      </c>
      <c r="E13" s="1">
        <f t="shared" si="1"/>
        <v>0</v>
      </c>
      <c r="G13" s="7">
        <f t="shared" ref="G13:G16" si="2">SUMPRODUCT($B$1:$E$1,B13:E13)</f>
        <v>0.5</v>
      </c>
      <c r="I13">
        <v>1</v>
      </c>
      <c r="J13">
        <v>3</v>
      </c>
      <c r="K13">
        <f t="shared" ref="K13:K16" si="3">G13+G20</f>
        <v>0.5</v>
      </c>
      <c r="L13">
        <f t="shared" ref="L13:L15" si="4">IF(K13&gt;=0.7,1,0)</f>
        <v>0</v>
      </c>
      <c r="M13" t="str">
        <f t="shared" ref="M13:M23" si="5">IF(L13=1,A13,"")</f>
        <v/>
      </c>
    </row>
    <row r="14" spans="1:13" x14ac:dyDescent="0.3">
      <c r="A14" s="5" t="s">
        <v>12</v>
      </c>
      <c r="B14" s="1">
        <f t="shared" ref="B14:E14" si="6">IF(B$3&gt;B6,1,0)</f>
        <v>0</v>
      </c>
      <c r="C14" s="1">
        <f t="shared" si="6"/>
        <v>0</v>
      </c>
      <c r="D14" s="1">
        <f t="shared" si="6"/>
        <v>1</v>
      </c>
      <c r="E14" s="1">
        <f t="shared" si="6"/>
        <v>1</v>
      </c>
      <c r="G14" s="7">
        <f t="shared" si="2"/>
        <v>0.5</v>
      </c>
      <c r="I14">
        <v>1</v>
      </c>
      <c r="J14">
        <v>4</v>
      </c>
      <c r="K14">
        <f t="shared" si="3"/>
        <v>0.5</v>
      </c>
      <c r="L14">
        <f t="shared" si="4"/>
        <v>0</v>
      </c>
      <c r="M14" t="str">
        <f t="shared" si="5"/>
        <v/>
      </c>
    </row>
    <row r="15" spans="1:13" x14ac:dyDescent="0.3">
      <c r="A15" s="5" t="s">
        <v>13</v>
      </c>
      <c r="B15" s="1">
        <f t="shared" ref="B15:E15" si="7">IF(B$3&gt;B7,1,0)</f>
        <v>1</v>
      </c>
      <c r="C15" s="1">
        <f t="shared" si="7"/>
        <v>0</v>
      </c>
      <c r="D15" s="1">
        <f t="shared" si="7"/>
        <v>0</v>
      </c>
      <c r="E15" s="1">
        <f t="shared" si="7"/>
        <v>0</v>
      </c>
      <c r="G15" s="7">
        <f t="shared" si="2"/>
        <v>0.3</v>
      </c>
      <c r="I15">
        <v>1</v>
      </c>
      <c r="J15">
        <v>5</v>
      </c>
      <c r="K15">
        <f t="shared" si="3"/>
        <v>0.3</v>
      </c>
      <c r="L15">
        <f t="shared" si="4"/>
        <v>0</v>
      </c>
      <c r="M15" t="str">
        <f t="shared" si="5"/>
        <v/>
      </c>
    </row>
    <row r="16" spans="1:13" x14ac:dyDescent="0.3">
      <c r="A16" s="5" t="s">
        <v>14</v>
      </c>
      <c r="B16" s="1">
        <f t="shared" ref="B16:E16" si="8">IF(B$3&gt;B8,1,0)</f>
        <v>0</v>
      </c>
      <c r="C16" s="8">
        <f t="shared" si="8"/>
        <v>1</v>
      </c>
      <c r="D16" s="1">
        <f t="shared" si="8"/>
        <v>1</v>
      </c>
      <c r="E16" s="1">
        <f t="shared" si="8"/>
        <v>1</v>
      </c>
      <c r="G16" s="7">
        <f t="shared" si="2"/>
        <v>0.70000000000000007</v>
      </c>
      <c r="I16">
        <v>1</v>
      </c>
      <c r="J16">
        <v>6</v>
      </c>
      <c r="K16">
        <f t="shared" si="3"/>
        <v>0.70000000000000007</v>
      </c>
      <c r="L16">
        <f>IF(K16&gt;=0.7,1,0)</f>
        <v>1</v>
      </c>
      <c r="M16" t="str">
        <f t="shared" si="5"/>
        <v>(a1,a6)</v>
      </c>
    </row>
    <row r="17" spans="1:13" x14ac:dyDescent="0.3">
      <c r="M17" t="str">
        <f t="shared" si="5"/>
        <v/>
      </c>
    </row>
    <row r="18" spans="1:13" x14ac:dyDescent="0.3">
      <c r="A18" s="10" t="s">
        <v>46</v>
      </c>
      <c r="I18" s="11" t="s">
        <v>15</v>
      </c>
      <c r="J18" s="11"/>
      <c r="K18" t="s">
        <v>17</v>
      </c>
      <c r="L18" s="9" t="s">
        <v>18</v>
      </c>
      <c r="M18" t="str">
        <f t="shared" si="5"/>
        <v/>
      </c>
    </row>
    <row r="19" spans="1:13" x14ac:dyDescent="0.3">
      <c r="A19" s="6" t="s">
        <v>10</v>
      </c>
      <c r="B19" s="1">
        <f>IF(B$3=B4,1,0)</f>
        <v>0</v>
      </c>
      <c r="C19" s="1">
        <f t="shared" ref="C19:E19" si="9">IF(C$3=C4,1,0)</f>
        <v>0</v>
      </c>
      <c r="D19" s="1">
        <f t="shared" si="9"/>
        <v>0</v>
      </c>
      <c r="E19" s="1">
        <f t="shared" si="9"/>
        <v>1</v>
      </c>
      <c r="G19" s="7">
        <f>SUMPRODUCT($B$1:$E$1,B19:E19)</f>
        <v>0.1</v>
      </c>
      <c r="I19">
        <v>1</v>
      </c>
      <c r="J19">
        <v>2</v>
      </c>
      <c r="K19" s="4">
        <f>G12/G26</f>
        <v>0.49999999999999989</v>
      </c>
      <c r="L19">
        <f>IF(K19&gt;=1,1,0)</f>
        <v>0</v>
      </c>
      <c r="M19" t="str">
        <f t="shared" si="5"/>
        <v/>
      </c>
    </row>
    <row r="20" spans="1:13" x14ac:dyDescent="0.3">
      <c r="A20" s="6" t="s">
        <v>11</v>
      </c>
      <c r="B20" s="1">
        <f>IF(B$3=B5,1,0)</f>
        <v>0</v>
      </c>
      <c r="C20" s="1">
        <f>IF(C$3=C5,1,0)</f>
        <v>0</v>
      </c>
      <c r="D20" s="1">
        <f>IF(D$3=D5,1,0)</f>
        <v>0</v>
      </c>
      <c r="E20" s="1">
        <f>IF(E$3=E5,1,0)</f>
        <v>0</v>
      </c>
      <c r="G20" s="7">
        <f t="shared" ref="G20:G23" si="10">SUMPRODUCT($B$1:$E$1,B20:E20)</f>
        <v>0</v>
      </c>
      <c r="I20">
        <v>1</v>
      </c>
      <c r="J20">
        <v>3</v>
      </c>
      <c r="K20" s="4">
        <f t="shared" ref="K20:K23" si="11">G13/G27</f>
        <v>1</v>
      </c>
      <c r="L20">
        <f t="shared" ref="L20:L23" si="12">IF(K20&gt;=1,1,0)</f>
        <v>1</v>
      </c>
      <c r="M20" t="str">
        <f t="shared" si="5"/>
        <v>(a1,a3)</v>
      </c>
    </row>
    <row r="21" spans="1:13" x14ac:dyDescent="0.3">
      <c r="A21" s="6" t="s">
        <v>12</v>
      </c>
      <c r="B21" s="1">
        <f t="shared" ref="B21:E21" si="13">IF(B$3=B6,1,0)</f>
        <v>0</v>
      </c>
      <c r="C21" s="1">
        <f t="shared" si="13"/>
        <v>0</v>
      </c>
      <c r="D21" s="1">
        <f t="shared" si="13"/>
        <v>0</v>
      </c>
      <c r="E21" s="1">
        <f t="shared" si="13"/>
        <v>0</v>
      </c>
      <c r="G21" s="7">
        <f t="shared" si="10"/>
        <v>0</v>
      </c>
      <c r="I21">
        <v>1</v>
      </c>
      <c r="J21">
        <v>4</v>
      </c>
      <c r="K21" s="4">
        <f t="shared" si="11"/>
        <v>1</v>
      </c>
      <c r="L21">
        <f t="shared" si="12"/>
        <v>1</v>
      </c>
      <c r="M21" t="str">
        <f t="shared" si="5"/>
        <v>(a1,a4)</v>
      </c>
    </row>
    <row r="22" spans="1:13" x14ac:dyDescent="0.3">
      <c r="A22" s="6" t="s">
        <v>13</v>
      </c>
      <c r="B22" s="1">
        <f t="shared" ref="B22:E22" si="14">IF(B$3=B7,1,0)</f>
        <v>0</v>
      </c>
      <c r="C22" s="1">
        <f t="shared" si="14"/>
        <v>0</v>
      </c>
      <c r="D22" s="1">
        <f t="shared" si="14"/>
        <v>0</v>
      </c>
      <c r="E22" s="1">
        <f t="shared" si="14"/>
        <v>0</v>
      </c>
      <c r="G22" s="7">
        <f t="shared" si="10"/>
        <v>0</v>
      </c>
      <c r="I22">
        <v>1</v>
      </c>
      <c r="J22">
        <v>5</v>
      </c>
      <c r="K22" s="4">
        <f t="shared" si="11"/>
        <v>0.42857142857142849</v>
      </c>
      <c r="L22">
        <f t="shared" si="12"/>
        <v>0</v>
      </c>
      <c r="M22" t="str">
        <f t="shared" si="5"/>
        <v/>
      </c>
    </row>
    <row r="23" spans="1:13" x14ac:dyDescent="0.3">
      <c r="A23" s="6" t="s">
        <v>14</v>
      </c>
      <c r="B23" s="1">
        <f t="shared" ref="B23:E23" si="15">IF(B$3=B8,1,0)</f>
        <v>0</v>
      </c>
      <c r="C23" s="1">
        <f t="shared" si="15"/>
        <v>0</v>
      </c>
      <c r="D23" s="1">
        <f t="shared" si="15"/>
        <v>0</v>
      </c>
      <c r="E23" s="1">
        <f t="shared" si="15"/>
        <v>0</v>
      </c>
      <c r="G23" s="7">
        <f t="shared" si="10"/>
        <v>0</v>
      </c>
      <c r="I23">
        <v>1</v>
      </c>
      <c r="J23">
        <v>6</v>
      </c>
      <c r="K23" s="4">
        <f t="shared" si="11"/>
        <v>2.3333333333333335</v>
      </c>
      <c r="L23">
        <f t="shared" si="12"/>
        <v>1</v>
      </c>
      <c r="M23" t="str">
        <f t="shared" si="5"/>
        <v>(a1,a6)</v>
      </c>
    </row>
    <row r="25" spans="1:13" x14ac:dyDescent="0.3">
      <c r="A25" s="10" t="s">
        <v>45</v>
      </c>
    </row>
    <row r="26" spans="1:13" x14ac:dyDescent="0.3">
      <c r="A26" s="6" t="s">
        <v>10</v>
      </c>
      <c r="B26" s="1">
        <f>IF(B$3&lt;B4,1,0)</f>
        <v>0</v>
      </c>
      <c r="C26" s="1">
        <f t="shared" ref="C26:E26" si="16">IF(C$3&lt;C4,1,0)</f>
        <v>1</v>
      </c>
      <c r="D26" s="1">
        <f t="shared" si="16"/>
        <v>1</v>
      </c>
      <c r="E26" s="1">
        <f t="shared" si="16"/>
        <v>0</v>
      </c>
      <c r="G26" s="7">
        <f>SUMPRODUCT($B$1:$E$1,B26:E26)</f>
        <v>0.60000000000000009</v>
      </c>
    </row>
    <row r="27" spans="1:13" x14ac:dyDescent="0.3">
      <c r="A27" s="6" t="s">
        <v>11</v>
      </c>
      <c r="B27" s="1">
        <f t="shared" ref="B27:E27" si="17">IF(B$3&lt;B5,1,0)</f>
        <v>0</v>
      </c>
      <c r="C27" s="1">
        <f t="shared" si="17"/>
        <v>0</v>
      </c>
      <c r="D27" s="1">
        <f t="shared" si="17"/>
        <v>1</v>
      </c>
      <c r="E27" s="1">
        <f t="shared" si="17"/>
        <v>1</v>
      </c>
      <c r="G27" s="7">
        <f t="shared" ref="G27:G30" si="18">SUMPRODUCT($B$1:$E$1,B27:E27)</f>
        <v>0.5</v>
      </c>
    </row>
    <row r="28" spans="1:13" x14ac:dyDescent="0.3">
      <c r="A28" s="6" t="s">
        <v>12</v>
      </c>
      <c r="B28" s="1">
        <f t="shared" ref="B28:E28" si="19">IF(B$3&lt;B6,1,0)</f>
        <v>1</v>
      </c>
      <c r="C28" s="1">
        <f t="shared" si="19"/>
        <v>1</v>
      </c>
      <c r="D28" s="1">
        <f t="shared" si="19"/>
        <v>0</v>
      </c>
      <c r="E28" s="1">
        <f t="shared" si="19"/>
        <v>0</v>
      </c>
      <c r="G28" s="7">
        <f t="shared" si="18"/>
        <v>0.5</v>
      </c>
    </row>
    <row r="29" spans="1:13" x14ac:dyDescent="0.3">
      <c r="A29" s="6" t="s">
        <v>13</v>
      </c>
      <c r="B29" s="1">
        <f t="shared" ref="B29:E29" si="20">IF(B$3&lt;B7,1,0)</f>
        <v>0</v>
      </c>
      <c r="C29" s="1">
        <f t="shared" si="20"/>
        <v>1</v>
      </c>
      <c r="D29" s="1">
        <f t="shared" si="20"/>
        <v>1</v>
      </c>
      <c r="E29" s="1">
        <f t="shared" si="20"/>
        <v>1</v>
      </c>
      <c r="G29" s="7">
        <f t="shared" si="18"/>
        <v>0.70000000000000007</v>
      </c>
    </row>
    <row r="30" spans="1:13" x14ac:dyDescent="0.3">
      <c r="A30" s="6" t="s">
        <v>14</v>
      </c>
      <c r="B30" s="1">
        <f t="shared" ref="B30:E30" si="21">IF(B$3&lt;B8,1,0)</f>
        <v>1</v>
      </c>
      <c r="C30" s="1">
        <f t="shared" si="21"/>
        <v>0</v>
      </c>
      <c r="D30" s="1">
        <f t="shared" si="21"/>
        <v>0</v>
      </c>
      <c r="E30" s="1">
        <f t="shared" si="21"/>
        <v>0</v>
      </c>
      <c r="G30" s="7">
        <f t="shared" si="18"/>
        <v>0.3</v>
      </c>
    </row>
  </sheetData>
  <mergeCells count="2">
    <mergeCell ref="I11:J11"/>
    <mergeCell ref="I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DE27-2762-4B84-B682-851313E59163}">
  <dimension ref="A1:O30"/>
  <sheetViews>
    <sheetView workbookViewId="0">
      <selection activeCell="A3" sqref="A3"/>
    </sheetView>
  </sheetViews>
  <sheetFormatPr baseColWidth="10" defaultRowHeight="14.4" x14ac:dyDescent="0.3"/>
  <cols>
    <col min="12" max="12" width="16.21875" customWidth="1"/>
    <col min="14" max="14" width="13.33203125" customWidth="1"/>
    <col min="15" max="15" width="27.33203125" customWidth="1"/>
  </cols>
  <sheetData>
    <row r="1" spans="1:15" x14ac:dyDescent="0.3">
      <c r="B1">
        <v>0.3</v>
      </c>
      <c r="C1">
        <v>0.2</v>
      </c>
      <c r="D1">
        <v>0.4</v>
      </c>
      <c r="E1">
        <v>0.1</v>
      </c>
    </row>
    <row r="2" spans="1:15" x14ac:dyDescent="0.3">
      <c r="A2" s="1"/>
      <c r="B2" s="2" t="s">
        <v>6</v>
      </c>
      <c r="C2" s="2" t="s">
        <v>7</v>
      </c>
      <c r="D2" s="2" t="s">
        <v>8</v>
      </c>
      <c r="E2" s="2" t="s">
        <v>9</v>
      </c>
    </row>
    <row r="3" spans="1:15" x14ac:dyDescent="0.3">
      <c r="A3" s="2" t="s">
        <v>1</v>
      </c>
      <c r="B3" s="3">
        <v>13</v>
      </c>
      <c r="C3" s="3">
        <v>0.5</v>
      </c>
      <c r="D3" s="3">
        <v>4</v>
      </c>
      <c r="E3" s="3">
        <v>3</v>
      </c>
    </row>
    <row r="4" spans="1:15" x14ac:dyDescent="0.3">
      <c r="A4" s="2" t="s">
        <v>0</v>
      </c>
      <c r="B4" s="3">
        <v>20</v>
      </c>
      <c r="C4" s="3">
        <v>0.3</v>
      </c>
      <c r="D4" s="3">
        <v>1.3</v>
      </c>
      <c r="E4" s="3">
        <v>3</v>
      </c>
    </row>
    <row r="5" spans="1:15" x14ac:dyDescent="0.3">
      <c r="A5" s="2" t="s">
        <v>2</v>
      </c>
      <c r="B5" s="3">
        <v>15</v>
      </c>
      <c r="C5" s="3">
        <v>0.1</v>
      </c>
      <c r="D5" s="3">
        <v>2.2000000000000002</v>
      </c>
      <c r="E5" s="3">
        <v>5</v>
      </c>
    </row>
    <row r="6" spans="1:15" x14ac:dyDescent="0.3">
      <c r="A6" s="2" t="s">
        <v>3</v>
      </c>
      <c r="B6" s="3">
        <v>30</v>
      </c>
      <c r="C6" s="3">
        <v>0.7</v>
      </c>
      <c r="D6" s="3">
        <v>1</v>
      </c>
      <c r="E6" s="3">
        <v>2</v>
      </c>
    </row>
    <row r="7" spans="1:15" x14ac:dyDescent="0.3">
      <c r="A7" s="2" t="s">
        <v>4</v>
      </c>
      <c r="B7" s="3">
        <v>5</v>
      </c>
      <c r="C7" s="3">
        <v>0.9</v>
      </c>
      <c r="D7" s="3">
        <v>4</v>
      </c>
      <c r="E7" s="3">
        <v>7</v>
      </c>
    </row>
    <row r="8" spans="1:15" x14ac:dyDescent="0.3">
      <c r="A8" s="2" t="s">
        <v>5</v>
      </c>
      <c r="B8" s="3">
        <v>40</v>
      </c>
      <c r="C8" s="3">
        <v>0</v>
      </c>
      <c r="D8" s="3">
        <v>1</v>
      </c>
      <c r="E8" s="3">
        <v>1</v>
      </c>
    </row>
    <row r="11" spans="1:15" x14ac:dyDescent="0.3">
      <c r="I11" s="11" t="s">
        <v>15</v>
      </c>
      <c r="J11" s="11"/>
      <c r="K11" t="s">
        <v>16</v>
      </c>
      <c r="L11" s="9" t="s">
        <v>18</v>
      </c>
    </row>
    <row r="12" spans="1:15" x14ac:dyDescent="0.3">
      <c r="A12" s="5" t="s">
        <v>39</v>
      </c>
      <c r="B12" s="1">
        <f>IF(B$3&gt;B4,1,0)</f>
        <v>0</v>
      </c>
      <c r="C12" s="1">
        <f t="shared" ref="C12:E13" si="0">IF(C$3&gt;C4,1,0)</f>
        <v>1</v>
      </c>
      <c r="D12" s="1">
        <f t="shared" si="0"/>
        <v>1</v>
      </c>
      <c r="E12" s="1">
        <f t="shared" si="0"/>
        <v>0</v>
      </c>
      <c r="G12" s="7">
        <f>SUMPRODUCT($B$1:$E$1,B12:E12)</f>
        <v>0.60000000000000009</v>
      </c>
      <c r="I12">
        <v>2</v>
      </c>
      <c r="J12">
        <v>1</v>
      </c>
      <c r="K12">
        <f>G12+G19</f>
        <v>0.70000000000000007</v>
      </c>
      <c r="L12">
        <f t="shared" ref="L12:L15" si="1">IF(K12&gt;=0.7,1,0)</f>
        <v>1</v>
      </c>
      <c r="M12" t="str">
        <f>IF(L12=1,A12,"")</f>
        <v>(a2,a1)</v>
      </c>
      <c r="O12" s="9" t="s">
        <v>47</v>
      </c>
    </row>
    <row r="13" spans="1:15" x14ac:dyDescent="0.3">
      <c r="A13" s="5" t="s">
        <v>40</v>
      </c>
      <c r="B13" s="1">
        <f>IF(B$3&gt;B5,1,0)</f>
        <v>0</v>
      </c>
      <c r="C13" s="1">
        <f t="shared" si="0"/>
        <v>1</v>
      </c>
      <c r="D13" s="1">
        <f t="shared" si="0"/>
        <v>1</v>
      </c>
      <c r="E13" s="1">
        <f t="shared" si="0"/>
        <v>0</v>
      </c>
      <c r="G13" s="7">
        <f t="shared" ref="G13:G16" si="2">SUMPRODUCT($B$1:$E$1,B13:E13)</f>
        <v>0.60000000000000009</v>
      </c>
      <c r="I13">
        <v>2</v>
      </c>
      <c r="J13">
        <v>3</v>
      </c>
      <c r="K13">
        <f t="shared" ref="K13:K16" si="3">G13+G20</f>
        <v>0.60000000000000009</v>
      </c>
      <c r="L13">
        <f t="shared" si="1"/>
        <v>0</v>
      </c>
      <c r="M13" t="str">
        <f t="shared" ref="M13:M23" si="4">IF(L13=1,A13,"")</f>
        <v/>
      </c>
    </row>
    <row r="14" spans="1:15" x14ac:dyDescent="0.3">
      <c r="A14" s="5" t="s">
        <v>41</v>
      </c>
      <c r="B14" s="1">
        <f t="shared" ref="B14:E16" si="5">IF(B$3&gt;B6,1,0)</f>
        <v>0</v>
      </c>
      <c r="C14" s="1">
        <f t="shared" si="5"/>
        <v>0</v>
      </c>
      <c r="D14" s="1">
        <f t="shared" si="5"/>
        <v>1</v>
      </c>
      <c r="E14" s="1">
        <f t="shared" si="5"/>
        <v>1</v>
      </c>
      <c r="G14" s="7">
        <f t="shared" si="2"/>
        <v>0.5</v>
      </c>
      <c r="I14">
        <v>2</v>
      </c>
      <c r="J14">
        <v>4</v>
      </c>
      <c r="K14">
        <f t="shared" si="3"/>
        <v>0.5</v>
      </c>
      <c r="L14">
        <f t="shared" si="1"/>
        <v>0</v>
      </c>
      <c r="M14" t="str">
        <f t="shared" si="4"/>
        <v/>
      </c>
    </row>
    <row r="15" spans="1:15" x14ac:dyDescent="0.3">
      <c r="A15" s="5" t="s">
        <v>42</v>
      </c>
      <c r="B15" s="1">
        <f t="shared" si="5"/>
        <v>1</v>
      </c>
      <c r="C15" s="1">
        <f t="shared" si="5"/>
        <v>0</v>
      </c>
      <c r="D15" s="1">
        <f t="shared" si="5"/>
        <v>0</v>
      </c>
      <c r="E15" s="1">
        <f t="shared" si="5"/>
        <v>0</v>
      </c>
      <c r="G15" s="7">
        <f t="shared" si="2"/>
        <v>0.3</v>
      </c>
      <c r="I15">
        <v>2</v>
      </c>
      <c r="J15">
        <v>5</v>
      </c>
      <c r="K15">
        <f t="shared" si="3"/>
        <v>0.7</v>
      </c>
      <c r="L15">
        <f t="shared" si="1"/>
        <v>1</v>
      </c>
      <c r="M15" t="str">
        <f t="shared" si="4"/>
        <v>(a2,a5)</v>
      </c>
    </row>
    <row r="16" spans="1:15" x14ac:dyDescent="0.3">
      <c r="A16" s="5" t="s">
        <v>43</v>
      </c>
      <c r="B16" s="1">
        <f t="shared" si="5"/>
        <v>0</v>
      </c>
      <c r="C16" s="1">
        <f t="shared" si="5"/>
        <v>1</v>
      </c>
      <c r="D16" s="1">
        <f t="shared" si="5"/>
        <v>1</v>
      </c>
      <c r="E16" s="1">
        <f t="shared" si="5"/>
        <v>1</v>
      </c>
      <c r="G16" s="7">
        <f t="shared" si="2"/>
        <v>0.70000000000000007</v>
      </c>
      <c r="I16">
        <v>2</v>
      </c>
      <c r="J16">
        <v>6</v>
      </c>
      <c r="K16">
        <f t="shared" si="3"/>
        <v>0.70000000000000007</v>
      </c>
      <c r="L16">
        <f>IF(K16&gt;=0.7,1,0)</f>
        <v>1</v>
      </c>
      <c r="M16" t="str">
        <f t="shared" si="4"/>
        <v>(a2,a6)</v>
      </c>
    </row>
    <row r="17" spans="1:13" x14ac:dyDescent="0.3">
      <c r="M17" t="str">
        <f t="shared" si="4"/>
        <v/>
      </c>
    </row>
    <row r="18" spans="1:13" x14ac:dyDescent="0.3">
      <c r="I18" s="11" t="s">
        <v>15</v>
      </c>
      <c r="J18" s="11"/>
      <c r="K18" t="s">
        <v>17</v>
      </c>
      <c r="L18" s="9" t="s">
        <v>18</v>
      </c>
      <c r="M18" t="str">
        <f t="shared" si="4"/>
        <v/>
      </c>
    </row>
    <row r="19" spans="1:13" x14ac:dyDescent="0.3">
      <c r="A19" s="5" t="s">
        <v>39</v>
      </c>
      <c r="B19" s="1">
        <f>IF(B$3=B4,1,0)</f>
        <v>0</v>
      </c>
      <c r="C19" s="1">
        <f t="shared" ref="C19:E19" si="6">IF(C$3=C4,1,0)</f>
        <v>0</v>
      </c>
      <c r="D19" s="1">
        <f t="shared" si="6"/>
        <v>0</v>
      </c>
      <c r="E19" s="1">
        <f t="shared" si="6"/>
        <v>1</v>
      </c>
      <c r="G19" s="7">
        <f>SUMPRODUCT($B$1:$E$1,B19:E19)</f>
        <v>0.1</v>
      </c>
      <c r="I19">
        <v>2</v>
      </c>
      <c r="J19">
        <v>1</v>
      </c>
      <c r="K19" s="4">
        <f>G12/G26</f>
        <v>2.0000000000000004</v>
      </c>
      <c r="L19">
        <f>IF(K19&gt;=1,1,0)</f>
        <v>1</v>
      </c>
      <c r="M19" t="str">
        <f t="shared" si="4"/>
        <v>(a2,a1)</v>
      </c>
    </row>
    <row r="20" spans="1:13" x14ac:dyDescent="0.3">
      <c r="A20" s="5" t="s">
        <v>40</v>
      </c>
      <c r="B20" s="1">
        <f>IF(B$3=B5,1,0)</f>
        <v>0</v>
      </c>
      <c r="C20" s="1">
        <f>IF(C$3=C5,1,0)</f>
        <v>0</v>
      </c>
      <c r="D20" s="1">
        <f>IF(D$3=D5,1,0)</f>
        <v>0</v>
      </c>
      <c r="E20" s="1">
        <f>IF(E$3=E5,1,0)</f>
        <v>0</v>
      </c>
      <c r="G20" s="7">
        <f t="shared" ref="G20:G23" si="7">SUMPRODUCT($B$1:$E$1,B20:E20)</f>
        <v>0</v>
      </c>
      <c r="I20">
        <v>2</v>
      </c>
      <c r="J20">
        <v>3</v>
      </c>
      <c r="K20" s="4">
        <f t="shared" ref="K20:K23" si="8">G13/G27</f>
        <v>1.5000000000000002</v>
      </c>
      <c r="L20">
        <f t="shared" ref="L20:L23" si="9">IF(K20&gt;=1,1,0)</f>
        <v>1</v>
      </c>
      <c r="M20" t="str">
        <f t="shared" si="4"/>
        <v>(a2,a3)</v>
      </c>
    </row>
    <row r="21" spans="1:13" x14ac:dyDescent="0.3">
      <c r="A21" s="5" t="s">
        <v>41</v>
      </c>
      <c r="B21" s="1">
        <f t="shared" ref="B21:E23" si="10">IF(B$3=B6,1,0)</f>
        <v>0</v>
      </c>
      <c r="C21" s="1">
        <f t="shared" si="10"/>
        <v>0</v>
      </c>
      <c r="D21" s="1">
        <f t="shared" si="10"/>
        <v>0</v>
      </c>
      <c r="E21" s="1">
        <f t="shared" si="10"/>
        <v>0</v>
      </c>
      <c r="G21" s="7">
        <f t="shared" si="7"/>
        <v>0</v>
      </c>
      <c r="I21">
        <v>2</v>
      </c>
      <c r="J21">
        <v>4</v>
      </c>
      <c r="K21" s="4">
        <f t="shared" si="8"/>
        <v>1</v>
      </c>
      <c r="L21">
        <f t="shared" si="9"/>
        <v>1</v>
      </c>
      <c r="M21" t="str">
        <f t="shared" si="4"/>
        <v>(a2,a4)</v>
      </c>
    </row>
    <row r="22" spans="1:13" x14ac:dyDescent="0.3">
      <c r="A22" s="5" t="s">
        <v>42</v>
      </c>
      <c r="B22" s="1">
        <f t="shared" si="10"/>
        <v>0</v>
      </c>
      <c r="C22" s="1">
        <f t="shared" si="10"/>
        <v>0</v>
      </c>
      <c r="D22" s="1">
        <f t="shared" si="10"/>
        <v>1</v>
      </c>
      <c r="E22" s="1">
        <f t="shared" si="10"/>
        <v>0</v>
      </c>
      <c r="G22" s="7">
        <f t="shared" si="7"/>
        <v>0.4</v>
      </c>
      <c r="I22">
        <v>2</v>
      </c>
      <c r="J22">
        <v>5</v>
      </c>
      <c r="K22" s="4">
        <f t="shared" si="8"/>
        <v>0.99999999999999978</v>
      </c>
      <c r="L22">
        <f t="shared" si="9"/>
        <v>1</v>
      </c>
      <c r="M22" t="str">
        <f t="shared" si="4"/>
        <v>(a2,a5)</v>
      </c>
    </row>
    <row r="23" spans="1:13" x14ac:dyDescent="0.3">
      <c r="A23" s="5" t="s">
        <v>43</v>
      </c>
      <c r="B23" s="1">
        <f t="shared" si="10"/>
        <v>0</v>
      </c>
      <c r="C23" s="1">
        <f t="shared" si="10"/>
        <v>0</v>
      </c>
      <c r="D23" s="1">
        <f t="shared" si="10"/>
        <v>0</v>
      </c>
      <c r="E23" s="1">
        <f t="shared" si="10"/>
        <v>0</v>
      </c>
      <c r="G23" s="7">
        <f t="shared" si="7"/>
        <v>0</v>
      </c>
      <c r="I23">
        <v>2</v>
      </c>
      <c r="J23">
        <v>6</v>
      </c>
      <c r="K23" s="4">
        <f t="shared" si="8"/>
        <v>2.3333333333333335</v>
      </c>
      <c r="L23">
        <f t="shared" si="9"/>
        <v>1</v>
      </c>
      <c r="M23" t="str">
        <f t="shared" si="4"/>
        <v>(a2,a6)</v>
      </c>
    </row>
    <row r="26" spans="1:13" x14ac:dyDescent="0.3">
      <c r="A26" s="5" t="s">
        <v>39</v>
      </c>
      <c r="B26" s="1">
        <f>IF(B$3&lt;B4,1,0)</f>
        <v>1</v>
      </c>
      <c r="C26" s="1">
        <f t="shared" ref="C26:E26" si="11">IF(C$3&lt;C4,1,0)</f>
        <v>0</v>
      </c>
      <c r="D26" s="1">
        <f t="shared" si="11"/>
        <v>0</v>
      </c>
      <c r="E26" s="1">
        <f t="shared" si="11"/>
        <v>0</v>
      </c>
      <c r="G26" s="7">
        <f>SUMPRODUCT($B$1:$E$1,B26:E26)</f>
        <v>0.3</v>
      </c>
    </row>
    <row r="27" spans="1:13" x14ac:dyDescent="0.3">
      <c r="A27" s="5" t="s">
        <v>40</v>
      </c>
      <c r="B27" s="1">
        <f t="shared" ref="B27:E30" si="12">IF(B$3&lt;B5,1,0)</f>
        <v>1</v>
      </c>
      <c r="C27" s="1">
        <f t="shared" si="12"/>
        <v>0</v>
      </c>
      <c r="D27" s="1">
        <f t="shared" si="12"/>
        <v>0</v>
      </c>
      <c r="E27" s="1">
        <f t="shared" si="12"/>
        <v>1</v>
      </c>
      <c r="G27" s="7">
        <f t="shared" ref="G27:G30" si="13">SUMPRODUCT($B$1:$E$1,B27:E27)</f>
        <v>0.4</v>
      </c>
    </row>
    <row r="28" spans="1:13" x14ac:dyDescent="0.3">
      <c r="A28" s="5" t="s">
        <v>41</v>
      </c>
      <c r="B28" s="1">
        <f t="shared" si="12"/>
        <v>1</v>
      </c>
      <c r="C28" s="1">
        <f t="shared" si="12"/>
        <v>1</v>
      </c>
      <c r="D28" s="1">
        <f t="shared" si="12"/>
        <v>0</v>
      </c>
      <c r="E28" s="1">
        <f t="shared" si="12"/>
        <v>0</v>
      </c>
      <c r="G28" s="7">
        <f t="shared" si="13"/>
        <v>0.5</v>
      </c>
    </row>
    <row r="29" spans="1:13" x14ac:dyDescent="0.3">
      <c r="A29" s="5" t="s">
        <v>42</v>
      </c>
      <c r="B29" s="1">
        <f t="shared" si="12"/>
        <v>0</v>
      </c>
      <c r="C29" s="1">
        <f t="shared" si="12"/>
        <v>1</v>
      </c>
      <c r="D29" s="1">
        <f t="shared" si="12"/>
        <v>0</v>
      </c>
      <c r="E29" s="1">
        <f t="shared" si="12"/>
        <v>1</v>
      </c>
      <c r="G29" s="7">
        <f t="shared" si="13"/>
        <v>0.30000000000000004</v>
      </c>
    </row>
    <row r="30" spans="1:13" x14ac:dyDescent="0.3">
      <c r="A30" s="5" t="s">
        <v>43</v>
      </c>
      <c r="B30" s="1">
        <f t="shared" si="12"/>
        <v>1</v>
      </c>
      <c r="C30" s="1">
        <f t="shared" si="12"/>
        <v>0</v>
      </c>
      <c r="D30" s="1">
        <f t="shared" si="12"/>
        <v>0</v>
      </c>
      <c r="E30" s="1">
        <f t="shared" si="12"/>
        <v>0</v>
      </c>
      <c r="G30" s="7">
        <f t="shared" si="13"/>
        <v>0.3</v>
      </c>
    </row>
  </sheetData>
  <mergeCells count="2">
    <mergeCell ref="I11:J11"/>
    <mergeCell ref="I18:J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7CCC-1312-49F1-8DFB-95D475FD2FDD}">
  <dimension ref="A1:M30"/>
  <sheetViews>
    <sheetView workbookViewId="0">
      <selection activeCell="L18" sqref="L18"/>
    </sheetView>
  </sheetViews>
  <sheetFormatPr baseColWidth="10" defaultRowHeight="14.4" x14ac:dyDescent="0.3"/>
  <cols>
    <col min="12" max="12" width="16.21875" customWidth="1"/>
    <col min="14" max="14" width="13.33203125" customWidth="1"/>
  </cols>
  <sheetData>
    <row r="1" spans="1:13" x14ac:dyDescent="0.3">
      <c r="B1">
        <v>0.3</v>
      </c>
      <c r="C1">
        <v>0.2</v>
      </c>
      <c r="D1">
        <v>0.4</v>
      </c>
      <c r="E1">
        <v>0.1</v>
      </c>
    </row>
    <row r="2" spans="1:13" x14ac:dyDescent="0.3">
      <c r="A2" s="1"/>
      <c r="B2" s="2" t="s">
        <v>6</v>
      </c>
      <c r="C2" s="2" t="s">
        <v>7</v>
      </c>
      <c r="D2" s="2" t="s">
        <v>8</v>
      </c>
      <c r="E2" s="2" t="s">
        <v>9</v>
      </c>
    </row>
    <row r="3" spans="1:13" x14ac:dyDescent="0.3">
      <c r="A3" s="2" t="s">
        <v>2</v>
      </c>
      <c r="B3" s="3">
        <v>15</v>
      </c>
      <c r="C3" s="3">
        <v>0.1</v>
      </c>
      <c r="D3" s="3">
        <v>2.2000000000000002</v>
      </c>
      <c r="E3" s="3">
        <v>5</v>
      </c>
    </row>
    <row r="4" spans="1:13" x14ac:dyDescent="0.3">
      <c r="A4" s="2" t="s">
        <v>1</v>
      </c>
      <c r="B4" s="3">
        <v>13</v>
      </c>
      <c r="C4" s="3">
        <v>0.5</v>
      </c>
      <c r="D4" s="3">
        <v>4</v>
      </c>
      <c r="E4" s="3">
        <v>3</v>
      </c>
    </row>
    <row r="5" spans="1:13" x14ac:dyDescent="0.3">
      <c r="A5" s="2" t="s">
        <v>0</v>
      </c>
      <c r="B5" s="3">
        <v>20</v>
      </c>
      <c r="C5" s="3">
        <v>0.3</v>
      </c>
      <c r="D5" s="3">
        <v>1.3</v>
      </c>
      <c r="E5" s="3">
        <v>3</v>
      </c>
    </row>
    <row r="6" spans="1:13" x14ac:dyDescent="0.3">
      <c r="A6" s="2" t="s">
        <v>3</v>
      </c>
      <c r="B6" s="3">
        <v>30</v>
      </c>
      <c r="C6" s="3">
        <v>0.7</v>
      </c>
      <c r="D6" s="3">
        <v>1</v>
      </c>
      <c r="E6" s="3">
        <v>2</v>
      </c>
    </row>
    <row r="7" spans="1:13" x14ac:dyDescent="0.3">
      <c r="A7" s="2" t="s">
        <v>4</v>
      </c>
      <c r="B7" s="3">
        <v>5</v>
      </c>
      <c r="C7" s="3">
        <v>0.9</v>
      </c>
      <c r="D7" s="3">
        <v>4</v>
      </c>
      <c r="E7" s="3">
        <v>7</v>
      </c>
    </row>
    <row r="8" spans="1:13" x14ac:dyDescent="0.3">
      <c r="A8" s="2" t="s">
        <v>5</v>
      </c>
      <c r="B8" s="3">
        <v>40</v>
      </c>
      <c r="C8" s="3">
        <v>0</v>
      </c>
      <c r="D8" s="3">
        <v>1</v>
      </c>
      <c r="E8" s="3">
        <v>1</v>
      </c>
    </row>
    <row r="11" spans="1:13" x14ac:dyDescent="0.3">
      <c r="I11" s="11" t="s">
        <v>15</v>
      </c>
      <c r="J11" s="11"/>
      <c r="K11" t="s">
        <v>16</v>
      </c>
      <c r="L11" s="9" t="s">
        <v>18</v>
      </c>
    </row>
    <row r="12" spans="1:13" x14ac:dyDescent="0.3">
      <c r="A12" s="5" t="s">
        <v>34</v>
      </c>
      <c r="B12" s="1">
        <f>IF(B$3&gt;B4,1,0)</f>
        <v>1</v>
      </c>
      <c r="C12" s="1">
        <f t="shared" ref="C12:E13" si="0">IF(C$3&gt;C4,1,0)</f>
        <v>0</v>
      </c>
      <c r="D12" s="1">
        <f t="shared" si="0"/>
        <v>0</v>
      </c>
      <c r="E12" s="1">
        <f t="shared" si="0"/>
        <v>1</v>
      </c>
      <c r="G12" s="7">
        <f>SUMPRODUCT($B$1:$E$1,B12:E12)</f>
        <v>0.4</v>
      </c>
      <c r="I12">
        <v>3</v>
      </c>
      <c r="J12">
        <v>2</v>
      </c>
      <c r="K12">
        <f>G12+G19</f>
        <v>0.4</v>
      </c>
      <c r="L12">
        <f t="shared" ref="L12:L15" si="1">IF(K12&gt;=0.7,1,0)</f>
        <v>0</v>
      </c>
      <c r="M12" t="str">
        <f>IF(L12=1,A12,"")</f>
        <v/>
      </c>
    </row>
    <row r="13" spans="1:13" x14ac:dyDescent="0.3">
      <c r="A13" s="5" t="s">
        <v>35</v>
      </c>
      <c r="B13" s="1">
        <f>IF(B$3&gt;B5,1,0)</f>
        <v>0</v>
      </c>
      <c r="C13" s="1">
        <f t="shared" si="0"/>
        <v>0</v>
      </c>
      <c r="D13" s="1">
        <f t="shared" si="0"/>
        <v>1</v>
      </c>
      <c r="E13" s="1">
        <f t="shared" si="0"/>
        <v>1</v>
      </c>
      <c r="G13" s="7">
        <f t="shared" ref="G13:G16" si="2">SUMPRODUCT($B$1:$E$1,B13:E13)</f>
        <v>0.5</v>
      </c>
      <c r="I13">
        <v>3</v>
      </c>
      <c r="J13">
        <v>3</v>
      </c>
      <c r="K13">
        <f t="shared" ref="K13:K16" si="3">G13+G20</f>
        <v>0.5</v>
      </c>
      <c r="L13">
        <f t="shared" si="1"/>
        <v>0</v>
      </c>
      <c r="M13" t="str">
        <f t="shared" ref="M13:M23" si="4">IF(L13=1,A13,"")</f>
        <v/>
      </c>
    </row>
    <row r="14" spans="1:13" x14ac:dyDescent="0.3">
      <c r="A14" s="5" t="s">
        <v>36</v>
      </c>
      <c r="B14" s="1">
        <f t="shared" ref="B14:E16" si="5">IF(B$3&gt;B6,1,0)</f>
        <v>0</v>
      </c>
      <c r="C14" s="1">
        <f t="shared" si="5"/>
        <v>0</v>
      </c>
      <c r="D14" s="1">
        <f t="shared" si="5"/>
        <v>1</v>
      </c>
      <c r="E14" s="1">
        <f t="shared" si="5"/>
        <v>1</v>
      </c>
      <c r="G14" s="7">
        <f t="shared" si="2"/>
        <v>0.5</v>
      </c>
      <c r="I14">
        <v>3</v>
      </c>
      <c r="J14">
        <v>4</v>
      </c>
      <c r="K14">
        <f t="shared" si="3"/>
        <v>0.5</v>
      </c>
      <c r="L14">
        <f t="shared" si="1"/>
        <v>0</v>
      </c>
      <c r="M14" t="str">
        <f t="shared" si="4"/>
        <v/>
      </c>
    </row>
    <row r="15" spans="1:13" x14ac:dyDescent="0.3">
      <c r="A15" s="5" t="s">
        <v>37</v>
      </c>
      <c r="B15" s="1">
        <f t="shared" si="5"/>
        <v>1</v>
      </c>
      <c r="C15" s="1">
        <f t="shared" si="5"/>
        <v>0</v>
      </c>
      <c r="D15" s="1">
        <f t="shared" si="5"/>
        <v>0</v>
      </c>
      <c r="E15" s="1">
        <f t="shared" si="5"/>
        <v>0</v>
      </c>
      <c r="G15" s="7">
        <f t="shared" si="2"/>
        <v>0.3</v>
      </c>
      <c r="I15">
        <v>3</v>
      </c>
      <c r="J15">
        <v>5</v>
      </c>
      <c r="K15">
        <f t="shared" si="3"/>
        <v>0.3</v>
      </c>
      <c r="L15">
        <f t="shared" si="1"/>
        <v>0</v>
      </c>
      <c r="M15" t="str">
        <f t="shared" si="4"/>
        <v/>
      </c>
    </row>
    <row r="16" spans="1:13" x14ac:dyDescent="0.3">
      <c r="A16" s="5" t="s">
        <v>38</v>
      </c>
      <c r="B16" s="1">
        <f t="shared" si="5"/>
        <v>0</v>
      </c>
      <c r="C16" s="1">
        <f t="shared" si="5"/>
        <v>1</v>
      </c>
      <c r="D16" s="1">
        <f t="shared" si="5"/>
        <v>1</v>
      </c>
      <c r="E16" s="1">
        <f t="shared" si="5"/>
        <v>1</v>
      </c>
      <c r="G16" s="7">
        <f t="shared" si="2"/>
        <v>0.70000000000000007</v>
      </c>
      <c r="I16">
        <v>3</v>
      </c>
      <c r="J16">
        <v>6</v>
      </c>
      <c r="K16">
        <f t="shared" si="3"/>
        <v>0.70000000000000007</v>
      </c>
      <c r="L16">
        <f>IF(K16&gt;=0.7,1,0)</f>
        <v>1</v>
      </c>
      <c r="M16" t="str">
        <f t="shared" si="4"/>
        <v>(a3,a6)</v>
      </c>
    </row>
    <row r="17" spans="1:13" x14ac:dyDescent="0.3">
      <c r="M17" t="str">
        <f t="shared" si="4"/>
        <v/>
      </c>
    </row>
    <row r="18" spans="1:13" x14ac:dyDescent="0.3">
      <c r="I18" s="11" t="s">
        <v>15</v>
      </c>
      <c r="J18" s="11"/>
      <c r="K18" t="s">
        <v>17</v>
      </c>
      <c r="L18" s="9" t="s">
        <v>18</v>
      </c>
      <c r="M18" t="str">
        <f t="shared" si="4"/>
        <v/>
      </c>
    </row>
    <row r="19" spans="1:13" x14ac:dyDescent="0.3">
      <c r="A19" s="5" t="s">
        <v>34</v>
      </c>
      <c r="B19" s="1">
        <f>IF(B$3=B4,1,0)</f>
        <v>0</v>
      </c>
      <c r="C19" s="1">
        <f t="shared" ref="C19:E19" si="6">IF(C$3=C4,1,0)</f>
        <v>0</v>
      </c>
      <c r="D19" s="1">
        <f t="shared" si="6"/>
        <v>0</v>
      </c>
      <c r="E19" s="1">
        <f t="shared" si="6"/>
        <v>0</v>
      </c>
      <c r="G19" s="7">
        <f>SUMPRODUCT($B$1:$E$1,B19:E19)</f>
        <v>0</v>
      </c>
      <c r="I19">
        <v>3</v>
      </c>
      <c r="J19">
        <v>2</v>
      </c>
      <c r="K19" s="4">
        <f>G12/G26</f>
        <v>0.66666666666666663</v>
      </c>
      <c r="L19">
        <f>IF(K19&gt;=1,1,0)</f>
        <v>0</v>
      </c>
      <c r="M19" t="str">
        <f t="shared" si="4"/>
        <v/>
      </c>
    </row>
    <row r="20" spans="1:13" x14ac:dyDescent="0.3">
      <c r="A20" s="5" t="s">
        <v>35</v>
      </c>
      <c r="B20" s="1">
        <f>IF(B$3=B5,1,0)</f>
        <v>0</v>
      </c>
      <c r="C20" s="1">
        <f>IF(C$3=C5,1,0)</f>
        <v>0</v>
      </c>
      <c r="D20" s="1">
        <f>IF(D$3=D5,1,0)</f>
        <v>0</v>
      </c>
      <c r="E20" s="1">
        <f>IF(E$3=E5,1,0)</f>
        <v>0</v>
      </c>
      <c r="G20" s="7">
        <f t="shared" ref="G20:G23" si="7">SUMPRODUCT($B$1:$E$1,B20:E20)</f>
        <v>0</v>
      </c>
      <c r="I20">
        <v>3</v>
      </c>
      <c r="J20">
        <v>3</v>
      </c>
      <c r="K20" s="4">
        <f t="shared" ref="K20:K23" si="8">G13/G27</f>
        <v>1</v>
      </c>
      <c r="L20">
        <f t="shared" ref="L20:L23" si="9">IF(K20&gt;=1,1,0)</f>
        <v>1</v>
      </c>
      <c r="M20" t="str">
        <f t="shared" si="4"/>
        <v>(a3,a1)</v>
      </c>
    </row>
    <row r="21" spans="1:13" x14ac:dyDescent="0.3">
      <c r="A21" s="5" t="s">
        <v>36</v>
      </c>
      <c r="B21" s="1">
        <f t="shared" ref="B21:E23" si="10">IF(B$3=B6,1,0)</f>
        <v>0</v>
      </c>
      <c r="C21" s="1">
        <f t="shared" si="10"/>
        <v>0</v>
      </c>
      <c r="D21" s="1">
        <f t="shared" si="10"/>
        <v>0</v>
      </c>
      <c r="E21" s="1">
        <f t="shared" si="10"/>
        <v>0</v>
      </c>
      <c r="G21" s="7">
        <f t="shared" si="7"/>
        <v>0</v>
      </c>
      <c r="I21">
        <v>3</v>
      </c>
      <c r="J21">
        <v>4</v>
      </c>
      <c r="K21" s="4">
        <f t="shared" si="8"/>
        <v>1</v>
      </c>
      <c r="L21">
        <f t="shared" si="9"/>
        <v>1</v>
      </c>
      <c r="M21" t="str">
        <f t="shared" si="4"/>
        <v>(a3,a4)</v>
      </c>
    </row>
    <row r="22" spans="1:13" x14ac:dyDescent="0.3">
      <c r="A22" s="5" t="s">
        <v>37</v>
      </c>
      <c r="B22" s="1">
        <f t="shared" si="10"/>
        <v>0</v>
      </c>
      <c r="C22" s="1">
        <f t="shared" si="10"/>
        <v>0</v>
      </c>
      <c r="D22" s="1">
        <f t="shared" si="10"/>
        <v>0</v>
      </c>
      <c r="E22" s="1">
        <f t="shared" si="10"/>
        <v>0</v>
      </c>
      <c r="G22" s="7">
        <f t="shared" si="7"/>
        <v>0</v>
      </c>
      <c r="I22">
        <v>3</v>
      </c>
      <c r="J22">
        <v>5</v>
      </c>
      <c r="K22" s="4">
        <f t="shared" si="8"/>
        <v>0.42857142857142849</v>
      </c>
      <c r="L22">
        <f t="shared" si="9"/>
        <v>0</v>
      </c>
      <c r="M22" t="str">
        <f t="shared" si="4"/>
        <v/>
      </c>
    </row>
    <row r="23" spans="1:13" x14ac:dyDescent="0.3">
      <c r="A23" s="5" t="s">
        <v>38</v>
      </c>
      <c r="B23" s="1">
        <f t="shared" si="10"/>
        <v>0</v>
      </c>
      <c r="C23" s="1">
        <f t="shared" si="10"/>
        <v>0</v>
      </c>
      <c r="D23" s="1">
        <f t="shared" si="10"/>
        <v>0</v>
      </c>
      <c r="E23" s="1">
        <f t="shared" si="10"/>
        <v>0</v>
      </c>
      <c r="G23" s="7">
        <f t="shared" si="7"/>
        <v>0</v>
      </c>
      <c r="I23">
        <v>3</v>
      </c>
      <c r="J23">
        <v>6</v>
      </c>
      <c r="K23" s="4">
        <f t="shared" si="8"/>
        <v>2.3333333333333335</v>
      </c>
      <c r="L23">
        <f t="shared" si="9"/>
        <v>1</v>
      </c>
      <c r="M23" t="str">
        <f t="shared" si="4"/>
        <v>(a3,a6)</v>
      </c>
    </row>
    <row r="26" spans="1:13" x14ac:dyDescent="0.3">
      <c r="A26" s="5" t="s">
        <v>34</v>
      </c>
      <c r="B26" s="1">
        <f>IF(B$3&lt;B4,1,0)</f>
        <v>0</v>
      </c>
      <c r="C26" s="1">
        <f t="shared" ref="C26:E26" si="11">IF(C$3&lt;C4,1,0)</f>
        <v>1</v>
      </c>
      <c r="D26" s="1">
        <f t="shared" si="11"/>
        <v>1</v>
      </c>
      <c r="E26" s="1">
        <f t="shared" si="11"/>
        <v>0</v>
      </c>
      <c r="G26" s="7">
        <f>SUMPRODUCT($B$1:$E$1,B26:E26)</f>
        <v>0.60000000000000009</v>
      </c>
    </row>
    <row r="27" spans="1:13" x14ac:dyDescent="0.3">
      <c r="A27" s="5" t="s">
        <v>35</v>
      </c>
      <c r="B27" s="1">
        <f t="shared" ref="B27:E30" si="12">IF(B$3&lt;B5,1,0)</f>
        <v>1</v>
      </c>
      <c r="C27" s="1">
        <f t="shared" si="12"/>
        <v>1</v>
      </c>
      <c r="D27" s="1">
        <f t="shared" si="12"/>
        <v>0</v>
      </c>
      <c r="E27" s="1">
        <f t="shared" si="12"/>
        <v>0</v>
      </c>
      <c r="G27" s="7">
        <f t="shared" ref="G27:G30" si="13">SUMPRODUCT($B$1:$E$1,B27:E27)</f>
        <v>0.5</v>
      </c>
    </row>
    <row r="28" spans="1:13" x14ac:dyDescent="0.3">
      <c r="A28" s="5" t="s">
        <v>36</v>
      </c>
      <c r="B28" s="1">
        <f t="shared" si="12"/>
        <v>1</v>
      </c>
      <c r="C28" s="1">
        <f t="shared" si="12"/>
        <v>1</v>
      </c>
      <c r="D28" s="1">
        <f t="shared" si="12"/>
        <v>0</v>
      </c>
      <c r="E28" s="1">
        <f t="shared" si="12"/>
        <v>0</v>
      </c>
      <c r="G28" s="7">
        <f t="shared" si="13"/>
        <v>0.5</v>
      </c>
    </row>
    <row r="29" spans="1:13" x14ac:dyDescent="0.3">
      <c r="A29" s="5" t="s">
        <v>37</v>
      </c>
      <c r="B29" s="1">
        <f t="shared" si="12"/>
        <v>0</v>
      </c>
      <c r="C29" s="1">
        <f t="shared" si="12"/>
        <v>1</v>
      </c>
      <c r="D29" s="1">
        <f t="shared" si="12"/>
        <v>1</v>
      </c>
      <c r="E29" s="1">
        <f t="shared" si="12"/>
        <v>1</v>
      </c>
      <c r="G29" s="7">
        <f t="shared" si="13"/>
        <v>0.70000000000000007</v>
      </c>
    </row>
    <row r="30" spans="1:13" x14ac:dyDescent="0.3">
      <c r="A30" s="5" t="s">
        <v>38</v>
      </c>
      <c r="B30" s="1">
        <f t="shared" si="12"/>
        <v>1</v>
      </c>
      <c r="C30" s="1">
        <f t="shared" si="12"/>
        <v>0</v>
      </c>
      <c r="D30" s="1">
        <f t="shared" si="12"/>
        <v>0</v>
      </c>
      <c r="E30" s="1">
        <f t="shared" si="12"/>
        <v>0</v>
      </c>
      <c r="G30" s="7">
        <f t="shared" si="13"/>
        <v>0.3</v>
      </c>
    </row>
  </sheetData>
  <mergeCells count="2">
    <mergeCell ref="I11:J11"/>
    <mergeCell ref="I18:J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58F8-2EF3-496B-8FD8-747435D5A584}">
  <dimension ref="A1:M30"/>
  <sheetViews>
    <sheetView workbookViewId="0">
      <selection activeCell="L18" sqref="L18"/>
    </sheetView>
  </sheetViews>
  <sheetFormatPr baseColWidth="10" defaultRowHeight="14.4" x14ac:dyDescent="0.3"/>
  <cols>
    <col min="12" max="12" width="16.21875" customWidth="1"/>
    <col min="14" max="14" width="13.33203125" customWidth="1"/>
  </cols>
  <sheetData>
    <row r="1" spans="1:13" x14ac:dyDescent="0.3">
      <c r="B1">
        <v>0.3</v>
      </c>
      <c r="C1">
        <v>0.2</v>
      </c>
      <c r="D1">
        <v>0.4</v>
      </c>
      <c r="E1">
        <v>0.1</v>
      </c>
    </row>
    <row r="2" spans="1:13" x14ac:dyDescent="0.3">
      <c r="A2" s="1"/>
      <c r="B2" s="2" t="s">
        <v>6</v>
      </c>
      <c r="C2" s="2" t="s">
        <v>7</v>
      </c>
      <c r="D2" s="2" t="s">
        <v>8</v>
      </c>
      <c r="E2" s="2" t="s">
        <v>9</v>
      </c>
    </row>
    <row r="3" spans="1:13" x14ac:dyDescent="0.3">
      <c r="A3" s="2" t="s">
        <v>3</v>
      </c>
      <c r="B3" s="3">
        <v>30</v>
      </c>
      <c r="C3" s="3">
        <v>0.7</v>
      </c>
      <c r="D3" s="3">
        <v>1</v>
      </c>
      <c r="E3" s="3">
        <v>2</v>
      </c>
    </row>
    <row r="4" spans="1:13" x14ac:dyDescent="0.3">
      <c r="A4" s="2" t="s">
        <v>1</v>
      </c>
      <c r="B4" s="3">
        <v>13</v>
      </c>
      <c r="C4" s="3">
        <v>0.5</v>
      </c>
      <c r="D4" s="3">
        <v>4</v>
      </c>
      <c r="E4" s="3">
        <v>3</v>
      </c>
    </row>
    <row r="5" spans="1:13" x14ac:dyDescent="0.3">
      <c r="A5" s="2" t="s">
        <v>2</v>
      </c>
      <c r="B5" s="3">
        <v>15</v>
      </c>
      <c r="C5" s="3">
        <v>0.1</v>
      </c>
      <c r="D5" s="3">
        <v>2.2000000000000002</v>
      </c>
      <c r="E5" s="3">
        <v>5</v>
      </c>
    </row>
    <row r="6" spans="1:13" x14ac:dyDescent="0.3">
      <c r="A6" s="2" t="s">
        <v>0</v>
      </c>
      <c r="B6" s="3">
        <v>20</v>
      </c>
      <c r="C6" s="3">
        <v>0.3</v>
      </c>
      <c r="D6" s="3">
        <v>1.3</v>
      </c>
      <c r="E6" s="3">
        <v>3</v>
      </c>
    </row>
    <row r="7" spans="1:13" x14ac:dyDescent="0.3">
      <c r="A7" s="2" t="s">
        <v>4</v>
      </c>
      <c r="B7" s="3">
        <v>5</v>
      </c>
      <c r="C7" s="3">
        <v>0.9</v>
      </c>
      <c r="D7" s="3">
        <v>4</v>
      </c>
      <c r="E7" s="3">
        <v>7</v>
      </c>
    </row>
    <row r="8" spans="1:13" x14ac:dyDescent="0.3">
      <c r="A8" s="2" t="s">
        <v>5</v>
      </c>
      <c r="B8" s="3">
        <v>40</v>
      </c>
      <c r="C8" s="3">
        <v>0</v>
      </c>
      <c r="D8" s="3">
        <v>1</v>
      </c>
      <c r="E8" s="3">
        <v>1</v>
      </c>
    </row>
    <row r="11" spans="1:13" x14ac:dyDescent="0.3">
      <c r="I11" s="11" t="s">
        <v>15</v>
      </c>
      <c r="J11" s="11"/>
      <c r="K11" t="s">
        <v>16</v>
      </c>
      <c r="L11" s="9" t="s">
        <v>18</v>
      </c>
    </row>
    <row r="12" spans="1:13" x14ac:dyDescent="0.3">
      <c r="A12" s="5" t="s">
        <v>29</v>
      </c>
      <c r="B12" s="1">
        <f>IF(B$3&gt;B4,1,0)</f>
        <v>1</v>
      </c>
      <c r="C12" s="1">
        <f t="shared" ref="C12:E13" si="0">IF(C$3&gt;C4,1,0)</f>
        <v>1</v>
      </c>
      <c r="D12" s="1">
        <f t="shared" si="0"/>
        <v>0</v>
      </c>
      <c r="E12" s="1">
        <f t="shared" si="0"/>
        <v>0</v>
      </c>
      <c r="G12" s="7">
        <f>SUMPRODUCT($B$1:$E$1,B12:E12)</f>
        <v>0.5</v>
      </c>
      <c r="I12">
        <v>4</v>
      </c>
      <c r="J12">
        <v>1</v>
      </c>
      <c r="K12">
        <f>G12+G19</f>
        <v>0.5</v>
      </c>
      <c r="L12">
        <f t="shared" ref="L12:L15" si="1">IF(K12&gt;=0.7,1,0)</f>
        <v>0</v>
      </c>
      <c r="M12" t="str">
        <f>IF(L12=1,A12,"")</f>
        <v/>
      </c>
    </row>
    <row r="13" spans="1:13" x14ac:dyDescent="0.3">
      <c r="A13" s="5" t="s">
        <v>30</v>
      </c>
      <c r="B13" s="1">
        <f>IF(B$3&gt;B5,1,0)</f>
        <v>1</v>
      </c>
      <c r="C13" s="1">
        <f t="shared" si="0"/>
        <v>1</v>
      </c>
      <c r="D13" s="1">
        <f t="shared" si="0"/>
        <v>0</v>
      </c>
      <c r="E13" s="1">
        <f t="shared" si="0"/>
        <v>0</v>
      </c>
      <c r="G13" s="7">
        <f t="shared" ref="G13:G16" si="2">SUMPRODUCT($B$1:$E$1,B13:E13)</f>
        <v>0.5</v>
      </c>
      <c r="I13">
        <v>4</v>
      </c>
      <c r="J13">
        <v>2</v>
      </c>
      <c r="K13">
        <f t="shared" ref="K13:K16" si="3">G13+G20</f>
        <v>0.5</v>
      </c>
      <c r="L13">
        <f t="shared" si="1"/>
        <v>0</v>
      </c>
      <c r="M13" t="str">
        <f t="shared" ref="M13:M23" si="4">IF(L13=1,A13,"")</f>
        <v/>
      </c>
    </row>
    <row r="14" spans="1:13" x14ac:dyDescent="0.3">
      <c r="A14" s="5" t="s">
        <v>31</v>
      </c>
      <c r="B14" s="1">
        <f t="shared" ref="B14:E16" si="5">IF(B$3&gt;B6,1,0)</f>
        <v>1</v>
      </c>
      <c r="C14" s="1">
        <f t="shared" si="5"/>
        <v>1</v>
      </c>
      <c r="D14" s="1">
        <f t="shared" si="5"/>
        <v>0</v>
      </c>
      <c r="E14" s="1">
        <f t="shared" si="5"/>
        <v>0</v>
      </c>
      <c r="G14" s="7">
        <f t="shared" si="2"/>
        <v>0.5</v>
      </c>
      <c r="I14">
        <v>4</v>
      </c>
      <c r="J14">
        <v>3</v>
      </c>
      <c r="K14">
        <f t="shared" si="3"/>
        <v>0.5</v>
      </c>
      <c r="L14">
        <f t="shared" si="1"/>
        <v>0</v>
      </c>
      <c r="M14" t="str">
        <f t="shared" si="4"/>
        <v/>
      </c>
    </row>
    <row r="15" spans="1:13" x14ac:dyDescent="0.3">
      <c r="A15" s="5" t="s">
        <v>32</v>
      </c>
      <c r="B15" s="1">
        <f t="shared" si="5"/>
        <v>1</v>
      </c>
      <c r="C15" s="1">
        <f t="shared" si="5"/>
        <v>0</v>
      </c>
      <c r="D15" s="1">
        <f t="shared" si="5"/>
        <v>0</v>
      </c>
      <c r="E15" s="1">
        <f t="shared" si="5"/>
        <v>0</v>
      </c>
      <c r="G15" s="7">
        <f t="shared" si="2"/>
        <v>0.3</v>
      </c>
      <c r="I15">
        <v>4</v>
      </c>
      <c r="J15">
        <v>5</v>
      </c>
      <c r="K15">
        <f t="shared" si="3"/>
        <v>0.3</v>
      </c>
      <c r="L15">
        <f t="shared" si="1"/>
        <v>0</v>
      </c>
      <c r="M15" t="str">
        <f t="shared" si="4"/>
        <v/>
      </c>
    </row>
    <row r="16" spans="1:13" x14ac:dyDescent="0.3">
      <c r="A16" s="5" t="s">
        <v>33</v>
      </c>
      <c r="B16" s="1">
        <f t="shared" si="5"/>
        <v>0</v>
      </c>
      <c r="C16" s="1">
        <f t="shared" si="5"/>
        <v>1</v>
      </c>
      <c r="D16" s="1">
        <f t="shared" si="5"/>
        <v>0</v>
      </c>
      <c r="E16" s="1">
        <f t="shared" si="5"/>
        <v>1</v>
      </c>
      <c r="G16" s="7">
        <f t="shared" si="2"/>
        <v>0.30000000000000004</v>
      </c>
      <c r="I16">
        <v>4</v>
      </c>
      <c r="J16">
        <v>6</v>
      </c>
      <c r="K16">
        <f t="shared" si="3"/>
        <v>0.70000000000000007</v>
      </c>
      <c r="L16">
        <f>IF(K16&gt;=0.7,1,0)</f>
        <v>1</v>
      </c>
      <c r="M16" t="str">
        <f t="shared" si="4"/>
        <v>(a4,a6)</v>
      </c>
    </row>
    <row r="17" spans="1:13" x14ac:dyDescent="0.3">
      <c r="M17" t="str">
        <f t="shared" si="4"/>
        <v/>
      </c>
    </row>
    <row r="18" spans="1:13" x14ac:dyDescent="0.3">
      <c r="I18" s="11" t="s">
        <v>15</v>
      </c>
      <c r="J18" s="11"/>
      <c r="K18" t="s">
        <v>17</v>
      </c>
      <c r="L18" s="9" t="s">
        <v>18</v>
      </c>
      <c r="M18" t="str">
        <f t="shared" si="4"/>
        <v/>
      </c>
    </row>
    <row r="19" spans="1:13" x14ac:dyDescent="0.3">
      <c r="A19" s="5" t="s">
        <v>29</v>
      </c>
      <c r="B19" s="1">
        <f>IF(B$3=B4,1,0)</f>
        <v>0</v>
      </c>
      <c r="C19" s="1">
        <f t="shared" ref="C19:E19" si="6">IF(C$3=C4,1,0)</f>
        <v>0</v>
      </c>
      <c r="D19" s="1">
        <f t="shared" si="6"/>
        <v>0</v>
      </c>
      <c r="E19" s="1">
        <f t="shared" si="6"/>
        <v>0</v>
      </c>
      <c r="G19" s="7">
        <f>SUMPRODUCT($B$1:$E$1,B19:E19)</f>
        <v>0</v>
      </c>
      <c r="I19">
        <v>4</v>
      </c>
      <c r="J19">
        <v>1</v>
      </c>
      <c r="K19" s="4">
        <f>G12/G26</f>
        <v>1</v>
      </c>
      <c r="L19">
        <f>IF(K19&gt;=1,1,0)</f>
        <v>1</v>
      </c>
      <c r="M19" t="str">
        <f t="shared" si="4"/>
        <v>(a4,a1)</v>
      </c>
    </row>
    <row r="20" spans="1:13" x14ac:dyDescent="0.3">
      <c r="A20" s="5" t="s">
        <v>30</v>
      </c>
      <c r="B20" s="1">
        <f>IF(B$3=B5,1,0)</f>
        <v>0</v>
      </c>
      <c r="C20" s="1">
        <f>IF(C$3=C5,1,0)</f>
        <v>0</v>
      </c>
      <c r="D20" s="1">
        <f>IF(D$3=D5,1,0)</f>
        <v>0</v>
      </c>
      <c r="E20" s="1">
        <f>IF(E$3=E5,1,0)</f>
        <v>0</v>
      </c>
      <c r="G20" s="7">
        <f t="shared" ref="G20:G23" si="7">SUMPRODUCT($B$1:$E$1,B20:E20)</f>
        <v>0</v>
      </c>
      <c r="I20">
        <v>4</v>
      </c>
      <c r="J20">
        <v>2</v>
      </c>
      <c r="K20" s="4">
        <f t="shared" ref="K20:K23" si="8">G13/G27</f>
        <v>1</v>
      </c>
      <c r="L20">
        <f t="shared" ref="L20:L23" si="9">IF(K20&gt;=1,1,0)</f>
        <v>1</v>
      </c>
      <c r="M20" t="str">
        <f t="shared" si="4"/>
        <v>(a4,a2)</v>
      </c>
    </row>
    <row r="21" spans="1:13" x14ac:dyDescent="0.3">
      <c r="A21" s="5" t="s">
        <v>31</v>
      </c>
      <c r="B21" s="1">
        <f t="shared" ref="B21:E23" si="10">IF(B$3=B6,1,0)</f>
        <v>0</v>
      </c>
      <c r="C21" s="1">
        <f t="shared" si="10"/>
        <v>0</v>
      </c>
      <c r="D21" s="1">
        <f t="shared" si="10"/>
        <v>0</v>
      </c>
      <c r="E21" s="1">
        <f t="shared" si="10"/>
        <v>0</v>
      </c>
      <c r="G21" s="7">
        <f t="shared" si="7"/>
        <v>0</v>
      </c>
      <c r="I21">
        <v>4</v>
      </c>
      <c r="J21">
        <v>3</v>
      </c>
      <c r="K21" s="4">
        <f t="shared" si="8"/>
        <v>1</v>
      </c>
      <c r="L21">
        <f t="shared" si="9"/>
        <v>1</v>
      </c>
      <c r="M21" t="str">
        <f t="shared" si="4"/>
        <v>(a4,a3)</v>
      </c>
    </row>
    <row r="22" spans="1:13" x14ac:dyDescent="0.3">
      <c r="A22" s="5" t="s">
        <v>32</v>
      </c>
      <c r="B22" s="1">
        <f t="shared" si="10"/>
        <v>0</v>
      </c>
      <c r="C22" s="1">
        <f t="shared" si="10"/>
        <v>0</v>
      </c>
      <c r="D22" s="1">
        <f t="shared" si="10"/>
        <v>0</v>
      </c>
      <c r="E22" s="1">
        <f t="shared" si="10"/>
        <v>0</v>
      </c>
      <c r="G22" s="7">
        <f t="shared" si="7"/>
        <v>0</v>
      </c>
      <c r="I22">
        <v>4</v>
      </c>
      <c r="J22">
        <v>5</v>
      </c>
      <c r="K22" s="4">
        <f t="shared" si="8"/>
        <v>0.42857142857142849</v>
      </c>
      <c r="L22">
        <f t="shared" si="9"/>
        <v>0</v>
      </c>
      <c r="M22" t="str">
        <f t="shared" si="4"/>
        <v/>
      </c>
    </row>
    <row r="23" spans="1:13" x14ac:dyDescent="0.3">
      <c r="A23" s="5" t="s">
        <v>33</v>
      </c>
      <c r="B23" s="1">
        <f t="shared" si="10"/>
        <v>0</v>
      </c>
      <c r="C23" s="1">
        <f t="shared" si="10"/>
        <v>0</v>
      </c>
      <c r="D23" s="1">
        <f t="shared" si="10"/>
        <v>1</v>
      </c>
      <c r="E23" s="1">
        <f t="shared" si="10"/>
        <v>0</v>
      </c>
      <c r="G23" s="7">
        <f t="shared" si="7"/>
        <v>0.4</v>
      </c>
      <c r="I23">
        <v>4</v>
      </c>
      <c r="J23">
        <v>6</v>
      </c>
      <c r="K23" s="4">
        <f t="shared" si="8"/>
        <v>1.0000000000000002</v>
      </c>
      <c r="L23">
        <f t="shared" si="9"/>
        <v>1</v>
      </c>
      <c r="M23" t="str">
        <f t="shared" si="4"/>
        <v>(a4,a6)</v>
      </c>
    </row>
    <row r="26" spans="1:13" x14ac:dyDescent="0.3">
      <c r="A26" s="5" t="s">
        <v>29</v>
      </c>
      <c r="B26" s="1">
        <f>IF(B$3&lt;B4,1,0)</f>
        <v>0</v>
      </c>
      <c r="C26" s="1">
        <f t="shared" ref="C26:E26" si="11">IF(C$3&lt;C4,1,0)</f>
        <v>0</v>
      </c>
      <c r="D26" s="1">
        <f t="shared" si="11"/>
        <v>1</v>
      </c>
      <c r="E26" s="1">
        <f t="shared" si="11"/>
        <v>1</v>
      </c>
      <c r="G26" s="7">
        <f>SUMPRODUCT($B$1:$E$1,B26:E26)</f>
        <v>0.5</v>
      </c>
    </row>
    <row r="27" spans="1:13" x14ac:dyDescent="0.3">
      <c r="A27" s="5" t="s">
        <v>30</v>
      </c>
      <c r="B27" s="1">
        <f t="shared" ref="B27:E30" si="12">IF(B$3&lt;B5,1,0)</f>
        <v>0</v>
      </c>
      <c r="C27" s="1">
        <f t="shared" si="12"/>
        <v>0</v>
      </c>
      <c r="D27" s="1">
        <f t="shared" si="12"/>
        <v>1</v>
      </c>
      <c r="E27" s="1">
        <f t="shared" si="12"/>
        <v>1</v>
      </c>
      <c r="G27" s="7">
        <f t="shared" ref="G27:G30" si="13">SUMPRODUCT($B$1:$E$1,B27:E27)</f>
        <v>0.5</v>
      </c>
    </row>
    <row r="28" spans="1:13" x14ac:dyDescent="0.3">
      <c r="A28" s="5" t="s">
        <v>31</v>
      </c>
      <c r="B28" s="1">
        <f t="shared" si="12"/>
        <v>0</v>
      </c>
      <c r="C28" s="1">
        <f t="shared" si="12"/>
        <v>0</v>
      </c>
      <c r="D28" s="1">
        <f t="shared" si="12"/>
        <v>1</v>
      </c>
      <c r="E28" s="1">
        <f t="shared" si="12"/>
        <v>1</v>
      </c>
      <c r="G28" s="7">
        <f t="shared" si="13"/>
        <v>0.5</v>
      </c>
    </row>
    <row r="29" spans="1:13" x14ac:dyDescent="0.3">
      <c r="A29" s="5" t="s">
        <v>32</v>
      </c>
      <c r="B29" s="1">
        <f t="shared" si="12"/>
        <v>0</v>
      </c>
      <c r="C29" s="1">
        <f t="shared" si="12"/>
        <v>1</v>
      </c>
      <c r="D29" s="1">
        <f t="shared" si="12"/>
        <v>1</v>
      </c>
      <c r="E29" s="1">
        <f t="shared" si="12"/>
        <v>1</v>
      </c>
      <c r="G29" s="7">
        <f t="shared" si="13"/>
        <v>0.70000000000000007</v>
      </c>
    </row>
    <row r="30" spans="1:13" x14ac:dyDescent="0.3">
      <c r="A30" s="5" t="s">
        <v>33</v>
      </c>
      <c r="B30" s="1">
        <f t="shared" si="12"/>
        <v>1</v>
      </c>
      <c r="C30" s="1">
        <f t="shared" si="12"/>
        <v>0</v>
      </c>
      <c r="D30" s="1">
        <f t="shared" si="12"/>
        <v>0</v>
      </c>
      <c r="E30" s="1">
        <f t="shared" si="12"/>
        <v>0</v>
      </c>
      <c r="G30" s="7">
        <f t="shared" si="13"/>
        <v>0.3</v>
      </c>
    </row>
  </sheetData>
  <mergeCells count="2">
    <mergeCell ref="I11:J11"/>
    <mergeCell ref="I18:J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A053-8621-4C04-AA9B-8C86E3E89187}">
  <dimension ref="A1:M30"/>
  <sheetViews>
    <sheetView workbookViewId="0">
      <selection activeCell="L18" sqref="L18"/>
    </sheetView>
  </sheetViews>
  <sheetFormatPr baseColWidth="10" defaultRowHeight="14.4" x14ac:dyDescent="0.3"/>
  <cols>
    <col min="12" max="12" width="16.21875" customWidth="1"/>
    <col min="14" max="14" width="13.33203125" customWidth="1"/>
  </cols>
  <sheetData>
    <row r="1" spans="1:13" x14ac:dyDescent="0.3">
      <c r="B1">
        <v>0.3</v>
      </c>
      <c r="C1">
        <v>0.2</v>
      </c>
      <c r="D1">
        <v>0.4</v>
      </c>
      <c r="E1">
        <v>0.1</v>
      </c>
    </row>
    <row r="2" spans="1:13" x14ac:dyDescent="0.3">
      <c r="A2" s="1"/>
      <c r="B2" s="2" t="s">
        <v>6</v>
      </c>
      <c r="C2" s="2" t="s">
        <v>7</v>
      </c>
      <c r="D2" s="2" t="s">
        <v>8</v>
      </c>
      <c r="E2" s="2" t="s">
        <v>9</v>
      </c>
    </row>
    <row r="3" spans="1:13" x14ac:dyDescent="0.3">
      <c r="A3" s="2" t="s">
        <v>4</v>
      </c>
      <c r="B3" s="3">
        <v>5</v>
      </c>
      <c r="C3" s="3">
        <v>0.9</v>
      </c>
      <c r="D3" s="3">
        <v>4</v>
      </c>
      <c r="E3" s="3">
        <v>7</v>
      </c>
    </row>
    <row r="4" spans="1:13" x14ac:dyDescent="0.3">
      <c r="A4" s="2" t="s">
        <v>1</v>
      </c>
      <c r="B4" s="3">
        <v>13</v>
      </c>
      <c r="C4" s="3">
        <v>0.5</v>
      </c>
      <c r="D4" s="3">
        <v>4</v>
      </c>
      <c r="E4" s="3">
        <v>3</v>
      </c>
    </row>
    <row r="5" spans="1:13" x14ac:dyDescent="0.3">
      <c r="A5" s="2" t="s">
        <v>2</v>
      </c>
      <c r="B5" s="3">
        <v>15</v>
      </c>
      <c r="C5" s="3">
        <v>0.1</v>
      </c>
      <c r="D5" s="3">
        <v>2.2000000000000002</v>
      </c>
      <c r="E5" s="3">
        <v>5</v>
      </c>
    </row>
    <row r="6" spans="1:13" x14ac:dyDescent="0.3">
      <c r="A6" s="2" t="s">
        <v>3</v>
      </c>
      <c r="B6" s="3">
        <v>30</v>
      </c>
      <c r="C6" s="3">
        <v>0.7</v>
      </c>
      <c r="D6" s="3">
        <v>1</v>
      </c>
      <c r="E6" s="3">
        <v>2</v>
      </c>
    </row>
    <row r="7" spans="1:13" x14ac:dyDescent="0.3">
      <c r="A7" s="2" t="s">
        <v>0</v>
      </c>
      <c r="B7" s="3">
        <v>20</v>
      </c>
      <c r="C7" s="3">
        <v>0.3</v>
      </c>
      <c r="D7" s="3">
        <v>1.3</v>
      </c>
      <c r="E7" s="3">
        <v>3</v>
      </c>
    </row>
    <row r="8" spans="1:13" x14ac:dyDescent="0.3">
      <c r="A8" s="2" t="s">
        <v>5</v>
      </c>
      <c r="B8" s="3">
        <v>40</v>
      </c>
      <c r="C8" s="3">
        <v>0</v>
      </c>
      <c r="D8" s="3">
        <v>1</v>
      </c>
      <c r="E8" s="3">
        <v>1</v>
      </c>
    </row>
    <row r="11" spans="1:13" x14ac:dyDescent="0.3">
      <c r="I11" s="11" t="s">
        <v>15</v>
      </c>
      <c r="J11" s="11"/>
      <c r="K11" t="s">
        <v>16</v>
      </c>
      <c r="L11" s="9" t="s">
        <v>18</v>
      </c>
    </row>
    <row r="12" spans="1:13" x14ac:dyDescent="0.3">
      <c r="A12" s="5" t="s">
        <v>24</v>
      </c>
      <c r="B12" s="1">
        <f>IF(B$3&gt;B4,1,0)</f>
        <v>0</v>
      </c>
      <c r="C12" s="1">
        <f t="shared" ref="C12:E13" si="0">IF(C$3&gt;C4,1,0)</f>
        <v>1</v>
      </c>
      <c r="D12" s="1">
        <f t="shared" si="0"/>
        <v>0</v>
      </c>
      <c r="E12" s="1">
        <f t="shared" si="0"/>
        <v>1</v>
      </c>
      <c r="G12" s="7">
        <f>SUMPRODUCT($B$1:$E$1,B12:E12)</f>
        <v>0.30000000000000004</v>
      </c>
      <c r="I12">
        <v>5</v>
      </c>
      <c r="J12">
        <v>1</v>
      </c>
      <c r="K12">
        <f>G12+G19</f>
        <v>0.70000000000000007</v>
      </c>
      <c r="L12">
        <f t="shared" ref="L12:L15" si="1">IF(K12&gt;=0.7,1,0)</f>
        <v>1</v>
      </c>
      <c r="M12" t="str">
        <f>IF(L12=1,A12,"")</f>
        <v>(a5,a1)</v>
      </c>
    </row>
    <row r="13" spans="1:13" x14ac:dyDescent="0.3">
      <c r="A13" s="5" t="s">
        <v>25</v>
      </c>
      <c r="B13" s="1">
        <f>IF(B$3&gt;B5,1,0)</f>
        <v>0</v>
      </c>
      <c r="C13" s="1">
        <f t="shared" si="0"/>
        <v>1</v>
      </c>
      <c r="D13" s="1">
        <f t="shared" si="0"/>
        <v>1</v>
      </c>
      <c r="E13" s="1">
        <f t="shared" si="0"/>
        <v>1</v>
      </c>
      <c r="G13" s="7">
        <f t="shared" ref="G13:G16" si="2">SUMPRODUCT($B$1:$E$1,B13:E13)</f>
        <v>0.70000000000000007</v>
      </c>
      <c r="I13">
        <v>5</v>
      </c>
      <c r="J13">
        <v>2</v>
      </c>
      <c r="K13">
        <f t="shared" ref="K13:K16" si="3">G13+G20</f>
        <v>0.70000000000000007</v>
      </c>
      <c r="L13">
        <f t="shared" si="1"/>
        <v>1</v>
      </c>
      <c r="M13" t="str">
        <f t="shared" ref="M13:M23" si="4">IF(L13=1,A13,"")</f>
        <v>(a5,a2)</v>
      </c>
    </row>
    <row r="14" spans="1:13" x14ac:dyDescent="0.3">
      <c r="A14" s="5" t="s">
        <v>26</v>
      </c>
      <c r="B14" s="1">
        <f t="shared" ref="B14:E16" si="5">IF(B$3&gt;B6,1,0)</f>
        <v>0</v>
      </c>
      <c r="C14" s="1">
        <f t="shared" si="5"/>
        <v>1</v>
      </c>
      <c r="D14" s="1">
        <f t="shared" si="5"/>
        <v>1</v>
      </c>
      <c r="E14" s="1">
        <f t="shared" si="5"/>
        <v>1</v>
      </c>
      <c r="G14" s="7">
        <f t="shared" si="2"/>
        <v>0.70000000000000007</v>
      </c>
      <c r="I14">
        <v>5</v>
      </c>
      <c r="J14">
        <v>3</v>
      </c>
      <c r="K14">
        <f t="shared" si="3"/>
        <v>0.70000000000000007</v>
      </c>
      <c r="L14">
        <f t="shared" si="1"/>
        <v>1</v>
      </c>
      <c r="M14" t="str">
        <f t="shared" si="4"/>
        <v>(a5,a3)</v>
      </c>
    </row>
    <row r="15" spans="1:13" x14ac:dyDescent="0.3">
      <c r="A15" s="5" t="s">
        <v>27</v>
      </c>
      <c r="B15" s="1">
        <f t="shared" si="5"/>
        <v>0</v>
      </c>
      <c r="C15" s="1">
        <f t="shared" si="5"/>
        <v>1</v>
      </c>
      <c r="D15" s="1">
        <f t="shared" si="5"/>
        <v>1</v>
      </c>
      <c r="E15" s="1">
        <f t="shared" si="5"/>
        <v>1</v>
      </c>
      <c r="G15" s="7">
        <f t="shared" si="2"/>
        <v>0.70000000000000007</v>
      </c>
      <c r="I15">
        <v>5</v>
      </c>
      <c r="J15">
        <v>4</v>
      </c>
      <c r="K15">
        <f t="shared" si="3"/>
        <v>0.70000000000000007</v>
      </c>
      <c r="L15">
        <f t="shared" si="1"/>
        <v>1</v>
      </c>
      <c r="M15" t="str">
        <f t="shared" si="4"/>
        <v>(a5,a4)</v>
      </c>
    </row>
    <row r="16" spans="1:13" x14ac:dyDescent="0.3">
      <c r="A16" s="5" t="s">
        <v>28</v>
      </c>
      <c r="B16" s="1">
        <f t="shared" si="5"/>
        <v>0</v>
      </c>
      <c r="C16" s="1">
        <f t="shared" si="5"/>
        <v>1</v>
      </c>
      <c r="D16" s="1">
        <f t="shared" si="5"/>
        <v>1</v>
      </c>
      <c r="E16" s="1">
        <f t="shared" si="5"/>
        <v>1</v>
      </c>
      <c r="G16" s="7">
        <f t="shared" si="2"/>
        <v>0.70000000000000007</v>
      </c>
      <c r="I16">
        <v>5</v>
      </c>
      <c r="J16">
        <v>5</v>
      </c>
      <c r="K16">
        <f t="shared" si="3"/>
        <v>0.70000000000000007</v>
      </c>
      <c r="L16">
        <f>IF(K16&gt;=0.7,1,0)</f>
        <v>1</v>
      </c>
      <c r="M16" t="str">
        <f t="shared" si="4"/>
        <v>(a5,a6)</v>
      </c>
    </row>
    <row r="17" spans="1:13" x14ac:dyDescent="0.3">
      <c r="M17" t="str">
        <f t="shared" si="4"/>
        <v/>
      </c>
    </row>
    <row r="18" spans="1:13" x14ac:dyDescent="0.3">
      <c r="I18" s="11" t="s">
        <v>15</v>
      </c>
      <c r="J18" s="11"/>
      <c r="K18" t="s">
        <v>17</v>
      </c>
      <c r="L18" s="9" t="s">
        <v>18</v>
      </c>
      <c r="M18" t="str">
        <f t="shared" si="4"/>
        <v/>
      </c>
    </row>
    <row r="19" spans="1:13" x14ac:dyDescent="0.3">
      <c r="A19" s="5" t="s">
        <v>24</v>
      </c>
      <c r="B19" s="1">
        <f>IF(B$3=B4,1,0)</f>
        <v>0</v>
      </c>
      <c r="C19" s="1">
        <f t="shared" ref="C19:E19" si="6">IF(C$3=C4,1,0)</f>
        <v>0</v>
      </c>
      <c r="D19" s="1">
        <f t="shared" si="6"/>
        <v>1</v>
      </c>
      <c r="E19" s="1">
        <f t="shared" si="6"/>
        <v>0</v>
      </c>
      <c r="G19" s="7">
        <f>SUMPRODUCT($B$1:$E$1,B19:E19)</f>
        <v>0.4</v>
      </c>
      <c r="I19">
        <v>5</v>
      </c>
      <c r="J19">
        <v>1</v>
      </c>
      <c r="K19" s="4">
        <f>G12/G26</f>
        <v>1.0000000000000002</v>
      </c>
      <c r="L19">
        <f>IF(K19&gt;=1,1,0)</f>
        <v>1</v>
      </c>
      <c r="M19" t="str">
        <f t="shared" si="4"/>
        <v>(a5,a1)</v>
      </c>
    </row>
    <row r="20" spans="1:13" x14ac:dyDescent="0.3">
      <c r="A20" s="5" t="s">
        <v>25</v>
      </c>
      <c r="B20" s="1">
        <f>IF(B$3=B5,1,0)</f>
        <v>0</v>
      </c>
      <c r="C20" s="1">
        <f>IF(C$3=C5,1,0)</f>
        <v>0</v>
      </c>
      <c r="D20" s="1">
        <f>IF(D$3=D5,1,0)</f>
        <v>0</v>
      </c>
      <c r="E20" s="1">
        <f>IF(E$3=E5,1,0)</f>
        <v>0</v>
      </c>
      <c r="G20" s="7">
        <f t="shared" ref="G20:G23" si="7">SUMPRODUCT($B$1:$E$1,B20:E20)</f>
        <v>0</v>
      </c>
      <c r="I20">
        <v>5</v>
      </c>
      <c r="J20">
        <v>2</v>
      </c>
      <c r="K20" s="4">
        <f t="shared" ref="K20:K23" si="8">G13/G27</f>
        <v>2.3333333333333335</v>
      </c>
      <c r="L20">
        <f t="shared" ref="L20:L23" si="9">IF(K20&gt;=1,1,0)</f>
        <v>1</v>
      </c>
      <c r="M20" t="str">
        <f t="shared" si="4"/>
        <v>(a5,a2)</v>
      </c>
    </row>
    <row r="21" spans="1:13" x14ac:dyDescent="0.3">
      <c r="A21" s="5" t="s">
        <v>26</v>
      </c>
      <c r="B21" s="1">
        <f t="shared" ref="B21:E23" si="10">IF(B$3=B6,1,0)</f>
        <v>0</v>
      </c>
      <c r="C21" s="1">
        <f t="shared" si="10"/>
        <v>0</v>
      </c>
      <c r="D21" s="1">
        <f t="shared" si="10"/>
        <v>0</v>
      </c>
      <c r="E21" s="1">
        <f t="shared" si="10"/>
        <v>0</v>
      </c>
      <c r="G21" s="7">
        <f t="shared" si="7"/>
        <v>0</v>
      </c>
      <c r="I21">
        <v>5</v>
      </c>
      <c r="J21">
        <v>3</v>
      </c>
      <c r="K21" s="4">
        <f t="shared" si="8"/>
        <v>2.3333333333333335</v>
      </c>
      <c r="L21">
        <f t="shared" si="9"/>
        <v>1</v>
      </c>
      <c r="M21" t="str">
        <f t="shared" si="4"/>
        <v>(a5,a3)</v>
      </c>
    </row>
    <row r="22" spans="1:13" x14ac:dyDescent="0.3">
      <c r="A22" s="5" t="s">
        <v>27</v>
      </c>
      <c r="B22" s="1">
        <f t="shared" si="10"/>
        <v>0</v>
      </c>
      <c r="C22" s="1">
        <f t="shared" si="10"/>
        <v>0</v>
      </c>
      <c r="D22" s="1">
        <f t="shared" si="10"/>
        <v>0</v>
      </c>
      <c r="E22" s="1">
        <f t="shared" si="10"/>
        <v>0</v>
      </c>
      <c r="G22" s="7">
        <f t="shared" si="7"/>
        <v>0</v>
      </c>
      <c r="I22">
        <v>5</v>
      </c>
      <c r="J22">
        <v>4</v>
      </c>
      <c r="K22" s="4">
        <f t="shared" si="8"/>
        <v>2.3333333333333335</v>
      </c>
      <c r="L22">
        <f t="shared" si="9"/>
        <v>1</v>
      </c>
      <c r="M22" t="str">
        <f t="shared" si="4"/>
        <v>(a5,a4)</v>
      </c>
    </row>
    <row r="23" spans="1:13" x14ac:dyDescent="0.3">
      <c r="A23" s="5" t="s">
        <v>28</v>
      </c>
      <c r="B23" s="1">
        <f t="shared" si="10"/>
        <v>0</v>
      </c>
      <c r="C23" s="1">
        <f t="shared" si="10"/>
        <v>0</v>
      </c>
      <c r="D23" s="1">
        <f t="shared" si="10"/>
        <v>0</v>
      </c>
      <c r="E23" s="1">
        <f t="shared" si="10"/>
        <v>0</v>
      </c>
      <c r="G23" s="7">
        <f t="shared" si="7"/>
        <v>0</v>
      </c>
      <c r="I23">
        <v>5</v>
      </c>
      <c r="J23">
        <v>5</v>
      </c>
      <c r="K23" s="4">
        <f t="shared" si="8"/>
        <v>2.3333333333333335</v>
      </c>
      <c r="L23">
        <f t="shared" si="9"/>
        <v>1</v>
      </c>
      <c r="M23" t="str">
        <f t="shared" si="4"/>
        <v>(a5,a6)</v>
      </c>
    </row>
    <row r="26" spans="1:13" x14ac:dyDescent="0.3">
      <c r="A26" s="5" t="s">
        <v>24</v>
      </c>
      <c r="B26" s="1">
        <f>IF(B$3&lt;B4,1,0)</f>
        <v>1</v>
      </c>
      <c r="C26" s="1">
        <f t="shared" ref="C26:E26" si="11">IF(C$3&lt;C4,1,0)</f>
        <v>0</v>
      </c>
      <c r="D26" s="1">
        <f t="shared" si="11"/>
        <v>0</v>
      </c>
      <c r="E26" s="1">
        <f t="shared" si="11"/>
        <v>0</v>
      </c>
      <c r="G26" s="7">
        <f>SUMPRODUCT($B$1:$E$1,B26:E26)</f>
        <v>0.3</v>
      </c>
    </row>
    <row r="27" spans="1:13" x14ac:dyDescent="0.3">
      <c r="A27" s="5" t="s">
        <v>25</v>
      </c>
      <c r="B27" s="1">
        <f t="shared" ref="B27:E30" si="12">IF(B$3&lt;B5,1,0)</f>
        <v>1</v>
      </c>
      <c r="C27" s="1">
        <f t="shared" si="12"/>
        <v>0</v>
      </c>
      <c r="D27" s="1">
        <f t="shared" si="12"/>
        <v>0</v>
      </c>
      <c r="E27" s="1">
        <f t="shared" si="12"/>
        <v>0</v>
      </c>
      <c r="G27" s="7">
        <f t="shared" ref="G27:G30" si="13">SUMPRODUCT($B$1:$E$1,B27:E27)</f>
        <v>0.3</v>
      </c>
    </row>
    <row r="28" spans="1:13" x14ac:dyDescent="0.3">
      <c r="A28" s="5" t="s">
        <v>26</v>
      </c>
      <c r="B28" s="1">
        <f t="shared" si="12"/>
        <v>1</v>
      </c>
      <c r="C28" s="1">
        <f t="shared" si="12"/>
        <v>0</v>
      </c>
      <c r="D28" s="1">
        <f t="shared" si="12"/>
        <v>0</v>
      </c>
      <c r="E28" s="1">
        <f t="shared" si="12"/>
        <v>0</v>
      </c>
      <c r="G28" s="7">
        <f t="shared" si="13"/>
        <v>0.3</v>
      </c>
    </row>
    <row r="29" spans="1:13" x14ac:dyDescent="0.3">
      <c r="A29" s="5" t="s">
        <v>27</v>
      </c>
      <c r="B29" s="1">
        <f t="shared" si="12"/>
        <v>1</v>
      </c>
      <c r="C29" s="1">
        <f t="shared" si="12"/>
        <v>0</v>
      </c>
      <c r="D29" s="1">
        <f t="shared" si="12"/>
        <v>0</v>
      </c>
      <c r="E29" s="1">
        <f t="shared" si="12"/>
        <v>0</v>
      </c>
      <c r="G29" s="7">
        <f t="shared" si="13"/>
        <v>0.3</v>
      </c>
    </row>
    <row r="30" spans="1:13" x14ac:dyDescent="0.3">
      <c r="A30" s="5" t="s">
        <v>28</v>
      </c>
      <c r="B30" s="1">
        <f t="shared" si="12"/>
        <v>1</v>
      </c>
      <c r="C30" s="1">
        <f t="shared" si="12"/>
        <v>0</v>
      </c>
      <c r="D30" s="1">
        <f t="shared" si="12"/>
        <v>0</v>
      </c>
      <c r="E30" s="1">
        <f t="shared" si="12"/>
        <v>0</v>
      </c>
      <c r="G30" s="7">
        <f t="shared" si="13"/>
        <v>0.3</v>
      </c>
    </row>
  </sheetData>
  <mergeCells count="2">
    <mergeCell ref="I11:J11"/>
    <mergeCell ref="I18:J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339F-B7AB-4066-82DD-6FA849DF0AB5}">
  <dimension ref="A1:N30"/>
  <sheetViews>
    <sheetView topLeftCell="A4" zoomScaleNormal="100" workbookViewId="0">
      <selection activeCell="O15" sqref="O15"/>
    </sheetView>
  </sheetViews>
  <sheetFormatPr baseColWidth="10" defaultRowHeight="14.4" x14ac:dyDescent="0.3"/>
  <cols>
    <col min="12" max="12" width="16.21875" customWidth="1"/>
    <col min="14" max="14" width="13.33203125" customWidth="1"/>
  </cols>
  <sheetData>
    <row r="1" spans="1:14" x14ac:dyDescent="0.3">
      <c r="B1">
        <v>0.3</v>
      </c>
      <c r="C1">
        <v>0.2</v>
      </c>
      <c r="D1">
        <v>0.4</v>
      </c>
      <c r="E1">
        <v>0.1</v>
      </c>
    </row>
    <row r="2" spans="1:14" x14ac:dyDescent="0.3">
      <c r="A2" s="1"/>
      <c r="B2" s="2" t="s">
        <v>6</v>
      </c>
      <c r="C2" s="2" t="s">
        <v>7</v>
      </c>
      <c r="D2" s="2" t="s">
        <v>8</v>
      </c>
      <c r="E2" s="2" t="s">
        <v>9</v>
      </c>
    </row>
    <row r="3" spans="1:14" x14ac:dyDescent="0.3">
      <c r="A3" s="2" t="s">
        <v>5</v>
      </c>
      <c r="B3" s="3">
        <v>40</v>
      </c>
      <c r="C3" s="3">
        <v>0</v>
      </c>
      <c r="D3" s="3">
        <v>1</v>
      </c>
      <c r="E3" s="3">
        <v>1</v>
      </c>
    </row>
    <row r="4" spans="1:14" x14ac:dyDescent="0.3">
      <c r="A4" s="2" t="s">
        <v>0</v>
      </c>
      <c r="B4" s="3">
        <v>20</v>
      </c>
      <c r="C4" s="3">
        <v>0.3</v>
      </c>
      <c r="D4" s="3">
        <v>1.3</v>
      </c>
      <c r="E4" s="3">
        <v>3</v>
      </c>
    </row>
    <row r="5" spans="1:14" x14ac:dyDescent="0.3">
      <c r="A5" s="2" t="s">
        <v>1</v>
      </c>
      <c r="B5" s="3">
        <v>13</v>
      </c>
      <c r="C5" s="3">
        <v>0.5</v>
      </c>
      <c r="D5" s="3">
        <v>4</v>
      </c>
      <c r="E5" s="3">
        <v>3</v>
      </c>
    </row>
    <row r="6" spans="1:14" x14ac:dyDescent="0.3">
      <c r="A6" s="2" t="s">
        <v>2</v>
      </c>
      <c r="B6" s="3">
        <v>15</v>
      </c>
      <c r="C6" s="3">
        <v>0.1</v>
      </c>
      <c r="D6" s="3">
        <v>2.2000000000000002</v>
      </c>
      <c r="E6" s="3">
        <v>5</v>
      </c>
    </row>
    <row r="7" spans="1:14" x14ac:dyDescent="0.3">
      <c r="A7" s="2" t="s">
        <v>3</v>
      </c>
      <c r="B7" s="3">
        <v>30</v>
      </c>
      <c r="C7" s="3">
        <v>0.7</v>
      </c>
      <c r="D7" s="3">
        <v>1</v>
      </c>
      <c r="E7" s="3">
        <v>2</v>
      </c>
    </row>
    <row r="8" spans="1:14" x14ac:dyDescent="0.3">
      <c r="A8" s="2" t="s">
        <v>4</v>
      </c>
      <c r="B8" s="3">
        <v>5</v>
      </c>
      <c r="C8" s="3">
        <v>0.9</v>
      </c>
      <c r="D8" s="3">
        <v>4</v>
      </c>
      <c r="E8" s="3">
        <v>7</v>
      </c>
    </row>
    <row r="11" spans="1:14" x14ac:dyDescent="0.3">
      <c r="I11" s="11" t="s">
        <v>15</v>
      </c>
      <c r="J11" s="11"/>
      <c r="K11" t="s">
        <v>16</v>
      </c>
      <c r="L11" s="9" t="s">
        <v>18</v>
      </c>
    </row>
    <row r="12" spans="1:14" x14ac:dyDescent="0.3">
      <c r="A12" s="5" t="s">
        <v>19</v>
      </c>
      <c r="B12" s="1">
        <f t="shared" ref="B12:E16" si="0">IF(B$3&gt;B4,1,0)</f>
        <v>1</v>
      </c>
      <c r="C12" s="1">
        <f t="shared" si="0"/>
        <v>0</v>
      </c>
      <c r="D12" s="1">
        <f t="shared" si="0"/>
        <v>0</v>
      </c>
      <c r="E12" s="1">
        <f t="shared" si="0"/>
        <v>0</v>
      </c>
      <c r="G12" s="7">
        <f>SUMPRODUCT($B$1:$E$1,B12:E12)</f>
        <v>0.3</v>
      </c>
      <c r="I12">
        <v>6</v>
      </c>
      <c r="J12">
        <v>1</v>
      </c>
      <c r="K12">
        <f>G12+G19</f>
        <v>0.3</v>
      </c>
      <c r="L12">
        <f t="shared" ref="L12:L15" si="1">IF(K12&gt;=0.7,1,0)</f>
        <v>0</v>
      </c>
      <c r="M12" t="str">
        <f>IF(L12=1,A12,"")</f>
        <v/>
      </c>
    </row>
    <row r="13" spans="1:14" x14ac:dyDescent="0.3">
      <c r="A13" s="5" t="s">
        <v>20</v>
      </c>
      <c r="B13" s="1">
        <f t="shared" si="0"/>
        <v>1</v>
      </c>
      <c r="C13" s="1">
        <f t="shared" si="0"/>
        <v>0</v>
      </c>
      <c r="D13" s="1">
        <f t="shared" si="0"/>
        <v>0</v>
      </c>
      <c r="E13" s="1">
        <f t="shared" si="0"/>
        <v>0</v>
      </c>
      <c r="G13" s="7">
        <f t="shared" ref="G13:G16" si="2">SUMPRODUCT($B$1:$E$1,B13:E13)</f>
        <v>0.3</v>
      </c>
      <c r="I13">
        <v>6</v>
      </c>
      <c r="J13">
        <v>2</v>
      </c>
      <c r="K13">
        <f t="shared" ref="K13:K16" si="3">G13+G20</f>
        <v>0.3</v>
      </c>
      <c r="L13">
        <f t="shared" si="1"/>
        <v>0</v>
      </c>
      <c r="M13" t="str">
        <f t="shared" ref="M13:M23" si="4">IF(L13=1,A13,"")</f>
        <v/>
      </c>
    </row>
    <row r="14" spans="1:14" x14ac:dyDescent="0.3">
      <c r="A14" s="5" t="s">
        <v>21</v>
      </c>
      <c r="B14" s="1">
        <f t="shared" si="0"/>
        <v>1</v>
      </c>
      <c r="C14" s="1">
        <f t="shared" si="0"/>
        <v>0</v>
      </c>
      <c r="D14" s="1">
        <f t="shared" si="0"/>
        <v>0</v>
      </c>
      <c r="E14" s="1">
        <f t="shared" si="0"/>
        <v>0</v>
      </c>
      <c r="G14" s="7">
        <f t="shared" si="2"/>
        <v>0.3</v>
      </c>
      <c r="I14">
        <v>6</v>
      </c>
      <c r="J14">
        <v>3</v>
      </c>
      <c r="K14">
        <f t="shared" si="3"/>
        <v>0.3</v>
      </c>
      <c r="L14">
        <f t="shared" si="1"/>
        <v>0</v>
      </c>
      <c r="M14" t="str">
        <f t="shared" si="4"/>
        <v/>
      </c>
      <c r="N14">
        <v>1</v>
      </c>
    </row>
    <row r="15" spans="1:14" x14ac:dyDescent="0.3">
      <c r="A15" s="5" t="s">
        <v>22</v>
      </c>
      <c r="B15" s="1">
        <f t="shared" si="0"/>
        <v>1</v>
      </c>
      <c r="C15" s="1">
        <f t="shared" si="0"/>
        <v>0</v>
      </c>
      <c r="D15" s="1">
        <f t="shared" si="0"/>
        <v>0</v>
      </c>
      <c r="E15" s="1">
        <f t="shared" si="0"/>
        <v>0</v>
      </c>
      <c r="G15" s="7">
        <f t="shared" si="2"/>
        <v>0.3</v>
      </c>
      <c r="I15">
        <v>6</v>
      </c>
      <c r="J15">
        <v>4</v>
      </c>
      <c r="K15">
        <f t="shared" si="3"/>
        <v>0.7</v>
      </c>
      <c r="L15">
        <f t="shared" si="1"/>
        <v>1</v>
      </c>
      <c r="M15" t="str">
        <f t="shared" si="4"/>
        <v>(a6,a4)</v>
      </c>
    </row>
    <row r="16" spans="1:14" x14ac:dyDescent="0.3">
      <c r="A16" s="5" t="s">
        <v>23</v>
      </c>
      <c r="B16" s="1">
        <f t="shared" si="0"/>
        <v>1</v>
      </c>
      <c r="C16" s="1">
        <f t="shared" si="0"/>
        <v>0</v>
      </c>
      <c r="D16" s="1">
        <f t="shared" si="0"/>
        <v>0</v>
      </c>
      <c r="E16" s="1">
        <f t="shared" si="0"/>
        <v>0</v>
      </c>
      <c r="G16" s="7">
        <f t="shared" si="2"/>
        <v>0.3</v>
      </c>
      <c r="I16">
        <v>6</v>
      </c>
      <c r="J16">
        <v>5</v>
      </c>
      <c r="K16">
        <f t="shared" si="3"/>
        <v>0.3</v>
      </c>
      <c r="L16">
        <f>IF(K16&gt;=0.7,1,0)</f>
        <v>0</v>
      </c>
      <c r="M16" t="str">
        <f t="shared" si="4"/>
        <v/>
      </c>
    </row>
    <row r="17" spans="1:13" x14ac:dyDescent="0.3">
      <c r="M17" t="str">
        <f t="shared" si="4"/>
        <v/>
      </c>
    </row>
    <row r="18" spans="1:13" x14ac:dyDescent="0.3">
      <c r="I18" s="11" t="s">
        <v>15</v>
      </c>
      <c r="J18" s="11"/>
      <c r="K18" t="s">
        <v>17</v>
      </c>
      <c r="L18" s="9" t="s">
        <v>18</v>
      </c>
      <c r="M18" t="str">
        <f t="shared" si="4"/>
        <v/>
      </c>
    </row>
    <row r="19" spans="1:13" x14ac:dyDescent="0.3">
      <c r="A19" s="5" t="s">
        <v>19</v>
      </c>
      <c r="B19" s="1">
        <f t="shared" ref="B19:E23" si="5">IF(B$3=B4,1,0)</f>
        <v>0</v>
      </c>
      <c r="C19" s="1">
        <f t="shared" si="5"/>
        <v>0</v>
      </c>
      <c r="D19" s="1">
        <f t="shared" si="5"/>
        <v>0</v>
      </c>
      <c r="E19" s="1">
        <f t="shared" si="5"/>
        <v>0</v>
      </c>
      <c r="G19" s="7">
        <f>SUMPRODUCT($B$1:$E$1,B19:E19)</f>
        <v>0</v>
      </c>
      <c r="I19">
        <v>6</v>
      </c>
      <c r="J19">
        <v>1</v>
      </c>
      <c r="K19" s="4">
        <f>G12/G26</f>
        <v>0.42857142857142849</v>
      </c>
      <c r="L19">
        <f>IF(K19&gt;=1,1,0)</f>
        <v>0</v>
      </c>
      <c r="M19" t="str">
        <f t="shared" si="4"/>
        <v/>
      </c>
    </row>
    <row r="20" spans="1:13" x14ac:dyDescent="0.3">
      <c r="A20" s="5" t="s">
        <v>20</v>
      </c>
      <c r="B20" s="1">
        <f t="shared" si="5"/>
        <v>0</v>
      </c>
      <c r="C20" s="1">
        <f t="shared" si="5"/>
        <v>0</v>
      </c>
      <c r="D20" s="1">
        <f t="shared" si="5"/>
        <v>0</v>
      </c>
      <c r="E20" s="1">
        <f t="shared" si="5"/>
        <v>0</v>
      </c>
      <c r="G20" s="7">
        <f t="shared" ref="G20:G23" si="6">SUMPRODUCT($B$1:$E$1,B20:E20)</f>
        <v>0</v>
      </c>
      <c r="I20">
        <v>6</v>
      </c>
      <c r="J20">
        <v>2</v>
      </c>
      <c r="K20" s="4">
        <f t="shared" ref="K20:K23" si="7">G13/G27</f>
        <v>0.42857142857142849</v>
      </c>
      <c r="L20">
        <f t="shared" ref="L20:L23" si="8">IF(K20&gt;=1,1,0)</f>
        <v>0</v>
      </c>
      <c r="M20" t="str">
        <f t="shared" si="4"/>
        <v/>
      </c>
    </row>
    <row r="21" spans="1:13" x14ac:dyDescent="0.3">
      <c r="A21" s="5" t="s">
        <v>21</v>
      </c>
      <c r="B21" s="1">
        <f t="shared" si="5"/>
        <v>0</v>
      </c>
      <c r="C21" s="1">
        <f t="shared" si="5"/>
        <v>0</v>
      </c>
      <c r="D21" s="1">
        <f t="shared" si="5"/>
        <v>0</v>
      </c>
      <c r="E21" s="1">
        <f t="shared" si="5"/>
        <v>0</v>
      </c>
      <c r="G21" s="7">
        <f t="shared" si="6"/>
        <v>0</v>
      </c>
      <c r="I21">
        <v>6</v>
      </c>
      <c r="J21">
        <v>3</v>
      </c>
      <c r="K21" s="4">
        <f t="shared" si="7"/>
        <v>0.42857142857142849</v>
      </c>
      <c r="L21">
        <f t="shared" si="8"/>
        <v>0</v>
      </c>
      <c r="M21" t="str">
        <f t="shared" si="4"/>
        <v/>
      </c>
    </row>
    <row r="22" spans="1:13" x14ac:dyDescent="0.3">
      <c r="A22" s="5" t="s">
        <v>22</v>
      </c>
      <c r="B22" s="1">
        <f t="shared" si="5"/>
        <v>0</v>
      </c>
      <c r="C22" s="1">
        <f t="shared" si="5"/>
        <v>0</v>
      </c>
      <c r="D22" s="1">
        <f t="shared" si="5"/>
        <v>1</v>
      </c>
      <c r="E22" s="1">
        <f t="shared" si="5"/>
        <v>0</v>
      </c>
      <c r="G22" s="7">
        <f t="shared" si="6"/>
        <v>0.4</v>
      </c>
      <c r="I22">
        <v>6</v>
      </c>
      <c r="J22">
        <v>4</v>
      </c>
      <c r="K22" s="4">
        <f t="shared" si="7"/>
        <v>0.99999999999999978</v>
      </c>
      <c r="L22">
        <f t="shared" si="8"/>
        <v>1</v>
      </c>
      <c r="M22" t="str">
        <f t="shared" si="4"/>
        <v>(a6,a4)</v>
      </c>
    </row>
    <row r="23" spans="1:13" x14ac:dyDescent="0.3">
      <c r="A23" s="5" t="s">
        <v>23</v>
      </c>
      <c r="B23" s="1">
        <f t="shared" si="5"/>
        <v>0</v>
      </c>
      <c r="C23" s="1">
        <f t="shared" si="5"/>
        <v>0</v>
      </c>
      <c r="D23" s="1">
        <f t="shared" si="5"/>
        <v>0</v>
      </c>
      <c r="E23" s="1">
        <f t="shared" si="5"/>
        <v>0</v>
      </c>
      <c r="G23" s="7">
        <f t="shared" si="6"/>
        <v>0</v>
      </c>
      <c r="I23">
        <v>6</v>
      </c>
      <c r="J23">
        <v>5</v>
      </c>
      <c r="K23" s="4">
        <f t="shared" si="7"/>
        <v>0.42857142857142849</v>
      </c>
      <c r="L23">
        <f t="shared" si="8"/>
        <v>0</v>
      </c>
      <c r="M23" t="str">
        <f t="shared" si="4"/>
        <v/>
      </c>
    </row>
    <row r="26" spans="1:13" x14ac:dyDescent="0.3">
      <c r="A26" s="5" t="s">
        <v>19</v>
      </c>
      <c r="B26" s="1">
        <f t="shared" ref="B26:E30" si="9">IF(B$3&lt;B4,1,0)</f>
        <v>0</v>
      </c>
      <c r="C26" s="1">
        <f t="shared" si="9"/>
        <v>1</v>
      </c>
      <c r="D26" s="1">
        <f t="shared" si="9"/>
        <v>1</v>
      </c>
      <c r="E26" s="1">
        <f t="shared" si="9"/>
        <v>1</v>
      </c>
      <c r="G26" s="7">
        <f>SUMPRODUCT($B$1:$E$1,B26:E26)</f>
        <v>0.70000000000000007</v>
      </c>
    </row>
    <row r="27" spans="1:13" x14ac:dyDescent="0.3">
      <c r="A27" s="5" t="s">
        <v>20</v>
      </c>
      <c r="B27" s="1">
        <f t="shared" si="9"/>
        <v>0</v>
      </c>
      <c r="C27" s="1">
        <f t="shared" si="9"/>
        <v>1</v>
      </c>
      <c r="D27" s="1">
        <f t="shared" si="9"/>
        <v>1</v>
      </c>
      <c r="E27" s="1">
        <f t="shared" si="9"/>
        <v>1</v>
      </c>
      <c r="G27" s="7">
        <f t="shared" ref="G27:G30" si="10">SUMPRODUCT($B$1:$E$1,B27:E27)</f>
        <v>0.70000000000000007</v>
      </c>
    </row>
    <row r="28" spans="1:13" x14ac:dyDescent="0.3">
      <c r="A28" s="5" t="s">
        <v>21</v>
      </c>
      <c r="B28" s="1">
        <f t="shared" si="9"/>
        <v>0</v>
      </c>
      <c r="C28" s="1">
        <f t="shared" si="9"/>
        <v>1</v>
      </c>
      <c r="D28" s="1">
        <f t="shared" si="9"/>
        <v>1</v>
      </c>
      <c r="E28" s="1">
        <f t="shared" si="9"/>
        <v>1</v>
      </c>
      <c r="G28" s="7">
        <f t="shared" si="10"/>
        <v>0.70000000000000007</v>
      </c>
    </row>
    <row r="29" spans="1:13" x14ac:dyDescent="0.3">
      <c r="A29" s="5" t="s">
        <v>22</v>
      </c>
      <c r="B29" s="1">
        <f t="shared" si="9"/>
        <v>0</v>
      </c>
      <c r="C29" s="1">
        <f t="shared" si="9"/>
        <v>1</v>
      </c>
      <c r="D29" s="1">
        <f t="shared" si="9"/>
        <v>0</v>
      </c>
      <c r="E29" s="1">
        <f t="shared" si="9"/>
        <v>1</v>
      </c>
      <c r="G29" s="7">
        <f t="shared" si="10"/>
        <v>0.30000000000000004</v>
      </c>
    </row>
    <row r="30" spans="1:13" x14ac:dyDescent="0.3">
      <c r="A30" s="5" t="s">
        <v>23</v>
      </c>
      <c r="B30" s="1">
        <f t="shared" si="9"/>
        <v>0</v>
      </c>
      <c r="C30" s="1">
        <f t="shared" si="9"/>
        <v>1</v>
      </c>
      <c r="D30" s="1">
        <f t="shared" si="9"/>
        <v>1</v>
      </c>
      <c r="E30" s="1">
        <f t="shared" si="9"/>
        <v>1</v>
      </c>
      <c r="G30" s="7">
        <f t="shared" si="10"/>
        <v>0.70000000000000007</v>
      </c>
    </row>
  </sheetData>
  <mergeCells count="2">
    <mergeCell ref="I11:J11"/>
    <mergeCell ref="I18:J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82D2B-161C-4137-B5AD-2A48716FD518}">
  <dimension ref="A1:P36"/>
  <sheetViews>
    <sheetView tabSelected="1" topLeftCell="A24" zoomScale="86" zoomScaleNormal="117" workbookViewId="0">
      <selection activeCell="G16" sqref="G16"/>
    </sheetView>
  </sheetViews>
  <sheetFormatPr baseColWidth="10" defaultRowHeight="14.4" x14ac:dyDescent="0.3"/>
  <cols>
    <col min="1" max="1" width="22.21875" bestFit="1" customWidth="1"/>
    <col min="10" max="10" width="21.109375" bestFit="1" customWidth="1"/>
  </cols>
  <sheetData>
    <row r="1" spans="1:10" ht="15.6" x14ac:dyDescent="0.3">
      <c r="A1" s="13" t="s">
        <v>48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10" ht="15.6" x14ac:dyDescent="0.3">
      <c r="A2" s="15" t="s">
        <v>0</v>
      </c>
      <c r="B2" s="1">
        <v>1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I2" t="s">
        <v>49</v>
      </c>
    </row>
    <row r="3" spans="1:10" ht="15.6" x14ac:dyDescent="0.3">
      <c r="A3" s="15" t="s">
        <v>1</v>
      </c>
      <c r="B3" s="1">
        <v>0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I3" t="s">
        <v>50</v>
      </c>
    </row>
    <row r="4" spans="1:10" ht="15.6" x14ac:dyDescent="0.3">
      <c r="A4" s="15" t="s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0</v>
      </c>
    </row>
    <row r="5" spans="1:10" ht="15.6" x14ac:dyDescent="0.3">
      <c r="A5" s="15" t="s">
        <v>3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1</v>
      </c>
    </row>
    <row r="6" spans="1:10" ht="15.6" x14ac:dyDescent="0.3">
      <c r="A6" s="15" t="s">
        <v>4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G6" s="1">
        <v>0</v>
      </c>
    </row>
    <row r="7" spans="1:10" ht="15.6" x14ac:dyDescent="0.3">
      <c r="A7" s="15" t="s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</row>
    <row r="10" spans="1:10" ht="15.6" x14ac:dyDescent="0.3">
      <c r="A10" s="1"/>
      <c r="B10" s="15" t="s">
        <v>51</v>
      </c>
      <c r="C10" s="15" t="s">
        <v>52</v>
      </c>
      <c r="D10" s="15" t="s">
        <v>53</v>
      </c>
      <c r="E10" s="15" t="s">
        <v>54</v>
      </c>
    </row>
    <row r="11" spans="1:10" ht="15.6" x14ac:dyDescent="0.3">
      <c r="A11" s="15" t="s">
        <v>0</v>
      </c>
      <c r="B11" s="1">
        <v>20</v>
      </c>
      <c r="C11" s="1">
        <v>0.3</v>
      </c>
      <c r="D11" s="1">
        <v>1.3</v>
      </c>
      <c r="E11" s="1">
        <v>3</v>
      </c>
    </row>
    <row r="12" spans="1:10" ht="15.6" x14ac:dyDescent="0.3">
      <c r="A12" s="15" t="s">
        <v>1</v>
      </c>
      <c r="B12" s="1">
        <v>13</v>
      </c>
      <c r="C12" s="1">
        <v>0.5</v>
      </c>
      <c r="D12" s="1">
        <v>4</v>
      </c>
      <c r="E12" s="1">
        <v>3</v>
      </c>
    </row>
    <row r="13" spans="1:10" ht="15.6" x14ac:dyDescent="0.3">
      <c r="A13" s="15" t="s">
        <v>2</v>
      </c>
      <c r="B13" s="1">
        <v>15</v>
      </c>
      <c r="C13" s="1">
        <v>0.1</v>
      </c>
      <c r="D13" s="1">
        <v>2.2000000000000002</v>
      </c>
      <c r="E13" s="1">
        <v>5</v>
      </c>
    </row>
    <row r="14" spans="1:10" ht="15.6" x14ac:dyDescent="0.3">
      <c r="A14" s="15" t="s">
        <v>3</v>
      </c>
      <c r="B14" s="1">
        <v>30</v>
      </c>
      <c r="C14" s="1">
        <v>0.7</v>
      </c>
      <c r="D14" s="1">
        <v>1</v>
      </c>
      <c r="E14" s="1">
        <v>2</v>
      </c>
    </row>
    <row r="15" spans="1:10" ht="15.6" x14ac:dyDescent="0.3">
      <c r="A15" s="15" t="s">
        <v>4</v>
      </c>
      <c r="B15" s="1">
        <v>5</v>
      </c>
      <c r="C15" s="1">
        <v>0.9</v>
      </c>
      <c r="D15" s="1">
        <v>4</v>
      </c>
      <c r="E15" s="1">
        <v>7</v>
      </c>
    </row>
    <row r="16" spans="1:10" ht="15.6" x14ac:dyDescent="0.3">
      <c r="A16" s="15" t="s">
        <v>5</v>
      </c>
      <c r="B16" s="1">
        <v>40</v>
      </c>
      <c r="C16" s="1">
        <v>0</v>
      </c>
      <c r="D16" s="1">
        <v>1</v>
      </c>
      <c r="E16" s="1">
        <v>1</v>
      </c>
      <c r="J16" s="14"/>
    </row>
    <row r="17" spans="1:16" ht="15.6" x14ac:dyDescent="0.3">
      <c r="J17" s="14"/>
    </row>
    <row r="18" spans="1:16" ht="15.6" x14ac:dyDescent="0.3">
      <c r="J18" s="14"/>
    </row>
    <row r="19" spans="1:16" ht="15.6" x14ac:dyDescent="0.3">
      <c r="A19" s="20" t="s">
        <v>55</v>
      </c>
      <c r="J19" s="14"/>
    </row>
    <row r="20" spans="1:16" ht="15.6" x14ac:dyDescent="0.3">
      <c r="A20" s="13" t="s">
        <v>56</v>
      </c>
      <c r="B20" s="15" t="s">
        <v>0</v>
      </c>
      <c r="C20" s="15" t="s">
        <v>1</v>
      </c>
      <c r="D20" s="15" t="s">
        <v>2</v>
      </c>
      <c r="E20" s="15" t="s">
        <v>3</v>
      </c>
      <c r="F20" s="15" t="s">
        <v>4</v>
      </c>
      <c r="G20" s="15" t="s">
        <v>5</v>
      </c>
      <c r="J20" s="14"/>
    </row>
    <row r="21" spans="1:16" ht="15.6" x14ac:dyDescent="0.3">
      <c r="A21" s="15" t="s">
        <v>0</v>
      </c>
      <c r="B21" s="1">
        <f>IF(B2=1,IF($B11-$B$11&gt;=15,0,1),0)</f>
        <v>1</v>
      </c>
      <c r="C21" s="16">
        <f>IF(C2=1,IF($B11-$B$12&gt;=15,0,1),0)</f>
        <v>1</v>
      </c>
      <c r="D21" s="1">
        <f>IF(D2=1,IF($B11-$B$13&gt;=15,0,1),0)</f>
        <v>0</v>
      </c>
      <c r="E21" s="1">
        <f>IF(E2=1,IF($B11-$B$14&gt;=15,0,1),0)</f>
        <v>0</v>
      </c>
      <c r="F21" s="1">
        <f>IF(F2=1,IF($B11-$B$15&gt;=15,0,1),0)</f>
        <v>0</v>
      </c>
      <c r="G21" s="1">
        <f>IF(G2=1,IF($B11-$B$16&gt;=15,0,1),0)</f>
        <v>0</v>
      </c>
      <c r="J21" s="14"/>
    </row>
    <row r="22" spans="1:16" ht="15.6" x14ac:dyDescent="0.3">
      <c r="A22" s="15" t="s">
        <v>1</v>
      </c>
      <c r="B22" s="1">
        <f t="shared" ref="B22:B26" si="0">IF(B3=1,IF($B12-$B$11&gt;=15,0,1),0)</f>
        <v>0</v>
      </c>
      <c r="C22" s="1">
        <f t="shared" ref="C22:C26" si="1">IF(C3=1,IF($B12-$B$12&gt;=15,0,1),0)</f>
        <v>1</v>
      </c>
      <c r="D22" s="1">
        <f t="shared" ref="D22:D26" si="2">IF(D3=1,IF($B12-$B$13&gt;=15,0,1),0)</f>
        <v>0</v>
      </c>
      <c r="E22" s="1">
        <f t="shared" ref="E22:E26" si="3">IF(E3=1,IF($B12-$B$14&gt;=15,0,1),0)</f>
        <v>0</v>
      </c>
      <c r="F22" s="16">
        <f t="shared" ref="F22:F26" si="4">IF(F3=1,IF($B12-$B$15&gt;=15,0,1),0)</f>
        <v>1</v>
      </c>
      <c r="G22" s="1">
        <f t="shared" ref="G22:G26" si="5">IF(G3=1,IF($B12-$B$16&gt;=15,0,1),0)</f>
        <v>0</v>
      </c>
    </row>
    <row r="23" spans="1:16" ht="15.6" x14ac:dyDescent="0.3">
      <c r="A23" s="15" t="s">
        <v>2</v>
      </c>
      <c r="B23" s="1">
        <f t="shared" si="0"/>
        <v>0</v>
      </c>
      <c r="C23" s="1">
        <f t="shared" si="1"/>
        <v>0</v>
      </c>
      <c r="D23" s="1">
        <f t="shared" si="2"/>
        <v>1</v>
      </c>
      <c r="E23" s="1">
        <f t="shared" si="3"/>
        <v>0</v>
      </c>
      <c r="F23" s="16">
        <f t="shared" si="4"/>
        <v>1</v>
      </c>
      <c r="G23" s="1">
        <f t="shared" si="5"/>
        <v>0</v>
      </c>
    </row>
    <row r="24" spans="1:16" ht="15.6" x14ac:dyDescent="0.3">
      <c r="A24" s="15" t="s">
        <v>3</v>
      </c>
      <c r="B24" s="1">
        <f t="shared" si="0"/>
        <v>0</v>
      </c>
      <c r="C24" s="1">
        <f t="shared" si="1"/>
        <v>0</v>
      </c>
      <c r="D24" s="1">
        <f t="shared" si="2"/>
        <v>0</v>
      </c>
      <c r="E24" s="1">
        <f t="shared" si="3"/>
        <v>1</v>
      </c>
      <c r="F24" s="1">
        <f t="shared" si="4"/>
        <v>0</v>
      </c>
      <c r="G24" s="16">
        <f t="shared" si="5"/>
        <v>1</v>
      </c>
      <c r="J24" s="13" t="s">
        <v>57</v>
      </c>
      <c r="K24" s="15" t="s">
        <v>0</v>
      </c>
      <c r="L24" s="15" t="s">
        <v>1</v>
      </c>
      <c r="M24" s="15" t="s">
        <v>2</v>
      </c>
      <c r="N24" s="15" t="s">
        <v>3</v>
      </c>
      <c r="O24" s="15" t="s">
        <v>4</v>
      </c>
      <c r="P24" s="15" t="s">
        <v>5</v>
      </c>
    </row>
    <row r="25" spans="1:16" ht="15.6" x14ac:dyDescent="0.3">
      <c r="A25" s="15" t="s">
        <v>4</v>
      </c>
      <c r="B25" s="1">
        <f t="shared" si="0"/>
        <v>0</v>
      </c>
      <c r="C25" s="16">
        <f t="shared" si="1"/>
        <v>1</v>
      </c>
      <c r="D25" s="1">
        <f t="shared" si="2"/>
        <v>0</v>
      </c>
      <c r="E25" s="1">
        <f t="shared" si="3"/>
        <v>0</v>
      </c>
      <c r="F25" s="1">
        <f t="shared" si="4"/>
        <v>1</v>
      </c>
      <c r="G25" s="1">
        <f t="shared" si="5"/>
        <v>0</v>
      </c>
      <c r="J25" s="15" t="s">
        <v>0</v>
      </c>
      <c r="K25" s="1">
        <f>IF(B21=1,IF(B21=B31,1,0),0)</f>
        <v>1</v>
      </c>
      <c r="L25" s="16">
        <f t="shared" ref="L25:P30" si="6">IF(C21=1,IF(C21=C31,1,0),0)</f>
        <v>1</v>
      </c>
      <c r="M25" s="1">
        <f t="shared" si="6"/>
        <v>0</v>
      </c>
      <c r="N25" s="1">
        <f t="shared" si="6"/>
        <v>0</v>
      </c>
      <c r="O25" s="1">
        <f t="shared" si="6"/>
        <v>0</v>
      </c>
      <c r="P25" s="1">
        <f t="shared" si="6"/>
        <v>0</v>
      </c>
    </row>
    <row r="26" spans="1:16" ht="15.6" x14ac:dyDescent="0.3">
      <c r="A26" s="15" t="s">
        <v>5</v>
      </c>
      <c r="B26" s="1">
        <f t="shared" si="0"/>
        <v>0</v>
      </c>
      <c r="C26" s="1">
        <f t="shared" si="1"/>
        <v>0</v>
      </c>
      <c r="D26" s="1">
        <f t="shared" si="2"/>
        <v>0</v>
      </c>
      <c r="E26" s="16">
        <f t="shared" si="3"/>
        <v>1</v>
      </c>
      <c r="F26" s="1">
        <f t="shared" si="4"/>
        <v>0</v>
      </c>
      <c r="G26" s="1">
        <f t="shared" si="5"/>
        <v>1</v>
      </c>
      <c r="J26" s="15" t="s">
        <v>1</v>
      </c>
      <c r="K26" s="1">
        <f t="shared" ref="K26:K30" si="7">IF(B22=1,IF(B22=B32,1,0),0)</f>
        <v>0</v>
      </c>
      <c r="L26" s="1">
        <f t="shared" si="6"/>
        <v>1</v>
      </c>
      <c r="M26" s="1">
        <f t="shared" si="6"/>
        <v>0</v>
      </c>
      <c r="N26" s="1">
        <f t="shared" si="6"/>
        <v>0</v>
      </c>
      <c r="O26" s="16">
        <f t="shared" si="6"/>
        <v>1</v>
      </c>
      <c r="P26" s="1">
        <f t="shared" si="6"/>
        <v>0</v>
      </c>
    </row>
    <row r="27" spans="1:16" ht="15.6" x14ac:dyDescent="0.3">
      <c r="J27" s="15" t="s">
        <v>2</v>
      </c>
      <c r="K27" s="1">
        <f t="shared" si="7"/>
        <v>0</v>
      </c>
      <c r="L27" s="1">
        <f t="shared" si="6"/>
        <v>0</v>
      </c>
      <c r="M27" s="1">
        <f t="shared" si="6"/>
        <v>1</v>
      </c>
      <c r="N27" s="1">
        <f t="shared" si="6"/>
        <v>0</v>
      </c>
      <c r="O27" s="16">
        <f t="shared" si="6"/>
        <v>1</v>
      </c>
      <c r="P27" s="1">
        <f t="shared" si="6"/>
        <v>0</v>
      </c>
    </row>
    <row r="28" spans="1:16" ht="15.6" x14ac:dyDescent="0.3">
      <c r="J28" s="15" t="s">
        <v>3</v>
      </c>
      <c r="K28" s="1">
        <f t="shared" si="7"/>
        <v>0</v>
      </c>
      <c r="L28" s="1">
        <f t="shared" si="6"/>
        <v>0</v>
      </c>
      <c r="M28" s="1">
        <f t="shared" si="6"/>
        <v>0</v>
      </c>
      <c r="N28" s="1">
        <f t="shared" si="6"/>
        <v>1</v>
      </c>
      <c r="O28" s="1">
        <f t="shared" si="6"/>
        <v>0</v>
      </c>
      <c r="P28" s="16">
        <f t="shared" si="6"/>
        <v>1</v>
      </c>
    </row>
    <row r="29" spans="1:16" ht="15.6" x14ac:dyDescent="0.3">
      <c r="A29" s="20" t="s">
        <v>58</v>
      </c>
      <c r="J29" s="15" t="s">
        <v>4</v>
      </c>
      <c r="K29" s="1">
        <f t="shared" si="7"/>
        <v>0</v>
      </c>
      <c r="L29" s="16">
        <f t="shared" si="6"/>
        <v>1</v>
      </c>
      <c r="M29" s="1">
        <f t="shared" si="6"/>
        <v>0</v>
      </c>
      <c r="N29" s="1">
        <f t="shared" si="6"/>
        <v>0</v>
      </c>
      <c r="O29" s="1">
        <f t="shared" si="6"/>
        <v>1</v>
      </c>
      <c r="P29" s="1">
        <f t="shared" si="6"/>
        <v>0</v>
      </c>
    </row>
    <row r="30" spans="1:16" ht="15.6" x14ac:dyDescent="0.3">
      <c r="A30" s="13" t="s">
        <v>56</v>
      </c>
      <c r="B30" s="15" t="s">
        <v>0</v>
      </c>
      <c r="C30" s="15" t="s">
        <v>1</v>
      </c>
      <c r="D30" s="15" t="s">
        <v>2</v>
      </c>
      <c r="E30" s="15" t="s">
        <v>3</v>
      </c>
      <c r="F30" s="15" t="s">
        <v>4</v>
      </c>
      <c r="G30" s="15" t="s">
        <v>5</v>
      </c>
      <c r="J30" s="15" t="s">
        <v>5</v>
      </c>
      <c r="K30" s="1">
        <f t="shared" si="7"/>
        <v>0</v>
      </c>
      <c r="L30" s="1">
        <f t="shared" si="6"/>
        <v>0</v>
      </c>
      <c r="M30" s="1">
        <f t="shared" si="6"/>
        <v>0</v>
      </c>
      <c r="N30" s="16">
        <f t="shared" si="6"/>
        <v>1</v>
      </c>
      <c r="O30" s="1">
        <f t="shared" si="6"/>
        <v>0</v>
      </c>
      <c r="P30" s="1">
        <f t="shared" si="6"/>
        <v>1</v>
      </c>
    </row>
    <row r="31" spans="1:16" ht="15.6" x14ac:dyDescent="0.3">
      <c r="A31" s="15" t="s">
        <v>0</v>
      </c>
      <c r="B31" s="1">
        <f>IF(B2=1,IF($D11-$D$11&gt;=2,0,1),0)</f>
        <v>1</v>
      </c>
      <c r="C31" s="16">
        <f>IF(C2=1,IF($D11-$D$12&gt;=2,0,1),0)</f>
        <v>1</v>
      </c>
      <c r="D31" s="1">
        <f>IF(D2=1,IF($D11-$D$13&gt;=2,0,1),0)</f>
        <v>0</v>
      </c>
      <c r="E31" s="1">
        <f>IF(E2=1,IF($D11-$D$14&gt;=2,0,1),0)</f>
        <v>0</v>
      </c>
      <c r="F31" s="16">
        <f>IF(F2=1,IF($D11-$D$15&gt;=2,0,1),0)</f>
        <v>1</v>
      </c>
      <c r="G31" s="1">
        <f>IF(G2=1,IF($D11-$D$16&gt;=2,0,1),0)</f>
        <v>0</v>
      </c>
    </row>
    <row r="32" spans="1:16" ht="15.6" x14ac:dyDescent="0.3">
      <c r="A32" s="15" t="s">
        <v>1</v>
      </c>
      <c r="B32" s="1">
        <f t="shared" ref="B32:B36" si="8">IF(B3=1,IF($D12-$D$11&gt;=2,0,1),0)</f>
        <v>0</v>
      </c>
      <c r="C32" s="1">
        <f t="shared" ref="C32:C36" si="9">IF(C3=1,IF($D12-$D$12&gt;=2,0,1),0)</f>
        <v>1</v>
      </c>
      <c r="D32" s="1">
        <f t="shared" ref="D32:D36" si="10">IF(D3=1,IF($D12-$D$13&gt;=2,0,1),0)</f>
        <v>0</v>
      </c>
      <c r="E32" s="1">
        <f t="shared" ref="E32:E36" si="11">IF(E3=1,IF($D12-$D$14&gt;=2,0,1),0)</f>
        <v>0</v>
      </c>
      <c r="F32" s="16">
        <f t="shared" ref="F32:F36" si="12">IF(F3=1,IF($D12-$D$15&gt;=2,0,1),0)</f>
        <v>1</v>
      </c>
      <c r="G32" s="1">
        <f t="shared" ref="G32:G36" si="13">IF(G3=1,IF($D12-$D$16&gt;=2,0,1),0)</f>
        <v>0</v>
      </c>
      <c r="J32" s="17" t="s">
        <v>59</v>
      </c>
      <c r="K32" s="18"/>
      <c r="L32" s="18"/>
      <c r="M32" s="18"/>
      <c r="N32" s="12"/>
    </row>
    <row r="33" spans="1:10" ht="15.6" x14ac:dyDescent="0.3">
      <c r="A33" s="15" t="s">
        <v>2</v>
      </c>
      <c r="B33" s="1">
        <f t="shared" si="8"/>
        <v>0</v>
      </c>
      <c r="C33" s="1">
        <f t="shared" si="9"/>
        <v>0</v>
      </c>
      <c r="D33" s="1">
        <f t="shared" si="10"/>
        <v>1</v>
      </c>
      <c r="E33" s="1">
        <f t="shared" si="11"/>
        <v>0</v>
      </c>
      <c r="F33" s="16">
        <f t="shared" si="12"/>
        <v>1</v>
      </c>
      <c r="G33" s="1">
        <f t="shared" si="13"/>
        <v>0</v>
      </c>
      <c r="J33" s="19" t="s">
        <v>60</v>
      </c>
    </row>
    <row r="34" spans="1:10" ht="15.6" x14ac:dyDescent="0.3">
      <c r="A34" s="15" t="s">
        <v>3</v>
      </c>
      <c r="B34" s="1">
        <f t="shared" si="8"/>
        <v>0</v>
      </c>
      <c r="C34" s="1">
        <f t="shared" si="9"/>
        <v>0</v>
      </c>
      <c r="D34" s="1">
        <f t="shared" si="10"/>
        <v>0</v>
      </c>
      <c r="E34" s="1">
        <f t="shared" si="11"/>
        <v>1</v>
      </c>
      <c r="F34" s="16">
        <f t="shared" si="12"/>
        <v>1</v>
      </c>
      <c r="G34" s="16">
        <f t="shared" si="13"/>
        <v>1</v>
      </c>
    </row>
    <row r="35" spans="1:10" ht="15.6" x14ac:dyDescent="0.3">
      <c r="A35" s="15" t="s">
        <v>4</v>
      </c>
      <c r="B35" s="1">
        <f t="shared" si="8"/>
        <v>0</v>
      </c>
      <c r="C35" s="1">
        <f t="shared" si="9"/>
        <v>1</v>
      </c>
      <c r="D35" s="1">
        <f t="shared" si="10"/>
        <v>0</v>
      </c>
      <c r="E35" s="1">
        <f t="shared" si="11"/>
        <v>0</v>
      </c>
      <c r="F35" s="1">
        <f t="shared" si="12"/>
        <v>1</v>
      </c>
      <c r="G35" s="1">
        <f t="shared" si="13"/>
        <v>0</v>
      </c>
    </row>
    <row r="36" spans="1:10" ht="15.6" x14ac:dyDescent="0.3">
      <c r="A36" s="15" t="s">
        <v>5</v>
      </c>
      <c r="B36" s="16">
        <f t="shared" si="8"/>
        <v>1</v>
      </c>
      <c r="C36" s="16">
        <f t="shared" si="9"/>
        <v>1</v>
      </c>
      <c r="D36" s="16">
        <f t="shared" si="10"/>
        <v>1</v>
      </c>
      <c r="E36" s="16">
        <f t="shared" si="11"/>
        <v>1</v>
      </c>
      <c r="F36" s="16">
        <f t="shared" si="12"/>
        <v>1</v>
      </c>
      <c r="G36" s="1">
        <f t="shared" si="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Ej. Electre (Alt1)</vt:lpstr>
      <vt:lpstr>Alternativa2</vt:lpstr>
      <vt:lpstr>Alternativa3</vt:lpstr>
      <vt:lpstr>Alternativa4</vt:lpstr>
      <vt:lpstr>Alternativa5</vt:lpstr>
      <vt:lpstr>Alternativa6</vt:lpstr>
      <vt:lpstr>Test Concordancia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Mayorgas</dc:creator>
  <cp:lastModifiedBy>Laura Mayorgas</cp:lastModifiedBy>
  <dcterms:created xsi:type="dcterms:W3CDTF">2024-10-08T14:26:49Z</dcterms:created>
  <dcterms:modified xsi:type="dcterms:W3CDTF">2024-11-05T11:38:06Z</dcterms:modified>
</cp:coreProperties>
</file>