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jaramfer_upv_edu_es/Documents/MASTER/Didactica II de la tecnología y la informática/Recursos/"/>
    </mc:Choice>
  </mc:AlternateContent>
  <xr:revisionPtr revIDLastSave="324" documentId="13_ncr:1_{0EECE8F5-3DCE-4BA1-AA14-F90339078679}" xr6:coauthVersionLast="47" xr6:coauthVersionMax="47" xr10:uidLastSave="{34119DFF-A77B-4136-8B4A-E09AC4192DD0}"/>
  <bookViews>
    <workbookView xWindow="-120" yWindow="-120" windowWidth="38640" windowHeight="21240" activeTab="5" xr2:uid="{00000000-000D-0000-FFFF-FFFF00000000}"/>
  </bookViews>
  <sheets>
    <sheet name="MÒDUL" sheetId="2" r:id="rId1"/>
    <sheet name="RA-1" sheetId="3" r:id="rId2"/>
    <sheet name="RA-2" sheetId="1" r:id="rId3"/>
    <sheet name="RA-3" sheetId="4" r:id="rId4"/>
    <sheet name="RA-4" sheetId="6" r:id="rId5"/>
    <sheet name="RA-5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H14" i="6" s="1"/>
  <c r="I13" i="4"/>
  <c r="H13" i="4" s="1"/>
  <c r="I14" i="4"/>
  <c r="H14" i="4" s="1"/>
  <c r="I15" i="4"/>
  <c r="H15" i="4" s="1"/>
  <c r="I16" i="4"/>
  <c r="H16" i="4" s="1"/>
  <c r="I17" i="4"/>
  <c r="H17" i="4" s="1"/>
  <c r="I18" i="4"/>
  <c r="H18" i="4" s="1"/>
  <c r="I19" i="4"/>
  <c r="H19" i="4" s="1"/>
  <c r="I20" i="4"/>
  <c r="H20" i="4" s="1"/>
  <c r="I15" i="1"/>
  <c r="H15" i="1" s="1"/>
  <c r="I16" i="1"/>
  <c r="H16" i="1" s="1"/>
  <c r="I17" i="1"/>
  <c r="H17" i="1" s="1"/>
  <c r="I18" i="1"/>
  <c r="H18" i="1" s="1"/>
  <c r="I19" i="1"/>
  <c r="H19" i="1" s="1"/>
  <c r="G13" i="2"/>
  <c r="G15" i="7"/>
  <c r="I14" i="7"/>
  <c r="H14" i="7" s="1"/>
  <c r="I13" i="7"/>
  <c r="H13" i="7" s="1"/>
  <c r="I12" i="7"/>
  <c r="H12" i="7" s="1"/>
  <c r="I11" i="7"/>
  <c r="G16" i="6"/>
  <c r="I15" i="6"/>
  <c r="H15" i="6" s="1"/>
  <c r="I13" i="6"/>
  <c r="H13" i="6" s="1"/>
  <c r="I12" i="6"/>
  <c r="H12" i="6" s="1"/>
  <c r="I11" i="6"/>
  <c r="G12" i="2"/>
  <c r="G11" i="2"/>
  <c r="G10" i="2"/>
  <c r="G23" i="4"/>
  <c r="I22" i="4"/>
  <c r="H22" i="4" s="1"/>
  <c r="I21" i="4"/>
  <c r="H21" i="4" s="1"/>
  <c r="I12" i="4"/>
  <c r="H12" i="4" s="1"/>
  <c r="I11" i="4"/>
  <c r="G15" i="3"/>
  <c r="I14" i="3"/>
  <c r="H14" i="3" s="1"/>
  <c r="I13" i="3"/>
  <c r="H13" i="3" s="1"/>
  <c r="I12" i="3"/>
  <c r="H12" i="3" s="1"/>
  <c r="I11" i="3"/>
  <c r="I12" i="1"/>
  <c r="H12" i="1" s="1"/>
  <c r="I13" i="1"/>
  <c r="H13" i="1" s="1"/>
  <c r="I20" i="1"/>
  <c r="H20" i="1" s="1"/>
  <c r="I14" i="1"/>
  <c r="H14" i="1" s="1"/>
  <c r="G21" i="1"/>
  <c r="I15" i="3" l="1"/>
  <c r="D3" i="3" s="1"/>
  <c r="C3" i="3" s="1"/>
  <c r="I16" i="6"/>
  <c r="D3" i="6" s="1"/>
  <c r="G15" i="2"/>
  <c r="H21" i="1"/>
  <c r="F8" i="1" s="1"/>
  <c r="I15" i="7"/>
  <c r="D3" i="7" s="1"/>
  <c r="I21" i="1"/>
  <c r="D4" i="1" s="1"/>
  <c r="H11" i="3"/>
  <c r="H15" i="3" s="1"/>
  <c r="F7" i="3" s="1"/>
  <c r="H11" i="6"/>
  <c r="H16" i="6" s="1"/>
  <c r="F7" i="6" s="1"/>
  <c r="I23" i="4"/>
  <c r="D3" i="4" s="1"/>
  <c r="H12" i="2" s="1"/>
  <c r="H11" i="4"/>
  <c r="H23" i="4" s="1"/>
  <c r="F7" i="4" s="1"/>
  <c r="H11" i="7"/>
  <c r="H15" i="7" s="1"/>
  <c r="F7" i="7" s="1"/>
  <c r="C3" i="7" l="1"/>
  <c r="H14" i="2"/>
  <c r="H10" i="2"/>
  <c r="C3" i="6"/>
  <c r="H13" i="2"/>
  <c r="H11" i="2"/>
  <c r="C4" i="1"/>
  <c r="C3" i="4"/>
  <c r="H15" i="2" l="1"/>
  <c r="D2" i="2" s="1"/>
  <c r="A2" i="2" s="1"/>
  <c r="F6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<sst xmlns="http://schemas.openxmlformats.org/spreadsheetml/2006/main" count="271" uniqueCount="88">
  <si>
    <t>Nota Mòdul</t>
  </si>
  <si>
    <t>Nota Empresa</t>
  </si>
  <si>
    <t>Nota Aula</t>
  </si>
  <si>
    <t>Senyal</t>
  </si>
  <si>
    <t>Mínim</t>
  </si>
  <si>
    <t>Foto</t>
  </si>
  <si>
    <t>Roig</t>
  </si>
  <si>
    <t>Ambar</t>
  </si>
  <si>
    <t>Verd</t>
  </si>
  <si>
    <t>Emplenar</t>
  </si>
  <si>
    <t>Ponderació</t>
  </si>
  <si>
    <t>Mòdul</t>
  </si>
  <si>
    <t>RAs</t>
  </si>
  <si>
    <t>Aconseguit</t>
  </si>
  <si>
    <t>RA 1</t>
  </si>
  <si>
    <t>RA 2</t>
  </si>
  <si>
    <t>RA 3</t>
  </si>
  <si>
    <t>RA 4</t>
  </si>
  <si>
    <t>RA 5</t>
  </si>
  <si>
    <t>Descriptor</t>
  </si>
  <si>
    <t>Excel·lent (4)</t>
  </si>
  <si>
    <t>Bé (3)</t>
  </si>
  <si>
    <t>Suficient (2)</t>
  </si>
  <si>
    <t>Insuficient (1)</t>
  </si>
  <si>
    <t>Nom</t>
  </si>
  <si>
    <t>Sprint 0 - Test Evaluación</t>
  </si>
  <si>
    <t xml:space="preserve">Sprint 0 - Presentación sobre investigación </t>
  </si>
  <si>
    <t>Items</t>
  </si>
  <si>
    <t>Progrés</t>
  </si>
  <si>
    <t>Evidència 1</t>
  </si>
  <si>
    <t>Evidència 2</t>
  </si>
  <si>
    <t>TOTALS</t>
  </si>
  <si>
    <t>Demostración sistemas programados</t>
  </si>
  <si>
    <t>Revisión modelos e interfaces</t>
  </si>
  <si>
    <t>Nivel preparado</t>
  </si>
  <si>
    <t>Video presentación</t>
  </si>
  <si>
    <t>Evidència 3</t>
  </si>
  <si>
    <t>Evidència 4</t>
  </si>
  <si>
    <t>Desmotración sistemas programados</t>
  </si>
  <si>
    <t>Revisión modelos e interfaces - Alumnos</t>
  </si>
  <si>
    <t>Revisión modelos e interfaces - Profesor</t>
  </si>
  <si>
    <t xml:space="preserve">Nivel creado </t>
  </si>
  <si>
    <t>Nivel tipo mixto</t>
  </si>
  <si>
    <t>Simulador y documentación creada por el equipo</t>
  </si>
  <si>
    <t>Simulador de aprendizaje</t>
  </si>
  <si>
    <t>Documentación creada por el equipo</t>
  </si>
  <si>
    <t>Ponderación</t>
  </si>
  <si>
    <r>
      <rPr>
        <b/>
        <sz val="11"/>
        <color theme="1"/>
        <rFont val="Aptos Narrow"/>
        <family val="2"/>
        <scheme val="minor"/>
      </rPr>
      <t>CRE 1.A:</t>
    </r>
    <r>
      <rPr>
        <sz val="11"/>
        <color theme="1"/>
        <rFont val="Aptos Narrow"/>
        <family val="2"/>
        <scheme val="minor"/>
      </rPr>
      <t xml:space="preserve"> Se han definido las características de cada uno de los modelos de RV</t>
    </r>
  </si>
  <si>
    <r>
      <rPr>
        <b/>
        <sz val="11"/>
        <color theme="1"/>
        <rFont val="Aptos Narrow"/>
        <family val="2"/>
        <scheme val="minor"/>
      </rPr>
      <t>CRE 1.B:</t>
    </r>
    <r>
      <rPr>
        <sz val="11"/>
        <color theme="1"/>
        <rFont val="Aptos Narrow"/>
        <family val="2"/>
        <scheme val="minor"/>
      </rPr>
      <t xml:space="preserve"> Se ha controlado la aplicabilidad de cada uno de los modelos en diferentes sectores de videojuegos.</t>
    </r>
  </si>
  <si>
    <r>
      <rPr>
        <b/>
        <sz val="11"/>
        <color theme="1"/>
        <rFont val="Aptos Narrow"/>
        <family val="2"/>
        <scheme val="minor"/>
      </rPr>
      <t>CRE 1.C:</t>
    </r>
    <r>
      <rPr>
        <sz val="11"/>
        <color theme="1"/>
        <rFont val="Aptos Narrow"/>
        <family val="2"/>
        <scheme val="minor"/>
      </rPr>
      <t xml:space="preserve"> Se han comparado y seleccionado los motores de desarrollo de proyectos.</t>
    </r>
  </si>
  <si>
    <r>
      <rPr>
        <b/>
        <sz val="11"/>
        <color theme="1"/>
        <rFont val="Aptos Narrow"/>
        <family val="2"/>
        <scheme val="minor"/>
      </rPr>
      <t>CRE 1.D:</t>
    </r>
    <r>
      <rPr>
        <sz val="11"/>
        <color theme="1"/>
        <rFont val="Aptos Narrow"/>
        <family val="2"/>
        <scheme val="minor"/>
      </rPr>
      <t xml:space="preserve"> Se han identificado los tipos de dispositivos de RV, RA, RM, y RX.</t>
    </r>
  </si>
  <si>
    <r>
      <rPr>
        <b/>
        <sz val="11"/>
        <color theme="1"/>
        <rFont val="Aptos Narrow"/>
        <family val="2"/>
        <scheme val="minor"/>
      </rPr>
      <t xml:space="preserve">CRE2.A: </t>
    </r>
    <r>
      <rPr>
        <sz val="11"/>
        <color theme="1"/>
        <rFont val="Aptos Narrow"/>
        <family val="2"/>
        <scheme val="minor"/>
      </rPr>
      <t>Se han establecido las bases y fundamentos de programación para crear proyectos de videojuegos en RV.</t>
    </r>
  </si>
  <si>
    <r>
      <rPr>
        <b/>
        <sz val="11"/>
        <color theme="1"/>
        <rFont val="Aptos Narrow"/>
        <family val="2"/>
        <scheme val="minor"/>
      </rPr>
      <t>CRE2.B:</t>
    </r>
    <r>
      <rPr>
        <sz val="11"/>
        <color theme="1"/>
        <rFont val="Aptos Narrow"/>
        <family val="2"/>
        <scheme val="minor"/>
      </rPr>
      <t xml:space="preserve"> Se han identificado los requisitos de modelado para RV.</t>
    </r>
  </si>
  <si>
    <r>
      <rPr>
        <b/>
        <sz val="11"/>
        <color theme="1"/>
        <rFont val="Aptos Narrow"/>
        <family val="2"/>
        <scheme val="minor"/>
      </rPr>
      <t xml:space="preserve">CRE2.C: </t>
    </r>
    <r>
      <rPr>
        <sz val="11"/>
        <color theme="1"/>
        <rFont val="Aptos Narrow"/>
        <family val="2"/>
        <scheme val="minor"/>
      </rPr>
      <t>Se han elaborado escenarios y experiencias en 360 grados.</t>
    </r>
  </si>
  <si>
    <r>
      <rPr>
        <b/>
        <sz val="11"/>
        <color theme="1"/>
        <rFont val="Aptos Narrow"/>
        <family val="2"/>
        <scheme val="minor"/>
      </rPr>
      <t>CRE2.D:</t>
    </r>
    <r>
      <rPr>
        <sz val="11"/>
        <color theme="1"/>
        <rFont val="Aptos Narrow"/>
        <family val="2"/>
        <scheme val="minor"/>
      </rPr>
      <t xml:space="preserve"> Se ha realizado la grabación de contenidos en 360 grados.</t>
    </r>
  </si>
  <si>
    <r>
      <rPr>
        <b/>
        <sz val="11"/>
        <color theme="1"/>
        <rFont val="Aptos Narrow"/>
        <family val="2"/>
        <scheme val="minor"/>
      </rPr>
      <t>CRE2.E:</t>
    </r>
    <r>
      <rPr>
        <sz val="11"/>
        <color theme="1"/>
        <rFont val="Aptos Narrow"/>
        <family val="2"/>
        <scheme val="minor"/>
      </rPr>
      <t xml:space="preserve"> Se han seleccionado técnicas de posicionamiento absoluto.</t>
    </r>
  </si>
  <si>
    <r>
      <rPr>
        <b/>
        <sz val="11"/>
        <color theme="1"/>
        <rFont val="Aptos Narrow"/>
        <family val="2"/>
        <scheme val="minor"/>
      </rPr>
      <t xml:space="preserve">CRE2.F: </t>
    </r>
    <r>
      <rPr>
        <sz val="11"/>
        <color theme="1"/>
        <rFont val="Aptos Narrow"/>
        <family val="2"/>
        <scheme val="minor"/>
      </rPr>
      <t>Se han diseñado y determinado personajes.</t>
    </r>
  </si>
  <si>
    <r>
      <rPr>
        <b/>
        <sz val="11"/>
        <color theme="1"/>
        <rFont val="Aptos Narrow"/>
        <family val="2"/>
        <scheme val="minor"/>
      </rPr>
      <t>CRE2.G:</t>
    </r>
    <r>
      <rPr>
        <sz val="11"/>
        <color theme="1"/>
        <rFont val="Aptos Narrow"/>
        <family val="2"/>
        <scheme val="minor"/>
      </rPr>
      <t xml:space="preserve"> Se ha seleccionado la interfaz gráfica.</t>
    </r>
  </si>
  <si>
    <r>
      <rPr>
        <b/>
        <sz val="11"/>
        <color theme="1"/>
        <rFont val="Aptos Narrow"/>
        <family val="2"/>
        <scheme val="minor"/>
      </rPr>
      <t>CRE2.H:</t>
    </r>
    <r>
      <rPr>
        <sz val="11"/>
        <color theme="1"/>
        <rFont val="Aptos Narrow"/>
        <family val="2"/>
        <scheme val="minor"/>
      </rPr>
      <t xml:space="preserve"> Se ha desarrollado el diseño de niveles.</t>
    </r>
  </si>
  <si>
    <r>
      <rPr>
        <b/>
        <sz val="11"/>
        <color theme="1"/>
        <rFont val="Aptos Narrow"/>
        <family val="2"/>
        <scheme val="minor"/>
      </rPr>
      <t>CRE2.I:</t>
    </r>
    <r>
      <rPr>
        <sz val="11"/>
        <color theme="1"/>
        <rFont val="Aptos Narrow"/>
        <family val="2"/>
        <scheme val="minor"/>
      </rPr>
      <t xml:space="preserve"> Se ha definido la realidad virtual web.</t>
    </r>
  </si>
  <si>
    <r>
      <rPr>
        <b/>
        <sz val="16"/>
        <color theme="1"/>
        <rFont val="Aptos Narrow"/>
        <family val="2"/>
        <scheme val="minor"/>
      </rPr>
      <t xml:space="preserve">RA2: </t>
    </r>
    <r>
      <rPr>
        <sz val="16"/>
        <color theme="1"/>
        <rFont val="Aptos Narrow"/>
        <family val="2"/>
        <scheme val="minor"/>
      </rPr>
      <t>Diseña y desarrolla proyectos de videojuegos teniendo en cuenta las características de programación propias de la RV.</t>
    </r>
  </si>
  <si>
    <r>
      <rPr>
        <b/>
        <sz val="16"/>
        <color theme="1"/>
        <rFont val="Aptos Narrow"/>
        <family val="2"/>
        <scheme val="minor"/>
      </rPr>
      <t xml:space="preserve">RA1: </t>
    </r>
    <r>
      <rPr>
        <sz val="16"/>
        <color theme="1"/>
        <rFont val="Aptos Narrow"/>
        <family val="2"/>
        <scheme val="minor"/>
      </rPr>
      <t>Reconoce los distintos modelos y dispositivos diferenciando los ecosistemas de Realidad Virtual (en adelante RV), Realidad Aumentada (en adelante RA), Realidad Mixta (en adelante RM) y Realidad Extendida (en adelante RX).</t>
    </r>
  </si>
  <si>
    <r>
      <rPr>
        <b/>
        <sz val="16"/>
        <color theme="1"/>
        <rFont val="Aptos Narrow"/>
        <family val="2"/>
        <scheme val="minor"/>
      </rPr>
      <t xml:space="preserve">RA3: </t>
    </r>
    <r>
      <rPr>
        <sz val="16"/>
        <color theme="1"/>
        <rFont val="Aptos Narrow"/>
        <family val="2"/>
        <scheme val="minor"/>
      </rPr>
      <t>Diseña y desarrolla proyectos de videojuegos teniendo en cuenta las características de programación propias de la RA.</t>
    </r>
  </si>
  <si>
    <r>
      <rPr>
        <b/>
        <sz val="11"/>
        <color theme="1"/>
        <rFont val="Aptos Narrow"/>
        <family val="2"/>
        <scheme val="minor"/>
      </rPr>
      <t xml:space="preserve">CRE3.A: </t>
    </r>
    <r>
      <rPr>
        <sz val="11"/>
        <color theme="1"/>
        <rFont val="Aptos Narrow"/>
        <family val="2"/>
        <scheme val="minor"/>
      </rPr>
      <t>Se han definido las bases y fundamentos de programación para crear proyectos en RA.</t>
    </r>
  </si>
  <si>
    <r>
      <rPr>
        <b/>
        <sz val="11"/>
        <color theme="1"/>
        <rFont val="Aptos Narrow"/>
        <family val="2"/>
        <scheme val="minor"/>
      </rPr>
      <t>CRE3.B:</t>
    </r>
    <r>
      <rPr>
        <sz val="11"/>
        <color theme="1"/>
        <rFont val="Aptos Narrow"/>
        <family val="2"/>
        <scheme val="minor"/>
      </rPr>
      <t xml:space="preserve"> Se ha establecido la vista de RA basada en geoposicionamiento.</t>
    </r>
  </si>
  <si>
    <r>
      <rPr>
        <b/>
        <sz val="11"/>
        <color theme="1"/>
        <rFont val="Aptos Narrow"/>
        <family val="2"/>
        <scheme val="minor"/>
      </rPr>
      <t>CRE3.C:</t>
    </r>
    <r>
      <rPr>
        <sz val="11"/>
        <color theme="1"/>
        <rFont val="Aptos Narrow"/>
        <family val="2"/>
        <scheme val="minor"/>
      </rPr>
      <t xml:space="preserve"> Se han empleado dispositivos móviles y tabletas.</t>
    </r>
  </si>
  <si>
    <r>
      <rPr>
        <b/>
        <sz val="11"/>
        <color theme="1"/>
        <rFont val="Aptos Narrow"/>
        <family val="2"/>
        <scheme val="minor"/>
      </rPr>
      <t xml:space="preserve">CRE3.L: </t>
    </r>
    <r>
      <rPr>
        <sz val="11"/>
        <color theme="1"/>
        <rFont val="Aptos Narrow"/>
        <family val="2"/>
        <scheme val="minor"/>
      </rPr>
      <t>Se han integrado la RV y RA en una misma aplicación.</t>
    </r>
  </si>
  <si>
    <r>
      <rPr>
        <b/>
        <sz val="11"/>
        <color theme="1"/>
        <rFont val="Aptos Narrow"/>
        <family val="2"/>
        <scheme val="minor"/>
      </rPr>
      <t xml:space="preserve">CRE3.K: </t>
    </r>
    <r>
      <rPr>
        <sz val="11"/>
        <color theme="1"/>
        <rFont val="Aptos Narrow"/>
        <family val="2"/>
        <scheme val="minor"/>
      </rPr>
      <t>Se han seleccionado los materiales aplicados a los objetos del juego.</t>
    </r>
  </si>
  <si>
    <r>
      <rPr>
        <b/>
        <sz val="11"/>
        <color theme="1"/>
        <rFont val="Aptos Narrow"/>
        <family val="2"/>
        <scheme val="minor"/>
      </rPr>
      <t xml:space="preserve">CRE3.J: </t>
    </r>
    <r>
      <rPr>
        <sz val="11"/>
        <color theme="1"/>
        <rFont val="Aptos Narrow"/>
        <family val="2"/>
        <scheme val="minor"/>
      </rPr>
      <t>Se ha determinado y controlado el diseño de niveles.</t>
    </r>
  </si>
  <si>
    <r>
      <rPr>
        <b/>
        <sz val="11"/>
        <color theme="1"/>
        <rFont val="Aptos Narrow"/>
        <family val="2"/>
        <scheme val="minor"/>
      </rPr>
      <t>CRE3.I:</t>
    </r>
    <r>
      <rPr>
        <sz val="11"/>
        <color theme="1"/>
        <rFont val="Aptos Narrow"/>
        <family val="2"/>
        <scheme val="minor"/>
      </rPr>
      <t xml:space="preserve"> Se ha definido la interfaz gráfica.</t>
    </r>
  </si>
  <si>
    <r>
      <rPr>
        <b/>
        <sz val="11"/>
        <color theme="1"/>
        <rFont val="Aptos Narrow"/>
        <family val="2"/>
        <scheme val="minor"/>
      </rPr>
      <t xml:space="preserve">CRE3.H: </t>
    </r>
    <r>
      <rPr>
        <sz val="11"/>
        <color theme="1"/>
        <rFont val="Aptos Narrow"/>
        <family val="2"/>
        <scheme val="minor"/>
      </rPr>
      <t>Se han diseñado y definido objetos.</t>
    </r>
  </si>
  <si>
    <r>
      <rPr>
        <b/>
        <sz val="11"/>
        <color theme="1"/>
        <rFont val="Aptos Narrow"/>
        <family val="2"/>
        <scheme val="minor"/>
      </rPr>
      <t>CRE3.G:</t>
    </r>
    <r>
      <rPr>
        <sz val="11"/>
        <color theme="1"/>
        <rFont val="Aptos Narrow"/>
        <family val="2"/>
        <scheme val="minor"/>
      </rPr>
      <t xml:space="preserve"> Se han previsto sensores de profundidad.</t>
    </r>
  </si>
  <si>
    <r>
      <rPr>
        <b/>
        <sz val="11"/>
        <color theme="1"/>
        <rFont val="Aptos Narrow"/>
        <family val="2"/>
        <scheme val="minor"/>
      </rPr>
      <t xml:space="preserve">CRE3.F: </t>
    </r>
    <r>
      <rPr>
        <sz val="11"/>
        <color theme="1"/>
        <rFont val="Aptos Narrow"/>
        <family val="2"/>
        <scheme val="minor"/>
      </rPr>
      <t>Se han establecido marcadores.</t>
    </r>
  </si>
  <si>
    <r>
      <rPr>
        <b/>
        <sz val="11"/>
        <color theme="1"/>
        <rFont val="Aptos Narrow"/>
        <family val="2"/>
        <scheme val="minor"/>
      </rPr>
      <t>CRE3.E:</t>
    </r>
    <r>
      <rPr>
        <sz val="11"/>
        <color theme="1"/>
        <rFont val="Aptos Narrow"/>
        <family val="2"/>
        <scheme val="minor"/>
      </rPr>
      <t xml:space="preserve"> Se ha utilizado la cámara integrada.</t>
    </r>
  </si>
  <si>
    <r>
      <rPr>
        <b/>
        <sz val="11"/>
        <color theme="1"/>
        <rFont val="Aptos Narrow"/>
        <family val="2"/>
        <scheme val="minor"/>
      </rPr>
      <t>CRE3.D:</t>
    </r>
    <r>
      <rPr>
        <sz val="11"/>
        <color theme="1"/>
        <rFont val="Aptos Narrow"/>
        <family val="2"/>
        <scheme val="minor"/>
      </rPr>
      <t xml:space="preserve"> Se han reconocido conceptos de orientación mediante el magnetómetro y el giróscopo.</t>
    </r>
  </si>
  <si>
    <r>
      <rPr>
        <b/>
        <sz val="16"/>
        <color theme="1"/>
        <rFont val="Aptos Narrow"/>
        <family val="2"/>
        <scheme val="minor"/>
      </rPr>
      <t>RA4:</t>
    </r>
    <r>
      <rPr>
        <sz val="16"/>
        <color theme="1"/>
        <rFont val="Aptos Narrow"/>
        <family val="2"/>
        <scheme val="minor"/>
      </rPr>
      <t xml:space="preserve"> Diseña y desarrolla proyectos con RM combinando RA y RV.</t>
    </r>
  </si>
  <si>
    <r>
      <rPr>
        <b/>
        <sz val="16"/>
        <color theme="1"/>
        <rFont val="Aptos Narrow"/>
        <family val="2"/>
        <scheme val="minor"/>
      </rPr>
      <t>RA5:</t>
    </r>
    <r>
      <rPr>
        <sz val="16"/>
        <color theme="1"/>
        <rFont val="Aptos Narrow"/>
        <family val="2"/>
        <scheme val="minor"/>
      </rPr>
      <t xml:space="preserve"> Define y desarrolla videojuegos para el aprendizaje mediante RV.</t>
    </r>
  </si>
  <si>
    <r>
      <rPr>
        <b/>
        <sz val="11"/>
        <color theme="1"/>
        <rFont val="Aptos Narrow"/>
        <family val="2"/>
        <scheme val="minor"/>
      </rPr>
      <t xml:space="preserve">CRE4.A: </t>
    </r>
    <r>
      <rPr>
        <sz val="11"/>
        <color theme="1"/>
        <rFont val="Aptos Narrow"/>
        <family val="2"/>
        <scheme val="minor"/>
      </rPr>
      <t>Se han creado espacios de interacción de objetos reales y virtuales.</t>
    </r>
  </si>
  <si>
    <r>
      <rPr>
        <b/>
        <sz val="11"/>
        <color theme="1"/>
        <rFont val="Aptos Narrow"/>
        <family val="2"/>
        <scheme val="minor"/>
      </rPr>
      <t>CRE4.B:</t>
    </r>
    <r>
      <rPr>
        <sz val="11"/>
        <color theme="1"/>
        <rFont val="Aptos Narrow"/>
        <family val="2"/>
        <scheme val="minor"/>
      </rPr>
      <t xml:space="preserve"> Se han establecido dispositivos tales como cascos envolventes o gafas específicas para interactuar con la RM.</t>
    </r>
  </si>
  <si>
    <r>
      <rPr>
        <b/>
        <sz val="11"/>
        <color theme="1"/>
        <rFont val="Aptos Narrow"/>
        <family val="2"/>
        <scheme val="minor"/>
      </rPr>
      <t xml:space="preserve">CRE4.C: </t>
    </r>
    <r>
      <rPr>
        <sz val="11"/>
        <color theme="1"/>
        <rFont val="Aptos Narrow"/>
        <family val="2"/>
        <scheme val="minor"/>
      </rPr>
      <t>Se han generado e incorporado objetos gráficos al mundo real.</t>
    </r>
  </si>
  <si>
    <r>
      <rPr>
        <b/>
        <sz val="11"/>
        <color theme="1"/>
        <rFont val="Aptos Narrow"/>
        <family val="2"/>
        <scheme val="minor"/>
      </rPr>
      <t xml:space="preserve">CRE4.D: </t>
    </r>
    <r>
      <rPr>
        <sz val="11"/>
        <color theme="1"/>
        <rFont val="Aptos Narrow"/>
        <family val="2"/>
        <scheme val="minor"/>
      </rPr>
      <t>Se han utilizado objetos reales en mundo virtual.</t>
    </r>
  </si>
  <si>
    <r>
      <rPr>
        <b/>
        <sz val="11"/>
        <color theme="1"/>
        <rFont val="Aptos Narrow"/>
        <family val="2"/>
        <scheme val="minor"/>
      </rPr>
      <t>CRE4.E:</t>
    </r>
    <r>
      <rPr>
        <sz val="11"/>
        <color theme="1"/>
        <rFont val="Aptos Narrow"/>
        <family val="2"/>
        <scheme val="minor"/>
      </rPr>
      <t xml:space="preserve"> Se han generado prototipos en 3D para aplicaciones reales.</t>
    </r>
  </si>
  <si>
    <r>
      <rPr>
        <b/>
        <sz val="11"/>
        <color theme="1"/>
        <rFont val="Aptos Narrow"/>
        <family val="2"/>
        <scheme val="minor"/>
      </rPr>
      <t xml:space="preserve">CRE5.A: </t>
    </r>
    <r>
      <rPr>
        <sz val="11"/>
        <color theme="1"/>
        <rFont val="Aptos Narrow"/>
        <family val="2"/>
        <scheme val="minor"/>
      </rPr>
      <t>Se han reconocido conceptos y clasificaciones de videojuegos para el aprendizaje.</t>
    </r>
  </si>
  <si>
    <r>
      <rPr>
        <b/>
        <sz val="11"/>
        <color theme="1"/>
        <rFont val="Aptos Narrow"/>
        <family val="2"/>
        <scheme val="minor"/>
      </rPr>
      <t xml:space="preserve">CRE5.B: </t>
    </r>
    <r>
      <rPr>
        <sz val="11"/>
        <color theme="1"/>
        <rFont val="Aptos Narrow"/>
        <family val="2"/>
        <scheme val="minor"/>
      </rPr>
      <t>Se han establecido objetivos formativos del videojuego para el aprendizaje.</t>
    </r>
  </si>
  <si>
    <r>
      <rPr>
        <b/>
        <sz val="11"/>
        <color theme="1"/>
        <rFont val="Aptos Narrow"/>
        <family val="2"/>
        <scheme val="minor"/>
      </rPr>
      <t>CRE5.C:</t>
    </r>
    <r>
      <rPr>
        <sz val="11"/>
        <color theme="1"/>
        <rFont val="Aptos Narrow"/>
        <family val="2"/>
        <scheme val="minor"/>
      </rPr>
      <t xml:space="preserve"> Se han definido funcionalidades e interacciones del videojuego.</t>
    </r>
  </si>
  <si>
    <r>
      <rPr>
        <b/>
        <sz val="11"/>
        <color theme="1"/>
        <rFont val="Aptos Narrow"/>
        <family val="2"/>
        <scheme val="minor"/>
      </rPr>
      <t>CRE5.D:</t>
    </r>
    <r>
      <rPr>
        <sz val="11"/>
        <color theme="1"/>
        <rFont val="Aptos Narrow"/>
        <family val="2"/>
        <scheme val="minor"/>
      </rPr>
      <t xml:space="preserve"> Se han desarrollado proyectos de videojuegos para el aprendizaje mediante RV.</t>
    </r>
  </si>
  <si>
    <t>Recuperación Ordinaria</t>
  </si>
  <si>
    <t>Evidència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</si>
</sst>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Lora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/>
    <xf numFmtId="0" fontId="2" fillId="2" borderId="4" xfId="0" applyFont="1" applyFill="1" applyBorder="1" applyAlignment="1">
      <alignment horizontal="center"/>
    </xf>
    <xf numFmtId="9" fontId="0" fillId="0" borderId="5" xfId="0" applyNumberFormat="1" applyBorder="1"/>
    <xf numFmtId="0" fontId="0" fillId="3" borderId="1" xfId="0" applyFill="1" applyBorder="1"/>
    <xf numFmtId="9" fontId="0" fillId="3" borderId="1" xfId="0" applyNumberFormat="1" applyFill="1" applyBorder="1"/>
    <xf numFmtId="0" fontId="0" fillId="3" borderId="4" xfId="0" applyFill="1" applyBorder="1"/>
    <xf numFmtId="9" fontId="0" fillId="3" borderId="5" xfId="0" applyNumberFormat="1" applyFill="1" applyBorder="1"/>
    <xf numFmtId="0" fontId="3" fillId="4" borderId="1" xfId="0" applyFont="1" applyFill="1" applyBorder="1" applyAlignment="1">
      <alignment horizontal="center"/>
    </xf>
    <xf numFmtId="0" fontId="2" fillId="2" borderId="6" xfId="0" applyFont="1" applyFill="1" applyBorder="1"/>
    <xf numFmtId="0" fontId="3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9" fontId="0" fillId="3" borderId="7" xfId="0" applyNumberFormat="1" applyFill="1" applyBorder="1"/>
    <xf numFmtId="0" fontId="3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2" fillId="2" borderId="6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4" borderId="10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8" xfId="0" applyFill="1" applyBorder="1"/>
    <xf numFmtId="0" fontId="3" fillId="4" borderId="1" xfId="0" applyFont="1" applyFill="1" applyBorder="1"/>
    <xf numFmtId="0" fontId="2" fillId="2" borderId="1" xfId="0" applyFont="1" applyFill="1" applyBorder="1" applyAlignment="1">
      <alignment horizontal="center"/>
    </xf>
    <xf numFmtId="2" fontId="0" fillId="3" borderId="1" xfId="0" applyNumberFormat="1" applyFill="1" applyBorder="1"/>
    <xf numFmtId="10" fontId="0" fillId="3" borderId="7" xfId="0" applyNumberFormat="1" applyFill="1" applyBorder="1"/>
    <xf numFmtId="0" fontId="3" fillId="4" borderId="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/>
    </xf>
    <xf numFmtId="0" fontId="0" fillId="7" borderId="1" xfId="0" applyFill="1" applyBorder="1"/>
    <xf numFmtId="0" fontId="8" fillId="0" borderId="0" xfId="0" applyFont="1"/>
    <xf numFmtId="0" fontId="0" fillId="5" borderId="1" xfId="0" applyFill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9" fillId="8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6" borderId="1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2</v>
    <v>4</v>
  </rv>
  <rv s="0">
    <v>0</v>
    <v>4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F057-82A9-4170-B78F-EC8F4341D5FA}">
  <dimension ref="A1:H15"/>
  <sheetViews>
    <sheetView workbookViewId="0">
      <selection activeCell="C6" sqref="C6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</cols>
  <sheetData>
    <row r="1" spans="1:8" x14ac:dyDescent="0.25">
      <c r="A1" s="39" t="s">
        <v>0</v>
      </c>
      <c r="B1" s="39"/>
      <c r="C1" s="30" t="s">
        <v>1</v>
      </c>
      <c r="D1" s="39" t="s">
        <v>2</v>
      </c>
      <c r="E1" s="39"/>
    </row>
    <row r="2" spans="1:8" ht="15" customHeight="1" x14ac:dyDescent="0.25">
      <c r="A2" s="43">
        <f>(C2*C7/100)+D2</f>
        <v>3.8888888888888884</v>
      </c>
      <c r="B2" s="44"/>
      <c r="C2" s="48">
        <v>0</v>
      </c>
      <c r="D2" s="50">
        <f>(H15*D7/100)</f>
        <v>3.8888888888888884</v>
      </c>
      <c r="E2" s="51"/>
      <c r="F2" s="17" t="s">
        <v>3</v>
      </c>
      <c r="G2" s="3" t="s">
        <v>4</v>
      </c>
      <c r="H2" s="3" t="s">
        <v>5</v>
      </c>
    </row>
    <row r="3" spans="1:8" ht="18" customHeight="1" x14ac:dyDescent="0.25">
      <c r="A3" s="45"/>
      <c r="B3" s="44"/>
      <c r="C3" s="49"/>
      <c r="D3" s="50"/>
      <c r="E3" s="51"/>
      <c r="F3" s="18" t="s">
        <v>6</v>
      </c>
      <c r="G3" s="5">
        <v>0</v>
      </c>
      <c r="H3" s="4" t="e" vm="1">
        <v>#VALUE!</v>
      </c>
    </row>
    <row r="4" spans="1:8" ht="21" customHeight="1" x14ac:dyDescent="0.25">
      <c r="A4" s="45"/>
      <c r="B4" s="44"/>
      <c r="C4" s="49"/>
      <c r="D4" s="50"/>
      <c r="E4" s="51"/>
      <c r="F4" s="19" t="s">
        <v>7</v>
      </c>
      <c r="G4" s="2">
        <v>0.5</v>
      </c>
      <c r="H4" s="1" t="e" vm="2">
        <v>#VALUE!</v>
      </c>
    </row>
    <row r="5" spans="1:8" ht="19.5" customHeight="1" x14ac:dyDescent="0.25">
      <c r="A5" s="46"/>
      <c r="B5" s="47"/>
      <c r="C5" s="49"/>
      <c r="D5" s="52"/>
      <c r="E5" s="53"/>
      <c r="F5" s="19" t="s">
        <v>8</v>
      </c>
      <c r="G5" s="2">
        <v>0.9</v>
      </c>
      <c r="H5" s="1" t="e" vm="3">
        <v>#VALUE!</v>
      </c>
    </row>
    <row r="6" spans="1:8" ht="24.75" customHeight="1" x14ac:dyDescent="0.25">
      <c r="C6" s="31" t="s">
        <v>9</v>
      </c>
      <c r="D6" s="42"/>
      <c r="E6" s="42"/>
      <c r="F6" s="42" t="e" vm="4">
        <f>_xlfn.XLOOKUP(H15,G3:G5,H3:H5,,-1)</f>
        <v>#VALUE!</v>
      </c>
      <c r="G6" s="42"/>
      <c r="H6" s="42"/>
    </row>
    <row r="7" spans="1:8" ht="15.75" x14ac:dyDescent="0.25">
      <c r="B7" s="20" t="s">
        <v>10</v>
      </c>
      <c r="C7" s="32">
        <v>0</v>
      </c>
      <c r="D7" s="40">
        <v>100</v>
      </c>
      <c r="E7" s="41"/>
      <c r="F7" s="54"/>
      <c r="G7" s="54"/>
      <c r="H7" s="54"/>
    </row>
    <row r="8" spans="1:8" ht="70.5" customHeight="1" x14ac:dyDescent="0.25">
      <c r="C8" s="55" t="s">
        <v>11</v>
      </c>
      <c r="D8" s="55"/>
      <c r="E8" s="55"/>
      <c r="F8" s="54"/>
      <c r="G8" s="54"/>
      <c r="H8" s="54"/>
    </row>
    <row r="9" spans="1:8" ht="21.75" customHeight="1" x14ac:dyDescent="0.25">
      <c r="A9" s="56" t="s">
        <v>12</v>
      </c>
      <c r="B9" s="56"/>
      <c r="C9" s="56"/>
      <c r="D9" s="56"/>
      <c r="E9" s="56"/>
      <c r="F9" s="57"/>
      <c r="G9" s="20" t="s">
        <v>10</v>
      </c>
      <c r="H9" s="27" t="s">
        <v>13</v>
      </c>
    </row>
    <row r="10" spans="1:8" x14ac:dyDescent="0.25">
      <c r="A10" s="36" t="s">
        <v>14</v>
      </c>
      <c r="B10" s="37"/>
      <c r="C10" s="37"/>
      <c r="D10" s="37"/>
      <c r="E10" s="37"/>
      <c r="F10" s="38"/>
      <c r="G10" s="16">
        <f>'RA-1'!C8</f>
        <v>0.1</v>
      </c>
      <c r="H10" s="28">
        <f>'RA-1'!D3</f>
        <v>10</v>
      </c>
    </row>
    <row r="11" spans="1:8" x14ac:dyDescent="0.25">
      <c r="A11" s="36" t="s">
        <v>15</v>
      </c>
      <c r="B11" s="37"/>
      <c r="C11" s="37"/>
      <c r="D11" s="37"/>
      <c r="E11" s="37"/>
      <c r="F11" s="38"/>
      <c r="G11" s="16">
        <f>'RA-2'!C9</f>
        <v>0.2</v>
      </c>
      <c r="H11" s="28">
        <f>'RA-2'!D4</f>
        <v>0</v>
      </c>
    </row>
    <row r="12" spans="1:8" x14ac:dyDescent="0.25">
      <c r="A12" s="36" t="s">
        <v>16</v>
      </c>
      <c r="B12" s="37"/>
      <c r="C12" s="37"/>
      <c r="D12" s="37"/>
      <c r="E12" s="37"/>
      <c r="F12" s="38"/>
      <c r="G12" s="16">
        <f>'RA-3'!C8</f>
        <v>0.2</v>
      </c>
      <c r="H12" s="28">
        <f>'RA-3'!D3</f>
        <v>1.6666666666666665</v>
      </c>
    </row>
    <row r="13" spans="1:8" x14ac:dyDescent="0.25">
      <c r="A13" s="36" t="s">
        <v>17</v>
      </c>
      <c r="B13" s="37"/>
      <c r="C13" s="37"/>
      <c r="D13" s="37"/>
      <c r="E13" s="37"/>
      <c r="F13" s="38"/>
      <c r="G13" s="16">
        <f>'RA-4'!C8</f>
        <v>0.2</v>
      </c>
      <c r="H13" s="28">
        <f>'RA-4'!D3</f>
        <v>0</v>
      </c>
    </row>
    <row r="14" spans="1:8" x14ac:dyDescent="0.25">
      <c r="A14" s="36" t="s">
        <v>18</v>
      </c>
      <c r="B14" s="37"/>
      <c r="C14" s="37"/>
      <c r="D14" s="37"/>
      <c r="E14" s="37"/>
      <c r="F14" s="38"/>
      <c r="G14" s="16">
        <v>0.3</v>
      </c>
      <c r="H14" s="28">
        <f>'RA-5'!D3</f>
        <v>0</v>
      </c>
    </row>
    <row r="15" spans="1:8" x14ac:dyDescent="0.25">
      <c r="G15" s="29">
        <f>SUM(G10:G14)</f>
        <v>1</v>
      </c>
      <c r="H15" s="28">
        <f>SUM(H10:H12)/COUNT(H10:H12)</f>
        <v>3.8888888888888888</v>
      </c>
    </row>
  </sheetData>
  <mergeCells count="15">
    <mergeCell ref="A13:F13"/>
    <mergeCell ref="A14:F14"/>
    <mergeCell ref="A1:B1"/>
    <mergeCell ref="D1:E1"/>
    <mergeCell ref="A11:F11"/>
    <mergeCell ref="A12:F12"/>
    <mergeCell ref="D7:E7"/>
    <mergeCell ref="D6:E6"/>
    <mergeCell ref="A2:B5"/>
    <mergeCell ref="C2:C5"/>
    <mergeCell ref="D2:E5"/>
    <mergeCell ref="F6:H8"/>
    <mergeCell ref="C8:E8"/>
    <mergeCell ref="A9:F9"/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467F-A5BC-45DF-B0D2-5D9259E16B74}">
  <dimension ref="A1:L20"/>
  <sheetViews>
    <sheetView workbookViewId="0">
      <selection activeCell="L10" sqref="L10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3.28515625" customWidth="1"/>
    <col min="12" max="12" width="13.5703125" bestFit="1" customWidth="1"/>
  </cols>
  <sheetData>
    <row r="1" spans="1:12" ht="66" customHeight="1" x14ac:dyDescent="0.25">
      <c r="A1" s="58" t="s">
        <v>61</v>
      </c>
      <c r="B1" s="58"/>
      <c r="C1" s="58"/>
      <c r="D1" s="58"/>
      <c r="E1" s="58"/>
      <c r="F1" s="58"/>
      <c r="G1" s="58"/>
      <c r="H1" s="58"/>
      <c r="I1" s="58"/>
    </row>
    <row r="3" spans="1:12" x14ac:dyDescent="0.25">
      <c r="C3" s="61">
        <f>D3*C8</f>
        <v>1</v>
      </c>
      <c r="D3" s="62">
        <f>I15*10</f>
        <v>10</v>
      </c>
      <c r="E3" s="63"/>
      <c r="F3" s="17" t="s">
        <v>3</v>
      </c>
      <c r="G3" s="3" t="s">
        <v>4</v>
      </c>
      <c r="H3" s="3" t="s">
        <v>5</v>
      </c>
      <c r="J3" s="14" t="s">
        <v>19</v>
      </c>
      <c r="K3" s="14" t="s">
        <v>19</v>
      </c>
      <c r="L3" s="14" t="s">
        <v>19</v>
      </c>
    </row>
    <row r="4" spans="1:12" ht="18" customHeight="1" x14ac:dyDescent="0.25">
      <c r="C4" s="61"/>
      <c r="D4" s="62"/>
      <c r="E4" s="63"/>
      <c r="F4" s="18" t="s">
        <v>6</v>
      </c>
      <c r="G4" s="5">
        <v>0</v>
      </c>
      <c r="H4" s="4" t="e" vm="1">
        <v>#VALUE!</v>
      </c>
      <c r="J4" s="15" t="s">
        <v>20</v>
      </c>
      <c r="K4" s="15" t="s">
        <v>20</v>
      </c>
      <c r="L4" s="15" t="s">
        <v>20</v>
      </c>
    </row>
    <row r="5" spans="1:12" ht="21" customHeight="1" x14ac:dyDescent="0.25">
      <c r="C5" s="61"/>
      <c r="D5" s="62"/>
      <c r="E5" s="63"/>
      <c r="F5" s="19" t="s">
        <v>7</v>
      </c>
      <c r="G5" s="2">
        <v>0.6</v>
      </c>
      <c r="H5" s="1" t="e" vm="2">
        <v>#VALUE!</v>
      </c>
      <c r="J5" s="15" t="s">
        <v>21</v>
      </c>
      <c r="K5" s="15" t="s">
        <v>21</v>
      </c>
      <c r="L5" s="15" t="s">
        <v>21</v>
      </c>
    </row>
    <row r="6" spans="1:12" ht="19.5" customHeight="1" x14ac:dyDescent="0.25">
      <c r="C6" s="61"/>
      <c r="D6" s="62"/>
      <c r="E6" s="63"/>
      <c r="F6" s="19" t="s">
        <v>8</v>
      </c>
      <c r="G6" s="2">
        <v>0.9</v>
      </c>
      <c r="H6" s="1" t="e" vm="3">
        <v>#VALUE!</v>
      </c>
      <c r="J6" s="15" t="s">
        <v>22</v>
      </c>
      <c r="K6" s="15" t="s">
        <v>22</v>
      </c>
      <c r="L6" s="15" t="s">
        <v>22</v>
      </c>
    </row>
    <row r="7" spans="1:12" ht="24.75" customHeight="1" x14ac:dyDescent="0.25">
      <c r="F7" s="54" t="e" vm="4">
        <f>_xlfn.XLOOKUP(H15,G4:G6,H4:H6,,-1)</f>
        <v>#VALUE!</v>
      </c>
      <c r="G7" s="54"/>
      <c r="H7" s="54"/>
      <c r="J7" s="15" t="s">
        <v>23</v>
      </c>
      <c r="K7" s="15" t="s">
        <v>23</v>
      </c>
      <c r="L7" s="15" t="s">
        <v>23</v>
      </c>
    </row>
    <row r="8" spans="1:12" ht="15.75" x14ac:dyDescent="0.25">
      <c r="B8" s="20" t="s">
        <v>10</v>
      </c>
      <c r="C8" s="21">
        <v>0.1</v>
      </c>
      <c r="F8" s="54"/>
      <c r="G8" s="54"/>
      <c r="H8" s="54"/>
      <c r="J8" s="12" t="s">
        <v>24</v>
      </c>
      <c r="K8" s="14" t="s">
        <v>24</v>
      </c>
      <c r="L8" s="14" t="s">
        <v>24</v>
      </c>
    </row>
    <row r="9" spans="1:12" ht="70.5" customHeight="1" x14ac:dyDescent="0.25">
      <c r="C9" s="55"/>
      <c r="D9" s="55"/>
      <c r="E9" s="55"/>
      <c r="F9" s="54"/>
      <c r="G9" s="54"/>
      <c r="H9" s="54"/>
      <c r="J9" s="24" t="s">
        <v>25</v>
      </c>
      <c r="K9" s="22" t="s">
        <v>26</v>
      </c>
      <c r="L9" s="22" t="s">
        <v>86</v>
      </c>
    </row>
    <row r="10" spans="1:12" ht="21.75" customHeight="1" x14ac:dyDescent="0.25">
      <c r="A10" s="64" t="s">
        <v>27</v>
      </c>
      <c r="B10" s="64"/>
      <c r="C10" s="64"/>
      <c r="D10" s="64"/>
      <c r="E10" s="64"/>
      <c r="F10" s="65"/>
      <c r="G10" s="6" t="s">
        <v>10</v>
      </c>
      <c r="H10" s="6" t="s">
        <v>13</v>
      </c>
      <c r="I10" s="13" t="s">
        <v>28</v>
      </c>
      <c r="J10" s="23" t="s">
        <v>29</v>
      </c>
      <c r="K10" s="14" t="s">
        <v>30</v>
      </c>
      <c r="L10" s="14" t="s">
        <v>36</v>
      </c>
    </row>
    <row r="11" spans="1:12" ht="29.25" customHeight="1" x14ac:dyDescent="0.25">
      <c r="A11" s="66" t="s">
        <v>47</v>
      </c>
      <c r="B11" s="67"/>
      <c r="C11" s="67"/>
      <c r="D11" s="67"/>
      <c r="E11" s="67"/>
      <c r="F11" s="68"/>
      <c r="G11" s="8">
        <v>50</v>
      </c>
      <c r="H11" s="9">
        <f>I11*G11/100</f>
        <v>0.5</v>
      </c>
      <c r="I11" s="16">
        <f>IFERROR(IF(SUM(J11:K11)/COUNT(J11:K11)&gt;=4,1,(SUM(J11:K11)/COUNT(J11:K11)/4)),0)</f>
        <v>1</v>
      </c>
      <c r="J11" s="1"/>
      <c r="K11" s="33">
        <v>4</v>
      </c>
      <c r="L11" s="33"/>
    </row>
    <row r="12" spans="1:12" ht="30.75" customHeight="1" x14ac:dyDescent="0.25">
      <c r="A12" s="59" t="s">
        <v>48</v>
      </c>
      <c r="B12" s="59"/>
      <c r="C12" s="59"/>
      <c r="D12" s="59"/>
      <c r="E12" s="59"/>
      <c r="F12" s="59"/>
      <c r="G12" s="8">
        <v>20</v>
      </c>
      <c r="H12" s="9">
        <f>I12*G12/100</f>
        <v>0.2</v>
      </c>
      <c r="I12" s="16">
        <f>IFERROR(IF(SUM(J12:K12)/COUNT(J12:K12)&gt;=4,1,(SUM(J12:K12)/COUNT(J12:K12)/4)),0)</f>
        <v>1</v>
      </c>
      <c r="J12" s="1"/>
      <c r="K12" s="33">
        <v>4</v>
      </c>
      <c r="L12" s="33"/>
    </row>
    <row r="13" spans="1:12" ht="31.5" customHeight="1" x14ac:dyDescent="0.25">
      <c r="A13" s="60" t="s">
        <v>49</v>
      </c>
      <c r="B13" s="60"/>
      <c r="C13" s="60"/>
      <c r="D13" s="60"/>
      <c r="E13" s="60"/>
      <c r="F13" s="60"/>
      <c r="G13" s="10">
        <v>20</v>
      </c>
      <c r="H13" s="9">
        <f>I13*G13/100</f>
        <v>0.2</v>
      </c>
      <c r="I13" s="16">
        <f>IFERROR(IF(SUM(J13:K13)/COUNT(J13:K13)&gt;=4,1,(SUM(J13:K13)/COUNT(J13:K13)/4)),0)</f>
        <v>1</v>
      </c>
      <c r="J13" s="33">
        <v>4</v>
      </c>
      <c r="K13" s="1"/>
      <c r="L13" s="33"/>
    </row>
    <row r="14" spans="1:12" ht="32.25" customHeight="1" x14ac:dyDescent="0.25">
      <c r="A14" s="59" t="s">
        <v>50</v>
      </c>
      <c r="B14" s="59"/>
      <c r="C14" s="59"/>
      <c r="D14" s="59"/>
      <c r="E14" s="59"/>
      <c r="F14" s="60"/>
      <c r="G14" s="10">
        <v>10</v>
      </c>
      <c r="H14" s="9">
        <f>I14*G14/100</f>
        <v>0.1</v>
      </c>
      <c r="I14" s="16">
        <f>IFERROR(IF(SUM(J14:K14)/COUNT(J14:K14)&gt;=4,1,(SUM(J14:K14)/COUNT(J14:K14)/4)),0)</f>
        <v>1</v>
      </c>
      <c r="J14" s="33">
        <v>4</v>
      </c>
      <c r="K14" s="1"/>
      <c r="L14" s="33"/>
    </row>
    <row r="15" spans="1:12" x14ac:dyDescent="0.25">
      <c r="F15" s="26" t="s">
        <v>31</v>
      </c>
      <c r="G15" s="25">
        <f>SUM(G11:G14)</f>
        <v>100</v>
      </c>
      <c r="H15" s="11">
        <f>SUM(H11:H14)</f>
        <v>0.99999999999999989</v>
      </c>
      <c r="I15" s="7">
        <f>SUM(I11:I14)/COUNT(I11:I14)</f>
        <v>1</v>
      </c>
    </row>
    <row r="20" spans="3:3" ht="19.5" x14ac:dyDescent="0.4">
      <c r="C20" s="34"/>
    </row>
  </sheetData>
  <mergeCells count="10">
    <mergeCell ref="A1:I1"/>
    <mergeCell ref="A12:F12"/>
    <mergeCell ref="A13:F13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workbookViewId="0">
      <selection activeCell="N12" sqref="N12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  <col min="14" max="14" width="13.5703125" bestFit="1" customWidth="1"/>
  </cols>
  <sheetData>
    <row r="1" spans="1:14" ht="48.75" customHeight="1" x14ac:dyDescent="0.25">
      <c r="A1" s="58" t="s">
        <v>60</v>
      </c>
      <c r="B1" s="58"/>
      <c r="C1" s="58"/>
      <c r="D1" s="58"/>
      <c r="E1" s="58"/>
      <c r="F1" s="58"/>
      <c r="G1" s="58"/>
      <c r="H1" s="58"/>
      <c r="I1" s="58"/>
    </row>
    <row r="4" spans="1:14" ht="18" customHeight="1" x14ac:dyDescent="0.25">
      <c r="C4" s="61">
        <f>D4*C9</f>
        <v>0</v>
      </c>
      <c r="D4" s="62">
        <f>I21*10</f>
        <v>0</v>
      </c>
      <c r="E4" s="63"/>
      <c r="F4" s="17" t="s">
        <v>3</v>
      </c>
      <c r="G4" s="3" t="s">
        <v>4</v>
      </c>
      <c r="H4" s="3" t="s">
        <v>5</v>
      </c>
      <c r="J4" s="14" t="s">
        <v>19</v>
      </c>
      <c r="K4" s="14" t="s">
        <v>19</v>
      </c>
      <c r="L4" s="14" t="s">
        <v>19</v>
      </c>
      <c r="M4" s="14" t="s">
        <v>19</v>
      </c>
      <c r="N4" s="14" t="s">
        <v>19</v>
      </c>
    </row>
    <row r="5" spans="1:14" ht="21" customHeight="1" x14ac:dyDescent="0.25">
      <c r="C5" s="61"/>
      <c r="D5" s="62"/>
      <c r="E5" s="63"/>
      <c r="F5" s="18" t="s">
        <v>6</v>
      </c>
      <c r="G5" s="5">
        <v>0</v>
      </c>
      <c r="H5" s="4" t="e" vm="1">
        <v>#VALUE!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20</v>
      </c>
    </row>
    <row r="6" spans="1:14" ht="19.5" customHeight="1" x14ac:dyDescent="0.25">
      <c r="C6" s="61"/>
      <c r="D6" s="62"/>
      <c r="E6" s="63"/>
      <c r="F6" s="19" t="s">
        <v>7</v>
      </c>
      <c r="G6" s="2">
        <v>0.6</v>
      </c>
      <c r="H6" s="1" t="e" vm="2">
        <v>#VALUE!</v>
      </c>
      <c r="J6" s="15" t="s">
        <v>21</v>
      </c>
      <c r="K6" s="15" t="s">
        <v>21</v>
      </c>
      <c r="L6" s="15" t="s">
        <v>21</v>
      </c>
      <c r="M6" s="15" t="s">
        <v>21</v>
      </c>
      <c r="N6" s="15" t="s">
        <v>21</v>
      </c>
    </row>
    <row r="7" spans="1:14" ht="24.75" customHeight="1" x14ac:dyDescent="0.25">
      <c r="C7" s="61"/>
      <c r="D7" s="62"/>
      <c r="E7" s="63"/>
      <c r="F7" s="19" t="s">
        <v>8</v>
      </c>
      <c r="G7" s="2">
        <v>0.9</v>
      </c>
      <c r="H7" s="1" t="e" vm="3">
        <v>#VALUE!</v>
      </c>
      <c r="J7" s="15" t="s">
        <v>22</v>
      </c>
      <c r="K7" s="15" t="s">
        <v>22</v>
      </c>
      <c r="L7" s="15" t="s">
        <v>22</v>
      </c>
      <c r="M7" s="15" t="s">
        <v>22</v>
      </c>
      <c r="N7" s="15" t="s">
        <v>22</v>
      </c>
    </row>
    <row r="8" spans="1:14" x14ac:dyDescent="0.25">
      <c r="F8" s="54" t="e" vm="5">
        <f>_xlfn.XLOOKUP(H21,G5:G7,H5:H7,,-1)</f>
        <v>#VALUE!</v>
      </c>
      <c r="G8" s="54"/>
      <c r="H8" s="54"/>
      <c r="J8" s="15" t="s">
        <v>23</v>
      </c>
      <c r="K8" s="15" t="s">
        <v>23</v>
      </c>
      <c r="L8" s="15" t="s">
        <v>23</v>
      </c>
      <c r="M8" s="15" t="s">
        <v>23</v>
      </c>
      <c r="N8" s="15" t="s">
        <v>23</v>
      </c>
    </row>
    <row r="9" spans="1:14" ht="54.75" customHeight="1" x14ac:dyDescent="0.25">
      <c r="B9" s="20" t="s">
        <v>10</v>
      </c>
      <c r="C9" s="21">
        <v>0.2</v>
      </c>
      <c r="F9" s="54"/>
      <c r="G9" s="54"/>
      <c r="H9" s="54"/>
      <c r="J9" s="12" t="s">
        <v>24</v>
      </c>
      <c r="K9" s="14" t="s">
        <v>24</v>
      </c>
      <c r="L9" s="14" t="s">
        <v>24</v>
      </c>
      <c r="M9" s="14" t="s">
        <v>24</v>
      </c>
      <c r="N9" s="14" t="s">
        <v>24</v>
      </c>
    </row>
    <row r="10" spans="1:14" ht="70.5" customHeight="1" x14ac:dyDescent="0.25">
      <c r="C10" s="55"/>
      <c r="D10" s="55"/>
      <c r="E10" s="55"/>
      <c r="F10" s="54"/>
      <c r="G10" s="54"/>
      <c r="H10" s="54"/>
      <c r="J10" s="24" t="s">
        <v>32</v>
      </c>
      <c r="K10" s="22" t="s">
        <v>33</v>
      </c>
      <c r="L10" s="22" t="s">
        <v>34</v>
      </c>
      <c r="M10" s="22" t="s">
        <v>35</v>
      </c>
      <c r="N10" s="22" t="s">
        <v>86</v>
      </c>
    </row>
    <row r="11" spans="1:14" ht="19.5" customHeight="1" x14ac:dyDescent="0.25">
      <c r="A11" s="64" t="s">
        <v>27</v>
      </c>
      <c r="B11" s="64"/>
      <c r="C11" s="64"/>
      <c r="D11" s="64"/>
      <c r="E11" s="64"/>
      <c r="F11" s="65"/>
      <c r="G11" s="6" t="s">
        <v>10</v>
      </c>
      <c r="H11" s="6" t="s">
        <v>13</v>
      </c>
      <c r="I11" s="13" t="s">
        <v>28</v>
      </c>
      <c r="J11" s="23" t="s">
        <v>29</v>
      </c>
      <c r="K11" s="23" t="s">
        <v>30</v>
      </c>
      <c r="L11" s="14" t="s">
        <v>36</v>
      </c>
      <c r="M11" s="14" t="s">
        <v>37</v>
      </c>
      <c r="N11" s="14" t="s">
        <v>87</v>
      </c>
    </row>
    <row r="12" spans="1:14" x14ac:dyDescent="0.25">
      <c r="A12" s="59" t="s">
        <v>51</v>
      </c>
      <c r="B12" s="59"/>
      <c r="C12" s="59"/>
      <c r="D12" s="59"/>
      <c r="E12" s="59"/>
      <c r="F12" s="59"/>
      <c r="G12" s="8">
        <v>10</v>
      </c>
      <c r="H12" s="9">
        <f>I12*G12/100</f>
        <v>0</v>
      </c>
      <c r="I12" s="16">
        <f t="shared" ref="I12:I20" si="0">IFERROR(IF(SUM(J12:M12)/COUNT(J12:M12)&gt;=4,1,(SUM(J12:M12)/COUNT(J12:M12)/4)),0)</f>
        <v>0</v>
      </c>
      <c r="J12" s="33"/>
      <c r="K12" s="1"/>
      <c r="L12" s="1"/>
      <c r="M12" s="1"/>
      <c r="N12" s="33"/>
    </row>
    <row r="13" spans="1:14" x14ac:dyDescent="0.25">
      <c r="A13" s="69" t="s">
        <v>52</v>
      </c>
      <c r="B13" s="69"/>
      <c r="C13" s="69"/>
      <c r="D13" s="69"/>
      <c r="E13" s="69"/>
      <c r="F13" s="69"/>
      <c r="G13" s="8">
        <v>10</v>
      </c>
      <c r="H13" s="9">
        <f>I13*G13/100</f>
        <v>0</v>
      </c>
      <c r="I13" s="16">
        <f t="shared" si="0"/>
        <v>0</v>
      </c>
      <c r="J13" s="1"/>
      <c r="K13" s="33"/>
      <c r="L13" s="1"/>
      <c r="M13" s="1"/>
      <c r="N13" s="33"/>
    </row>
    <row r="14" spans="1:14" x14ac:dyDescent="0.25">
      <c r="A14" s="60" t="s">
        <v>53</v>
      </c>
      <c r="B14" s="60"/>
      <c r="C14" s="60"/>
      <c r="D14" s="60"/>
      <c r="E14" s="60"/>
      <c r="F14" s="60"/>
      <c r="G14" s="10">
        <v>10</v>
      </c>
      <c r="H14" s="9">
        <f>I14*G14/100</f>
        <v>0</v>
      </c>
      <c r="I14" s="16">
        <f t="shared" si="0"/>
        <v>0</v>
      </c>
      <c r="J14" s="1"/>
      <c r="K14" s="35"/>
      <c r="L14" s="1"/>
      <c r="M14" s="33"/>
      <c r="N14" s="33"/>
    </row>
    <row r="15" spans="1:14" x14ac:dyDescent="0.25">
      <c r="A15" s="69" t="s">
        <v>54</v>
      </c>
      <c r="B15" s="69"/>
      <c r="C15" s="69"/>
      <c r="D15" s="69"/>
      <c r="E15" s="69"/>
      <c r="F15" s="69"/>
      <c r="G15" s="10">
        <v>10</v>
      </c>
      <c r="H15" s="9">
        <f t="shared" ref="H15:H19" si="1">I15*G15/100</f>
        <v>0</v>
      </c>
      <c r="I15" s="16">
        <f t="shared" si="0"/>
        <v>0</v>
      </c>
      <c r="J15" s="1"/>
      <c r="K15" s="1"/>
      <c r="L15" s="1"/>
      <c r="M15" s="33"/>
      <c r="N15" s="33"/>
    </row>
    <row r="16" spans="1:14" x14ac:dyDescent="0.25">
      <c r="A16" s="69" t="s">
        <v>55</v>
      </c>
      <c r="B16" s="69"/>
      <c r="C16" s="69"/>
      <c r="D16" s="69"/>
      <c r="E16" s="69"/>
      <c r="F16" s="69"/>
      <c r="G16" s="10">
        <v>10</v>
      </c>
      <c r="H16" s="9">
        <f t="shared" si="1"/>
        <v>0</v>
      </c>
      <c r="I16" s="16">
        <f t="shared" si="0"/>
        <v>0</v>
      </c>
      <c r="J16" s="33"/>
      <c r="K16" s="1"/>
      <c r="L16" s="1"/>
      <c r="M16" s="1"/>
      <c r="N16" s="33"/>
    </row>
    <row r="17" spans="1:14" x14ac:dyDescent="0.25">
      <c r="A17" s="69" t="s">
        <v>56</v>
      </c>
      <c r="B17" s="69"/>
      <c r="C17" s="69"/>
      <c r="D17" s="69"/>
      <c r="E17" s="69"/>
      <c r="F17" s="69"/>
      <c r="G17" s="10">
        <v>15</v>
      </c>
      <c r="H17" s="9">
        <f t="shared" si="1"/>
        <v>0</v>
      </c>
      <c r="I17" s="16">
        <f t="shared" si="0"/>
        <v>0</v>
      </c>
      <c r="J17" s="1"/>
      <c r="K17" s="33"/>
      <c r="L17" s="1"/>
      <c r="M17" s="1"/>
      <c r="N17" s="33"/>
    </row>
    <row r="18" spans="1:14" x14ac:dyDescent="0.25">
      <c r="A18" s="69" t="s">
        <v>57</v>
      </c>
      <c r="B18" s="69"/>
      <c r="C18" s="69"/>
      <c r="D18" s="69"/>
      <c r="E18" s="69"/>
      <c r="F18" s="69"/>
      <c r="G18" s="10">
        <v>15</v>
      </c>
      <c r="H18" s="9">
        <f t="shared" si="1"/>
        <v>0</v>
      </c>
      <c r="I18" s="16">
        <f t="shared" si="0"/>
        <v>0</v>
      </c>
      <c r="J18" s="1"/>
      <c r="K18" s="33"/>
      <c r="L18" s="1"/>
      <c r="M18" s="1"/>
      <c r="N18" s="33"/>
    </row>
    <row r="19" spans="1:14" x14ac:dyDescent="0.25">
      <c r="A19" s="69" t="s">
        <v>58</v>
      </c>
      <c r="B19" s="69"/>
      <c r="C19" s="69"/>
      <c r="D19" s="69"/>
      <c r="E19" s="69"/>
      <c r="F19" s="69"/>
      <c r="G19" s="10">
        <v>10</v>
      </c>
      <c r="H19" s="9">
        <f t="shared" si="1"/>
        <v>0</v>
      </c>
      <c r="I19" s="16">
        <f t="shared" si="0"/>
        <v>0</v>
      </c>
      <c r="J19" s="1"/>
      <c r="K19" s="1"/>
      <c r="L19" s="33"/>
      <c r="M19" s="1"/>
      <c r="N19" s="33"/>
    </row>
    <row r="20" spans="1:14" x14ac:dyDescent="0.25">
      <c r="A20" s="69" t="s">
        <v>59</v>
      </c>
      <c r="B20" s="69"/>
      <c r="C20" s="69"/>
      <c r="D20" s="69"/>
      <c r="E20" s="69"/>
      <c r="F20" s="69"/>
      <c r="G20" s="10">
        <v>10</v>
      </c>
      <c r="H20" s="9">
        <f>I20*G20/100</f>
        <v>0</v>
      </c>
      <c r="I20" s="16">
        <f t="shared" si="0"/>
        <v>0</v>
      </c>
      <c r="J20" s="33"/>
      <c r="K20" s="1"/>
      <c r="L20" s="33"/>
      <c r="M20" s="1"/>
      <c r="N20" s="33"/>
    </row>
    <row r="21" spans="1:14" x14ac:dyDescent="0.25">
      <c r="F21" s="26" t="s">
        <v>31</v>
      </c>
      <c r="G21" s="8">
        <f>SUM(G12:G20)</f>
        <v>100</v>
      </c>
      <c r="H21" s="11">
        <f>SUM(H12:H20)</f>
        <v>0</v>
      </c>
      <c r="I21" s="7">
        <f>SUM(I12:I20)/COUNT(I12:I20)</f>
        <v>0</v>
      </c>
    </row>
  </sheetData>
  <mergeCells count="15">
    <mergeCell ref="A1:I1"/>
    <mergeCell ref="D4:E7"/>
    <mergeCell ref="C4:C7"/>
    <mergeCell ref="A14:F14"/>
    <mergeCell ref="A20:F20"/>
    <mergeCell ref="F8:H10"/>
    <mergeCell ref="C10:E10"/>
    <mergeCell ref="A11:F11"/>
    <mergeCell ref="A12:F12"/>
    <mergeCell ref="A13:F13"/>
    <mergeCell ref="A15:F15"/>
    <mergeCell ref="A16:F16"/>
    <mergeCell ref="A17:F17"/>
    <mergeCell ref="A18:F18"/>
    <mergeCell ref="A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607-A1B5-4D2F-BBDE-C4E6F1D523B8}">
  <dimension ref="A1:N23"/>
  <sheetViews>
    <sheetView workbookViewId="0">
      <selection activeCell="N11" sqref="N11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1.7109375" customWidth="1"/>
    <col min="13" max="13" width="13.28515625" customWidth="1"/>
    <col min="14" max="14" width="13.5703125" bestFit="1" customWidth="1"/>
  </cols>
  <sheetData>
    <row r="1" spans="1:14" ht="45" customHeight="1" x14ac:dyDescent="0.25">
      <c r="A1" s="58" t="s">
        <v>62</v>
      </c>
      <c r="B1" s="58"/>
      <c r="C1" s="58"/>
      <c r="D1" s="58"/>
      <c r="E1" s="58"/>
      <c r="F1" s="58"/>
      <c r="G1" s="58"/>
      <c r="H1" s="58"/>
      <c r="I1" s="58"/>
    </row>
    <row r="3" spans="1:14" x14ac:dyDescent="0.25">
      <c r="C3" s="61">
        <f>D3*C8</f>
        <v>0.33333333333333331</v>
      </c>
      <c r="D3" s="62">
        <f>I23*10</f>
        <v>1.6666666666666665</v>
      </c>
      <c r="E3" s="63"/>
      <c r="F3" s="17" t="s">
        <v>3</v>
      </c>
      <c r="G3" s="3" t="s">
        <v>4</v>
      </c>
      <c r="H3" s="3" t="s">
        <v>5</v>
      </c>
      <c r="J3" s="14" t="s">
        <v>19</v>
      </c>
      <c r="K3" s="14" t="s">
        <v>19</v>
      </c>
      <c r="L3" s="14" t="s">
        <v>19</v>
      </c>
      <c r="M3" s="14" t="s">
        <v>19</v>
      </c>
      <c r="N3" s="14" t="s">
        <v>19</v>
      </c>
    </row>
    <row r="4" spans="1:14" ht="18" customHeight="1" x14ac:dyDescent="0.25">
      <c r="C4" s="61"/>
      <c r="D4" s="62"/>
      <c r="E4" s="63"/>
      <c r="F4" s="18" t="s">
        <v>6</v>
      </c>
      <c r="G4" s="5">
        <v>0</v>
      </c>
      <c r="H4" s="4" t="e" vm="1">
        <v>#VALUE!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</row>
    <row r="5" spans="1:14" ht="21" customHeight="1" x14ac:dyDescent="0.25">
      <c r="C5" s="61"/>
      <c r="D5" s="62"/>
      <c r="E5" s="63"/>
      <c r="F5" s="19" t="s">
        <v>7</v>
      </c>
      <c r="G5" s="2">
        <v>0.6</v>
      </c>
      <c r="H5" s="1" t="e" vm="2">
        <v>#VALUE!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21</v>
      </c>
    </row>
    <row r="6" spans="1:14" ht="19.5" customHeight="1" x14ac:dyDescent="0.25">
      <c r="C6" s="61"/>
      <c r="D6" s="62"/>
      <c r="E6" s="63"/>
      <c r="F6" s="19" t="s">
        <v>8</v>
      </c>
      <c r="G6" s="2">
        <v>0.9</v>
      </c>
      <c r="H6" s="1" t="e" vm="3">
        <v>#VALUE!</v>
      </c>
      <c r="J6" s="15" t="s">
        <v>22</v>
      </c>
      <c r="K6" s="15" t="s">
        <v>22</v>
      </c>
      <c r="L6" s="15" t="s">
        <v>22</v>
      </c>
      <c r="M6" s="15" t="s">
        <v>22</v>
      </c>
      <c r="N6" s="15" t="s">
        <v>22</v>
      </c>
    </row>
    <row r="7" spans="1:14" ht="24.75" customHeight="1" x14ac:dyDescent="0.25">
      <c r="F7" s="54" t="e" vm="5">
        <f>_xlfn.XLOOKUP(H23,G4:G6,H4:H6,,-1)</f>
        <v>#VALUE!</v>
      </c>
      <c r="G7" s="54"/>
      <c r="H7" s="54"/>
      <c r="J7" s="15" t="s">
        <v>23</v>
      </c>
      <c r="K7" s="15" t="s">
        <v>23</v>
      </c>
      <c r="L7" s="15" t="s">
        <v>23</v>
      </c>
      <c r="M7" s="15" t="s">
        <v>23</v>
      </c>
      <c r="N7" s="15" t="s">
        <v>23</v>
      </c>
    </row>
    <row r="8" spans="1:14" ht="15.75" x14ac:dyDescent="0.25">
      <c r="B8" s="20" t="s">
        <v>10</v>
      </c>
      <c r="C8" s="21">
        <v>0.2</v>
      </c>
      <c r="F8" s="54"/>
      <c r="G8" s="54"/>
      <c r="H8" s="54"/>
      <c r="J8" s="12" t="s">
        <v>24</v>
      </c>
      <c r="K8" s="14" t="s">
        <v>24</v>
      </c>
      <c r="L8" s="14" t="s">
        <v>24</v>
      </c>
      <c r="M8" s="14" t="s">
        <v>24</v>
      </c>
      <c r="N8" s="14" t="s">
        <v>24</v>
      </c>
    </row>
    <row r="9" spans="1:14" ht="70.5" customHeight="1" x14ac:dyDescent="0.25">
      <c r="C9" s="55"/>
      <c r="D9" s="55"/>
      <c r="E9" s="55"/>
      <c r="F9" s="54"/>
      <c r="G9" s="54"/>
      <c r="H9" s="54"/>
      <c r="J9" s="24" t="s">
        <v>38</v>
      </c>
      <c r="K9" s="22" t="s">
        <v>39</v>
      </c>
      <c r="L9" s="22" t="s">
        <v>40</v>
      </c>
      <c r="M9" s="22" t="s">
        <v>41</v>
      </c>
      <c r="N9" s="22" t="s">
        <v>86</v>
      </c>
    </row>
    <row r="10" spans="1:14" ht="21.75" customHeight="1" x14ac:dyDescent="0.25">
      <c r="A10" s="64" t="s">
        <v>27</v>
      </c>
      <c r="B10" s="64"/>
      <c r="C10" s="64"/>
      <c r="D10" s="64"/>
      <c r="E10" s="64"/>
      <c r="F10" s="65"/>
      <c r="G10" s="6" t="s">
        <v>10</v>
      </c>
      <c r="H10" s="6" t="s">
        <v>13</v>
      </c>
      <c r="I10" s="13" t="s">
        <v>28</v>
      </c>
      <c r="J10" s="23" t="s">
        <v>29</v>
      </c>
      <c r="K10" s="23" t="s">
        <v>30</v>
      </c>
      <c r="L10" s="14" t="s">
        <v>36</v>
      </c>
      <c r="M10" s="14" t="s">
        <v>37</v>
      </c>
      <c r="N10" s="14" t="s">
        <v>87</v>
      </c>
    </row>
    <row r="11" spans="1:14" ht="33" customHeight="1" x14ac:dyDescent="0.25">
      <c r="A11" s="59" t="s">
        <v>63</v>
      </c>
      <c r="B11" s="59"/>
      <c r="C11" s="59"/>
      <c r="D11" s="59"/>
      <c r="E11" s="59"/>
      <c r="F11" s="59"/>
      <c r="G11" s="8">
        <v>10</v>
      </c>
      <c r="H11" s="9">
        <f>I11*G11/100</f>
        <v>0.1</v>
      </c>
      <c r="I11" s="16">
        <f t="shared" ref="I11:I20" si="0">IFERROR(IF(SUM(J11:M11)/COUNT(J11:M11)&gt;=4,1,(SUM(J11:M11)/COUNT(J11:M11)/4)),0)</f>
        <v>1</v>
      </c>
      <c r="J11" s="33">
        <v>4</v>
      </c>
      <c r="K11" s="1"/>
      <c r="L11" s="1"/>
      <c r="M11" s="1"/>
      <c r="N11" s="33"/>
    </row>
    <row r="12" spans="1:14" ht="30.75" customHeight="1" x14ac:dyDescent="0.25">
      <c r="A12" s="59" t="s">
        <v>64</v>
      </c>
      <c r="B12" s="59"/>
      <c r="C12" s="59"/>
      <c r="D12" s="59"/>
      <c r="E12" s="59"/>
      <c r="F12" s="59"/>
      <c r="G12" s="8">
        <v>5</v>
      </c>
      <c r="H12" s="9">
        <f>I12*G12/100</f>
        <v>0</v>
      </c>
      <c r="I12" s="16">
        <f t="shared" si="0"/>
        <v>0</v>
      </c>
      <c r="J12" s="33"/>
      <c r="K12" s="1"/>
      <c r="L12" s="1"/>
      <c r="M12" s="1"/>
      <c r="N12" s="33"/>
    </row>
    <row r="13" spans="1:14" x14ac:dyDescent="0.25">
      <c r="A13" s="70" t="s">
        <v>65</v>
      </c>
      <c r="B13" s="70"/>
      <c r="C13" s="70"/>
      <c r="D13" s="70"/>
      <c r="E13" s="70"/>
      <c r="F13" s="70"/>
      <c r="G13" s="10">
        <v>10</v>
      </c>
      <c r="H13" s="9">
        <f t="shared" ref="H13:H20" si="1">I13*G13/100</f>
        <v>0</v>
      </c>
      <c r="I13" s="16">
        <f t="shared" si="0"/>
        <v>0</v>
      </c>
      <c r="J13" s="33"/>
      <c r="K13" s="1"/>
      <c r="L13" s="1"/>
      <c r="M13" s="1"/>
      <c r="N13" s="33"/>
    </row>
    <row r="14" spans="1:14" ht="29.25" customHeight="1" x14ac:dyDescent="0.25">
      <c r="A14" s="59" t="s">
        <v>74</v>
      </c>
      <c r="B14" s="59"/>
      <c r="C14" s="59"/>
      <c r="D14" s="59"/>
      <c r="E14" s="59"/>
      <c r="F14" s="59"/>
      <c r="G14" s="10">
        <v>10</v>
      </c>
      <c r="H14" s="9">
        <f t="shared" si="1"/>
        <v>0.1</v>
      </c>
      <c r="I14" s="16">
        <f t="shared" si="0"/>
        <v>1</v>
      </c>
      <c r="J14" s="33">
        <v>4</v>
      </c>
      <c r="K14" s="1"/>
      <c r="L14" s="1"/>
      <c r="M14" s="1"/>
      <c r="N14" s="33"/>
    </row>
    <row r="15" spans="1:14" x14ac:dyDescent="0.25">
      <c r="A15" s="69" t="s">
        <v>73</v>
      </c>
      <c r="B15" s="69"/>
      <c r="C15" s="69"/>
      <c r="D15" s="69"/>
      <c r="E15" s="69"/>
      <c r="F15" s="69"/>
      <c r="G15" s="10">
        <v>5</v>
      </c>
      <c r="H15" s="9">
        <f t="shared" si="1"/>
        <v>0</v>
      </c>
      <c r="I15" s="16">
        <f t="shared" si="0"/>
        <v>0</v>
      </c>
      <c r="J15" s="33"/>
      <c r="K15" s="1"/>
      <c r="L15" s="1"/>
      <c r="M15" s="1"/>
      <c r="N15" s="33"/>
    </row>
    <row r="16" spans="1:14" x14ac:dyDescent="0.25">
      <c r="A16" s="69" t="s">
        <v>72</v>
      </c>
      <c r="B16" s="69"/>
      <c r="C16" s="69"/>
      <c r="D16" s="69"/>
      <c r="E16" s="69"/>
      <c r="F16" s="69"/>
      <c r="G16" s="10">
        <v>5</v>
      </c>
      <c r="H16" s="9">
        <f t="shared" si="1"/>
        <v>0</v>
      </c>
      <c r="I16" s="16">
        <f t="shared" si="0"/>
        <v>0</v>
      </c>
      <c r="J16" s="33"/>
      <c r="K16" s="1"/>
      <c r="L16" s="1"/>
      <c r="M16" s="1"/>
      <c r="N16" s="33"/>
    </row>
    <row r="17" spans="1:14" x14ac:dyDescent="0.25">
      <c r="A17" s="69" t="s">
        <v>71</v>
      </c>
      <c r="B17" s="69"/>
      <c r="C17" s="69"/>
      <c r="D17" s="69"/>
      <c r="E17" s="69"/>
      <c r="F17" s="69"/>
      <c r="G17" s="10">
        <v>5</v>
      </c>
      <c r="H17" s="9">
        <f t="shared" si="1"/>
        <v>0</v>
      </c>
      <c r="I17" s="16">
        <f t="shared" si="0"/>
        <v>0</v>
      </c>
      <c r="J17" s="33"/>
      <c r="K17" s="1"/>
      <c r="L17" s="1"/>
      <c r="M17" s="1"/>
      <c r="N17" s="33"/>
    </row>
    <row r="18" spans="1:14" x14ac:dyDescent="0.25">
      <c r="A18" s="69" t="s">
        <v>70</v>
      </c>
      <c r="B18" s="69"/>
      <c r="C18" s="69"/>
      <c r="D18" s="69"/>
      <c r="E18" s="69"/>
      <c r="F18" s="69"/>
      <c r="G18" s="10">
        <v>5</v>
      </c>
      <c r="H18" s="9">
        <f t="shared" si="1"/>
        <v>0</v>
      </c>
      <c r="I18" s="16">
        <f t="shared" si="0"/>
        <v>0</v>
      </c>
      <c r="J18" s="1"/>
      <c r="K18" s="33"/>
      <c r="L18" s="33"/>
      <c r="M18" s="1"/>
      <c r="N18" s="33"/>
    </row>
    <row r="19" spans="1:14" x14ac:dyDescent="0.25">
      <c r="A19" s="69" t="s">
        <v>69</v>
      </c>
      <c r="B19" s="69"/>
      <c r="C19" s="69"/>
      <c r="D19" s="69"/>
      <c r="E19" s="69"/>
      <c r="F19" s="69"/>
      <c r="G19" s="10">
        <v>5</v>
      </c>
      <c r="H19" s="9">
        <f t="shared" si="1"/>
        <v>0</v>
      </c>
      <c r="I19" s="16">
        <f t="shared" si="0"/>
        <v>0</v>
      </c>
      <c r="J19" s="1"/>
      <c r="K19" s="33"/>
      <c r="L19" s="33"/>
      <c r="M19" s="1"/>
      <c r="N19" s="33"/>
    </row>
    <row r="20" spans="1:14" x14ac:dyDescent="0.25">
      <c r="A20" s="69" t="s">
        <v>68</v>
      </c>
      <c r="B20" s="69"/>
      <c r="C20" s="69"/>
      <c r="D20" s="69"/>
      <c r="E20" s="69"/>
      <c r="F20" s="69"/>
      <c r="G20" s="10">
        <v>5</v>
      </c>
      <c r="H20" s="9">
        <f t="shared" si="1"/>
        <v>0</v>
      </c>
      <c r="I20" s="16">
        <f t="shared" si="0"/>
        <v>0</v>
      </c>
      <c r="J20" s="1"/>
      <c r="K20" s="1"/>
      <c r="L20" s="35"/>
      <c r="M20" s="33"/>
      <c r="N20" s="33"/>
    </row>
    <row r="21" spans="1:14" ht="30.75" customHeight="1" x14ac:dyDescent="0.25">
      <c r="A21" s="60" t="s">
        <v>67</v>
      </c>
      <c r="B21" s="60"/>
      <c r="C21" s="60"/>
      <c r="D21" s="60"/>
      <c r="E21" s="60"/>
      <c r="F21" s="60"/>
      <c r="G21" s="10">
        <v>10</v>
      </c>
      <c r="H21" s="9">
        <f>I21*G21/100</f>
        <v>0</v>
      </c>
      <c r="I21" s="16">
        <f>IFERROR(IF(SUM(J21:M21)/COUNT(J21:M21)&gt;=4,1,(SUM(J21:M21)/COUNT(J21:M21)/4)),0)</f>
        <v>0</v>
      </c>
      <c r="J21" s="1"/>
      <c r="K21" s="33"/>
      <c r="L21" s="33"/>
      <c r="M21" s="1"/>
      <c r="N21" s="33"/>
    </row>
    <row r="22" spans="1:14" x14ac:dyDescent="0.25">
      <c r="A22" s="69" t="s">
        <v>66</v>
      </c>
      <c r="B22" s="69"/>
      <c r="C22" s="69"/>
      <c r="D22" s="69"/>
      <c r="E22" s="69"/>
      <c r="F22" s="69"/>
      <c r="G22" s="10">
        <v>25</v>
      </c>
      <c r="H22" s="9">
        <f>I22*G22/100</f>
        <v>0</v>
      </c>
      <c r="I22" s="16">
        <f>IFERROR(IF(SUM(J22:M22)/COUNT(J22:M22)&gt;=4,1,(SUM(J22:M22)/COUNT(J22:M22)/4)),0)</f>
        <v>0</v>
      </c>
      <c r="J22" s="1"/>
      <c r="K22" s="1"/>
      <c r="L22" s="35"/>
      <c r="M22" s="33"/>
      <c r="N22" s="33"/>
    </row>
    <row r="23" spans="1:14" x14ac:dyDescent="0.25">
      <c r="F23" s="26" t="s">
        <v>31</v>
      </c>
      <c r="G23" s="8">
        <f>SUM(G11:G22)</f>
        <v>100</v>
      </c>
      <c r="H23" s="11">
        <f>SUM(H11:H22)</f>
        <v>0.2</v>
      </c>
      <c r="I23" s="7">
        <f>SUM(I11:I22)/COUNT(I11:I22)</f>
        <v>0.16666666666666666</v>
      </c>
    </row>
  </sheetData>
  <mergeCells count="18">
    <mergeCell ref="A22:F22"/>
    <mergeCell ref="A17:F17"/>
    <mergeCell ref="A18:F18"/>
    <mergeCell ref="C3:C6"/>
    <mergeCell ref="D3:E6"/>
    <mergeCell ref="F7:H9"/>
    <mergeCell ref="C9:E9"/>
    <mergeCell ref="A10:F10"/>
    <mergeCell ref="A11:F11"/>
    <mergeCell ref="A13:F13"/>
    <mergeCell ref="A14:F14"/>
    <mergeCell ref="A15:F15"/>
    <mergeCell ref="A16:F16"/>
    <mergeCell ref="A1:I1"/>
    <mergeCell ref="A19:F19"/>
    <mergeCell ref="A20:F20"/>
    <mergeCell ref="A12:F12"/>
    <mergeCell ref="A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8290-5D9B-4353-B602-ABEBE26D0227}">
  <dimension ref="A1:L16"/>
  <sheetViews>
    <sheetView workbookViewId="0">
      <selection activeCell="L9" sqref="L9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3.5703125" bestFit="1" customWidth="1"/>
  </cols>
  <sheetData>
    <row r="1" spans="1:12" ht="21" x14ac:dyDescent="0.25">
      <c r="A1" s="58" t="s">
        <v>75</v>
      </c>
      <c r="B1" s="58"/>
      <c r="C1" s="58"/>
      <c r="D1" s="58"/>
      <c r="E1" s="58"/>
      <c r="F1" s="58"/>
      <c r="G1" s="58"/>
      <c r="H1" s="58"/>
      <c r="I1" s="58"/>
    </row>
    <row r="3" spans="1:12" x14ac:dyDescent="0.25">
      <c r="C3" s="61">
        <f>D3*C8</f>
        <v>0</v>
      </c>
      <c r="D3" s="62">
        <f>I16*10</f>
        <v>0</v>
      </c>
      <c r="E3" s="63"/>
      <c r="F3" s="17" t="s">
        <v>3</v>
      </c>
      <c r="G3" s="3" t="s">
        <v>4</v>
      </c>
      <c r="H3" s="3" t="s">
        <v>5</v>
      </c>
      <c r="J3" s="14" t="s">
        <v>19</v>
      </c>
      <c r="K3" s="14" t="s">
        <v>19</v>
      </c>
      <c r="L3" s="14" t="s">
        <v>19</v>
      </c>
    </row>
    <row r="4" spans="1:12" ht="18" customHeight="1" x14ac:dyDescent="0.25">
      <c r="C4" s="61"/>
      <c r="D4" s="62"/>
      <c r="E4" s="63"/>
      <c r="F4" s="18" t="s">
        <v>6</v>
      </c>
      <c r="G4" s="5">
        <v>0</v>
      </c>
      <c r="H4" s="4" t="e" vm="1">
        <v>#VALUE!</v>
      </c>
      <c r="J4" s="15" t="s">
        <v>20</v>
      </c>
      <c r="K4" s="15" t="s">
        <v>20</v>
      </c>
      <c r="L4" s="15" t="s">
        <v>20</v>
      </c>
    </row>
    <row r="5" spans="1:12" ht="21" customHeight="1" x14ac:dyDescent="0.25">
      <c r="C5" s="61"/>
      <c r="D5" s="62"/>
      <c r="E5" s="63"/>
      <c r="F5" s="19" t="s">
        <v>7</v>
      </c>
      <c r="G5" s="2">
        <v>0.6</v>
      </c>
      <c r="H5" s="1" t="e" vm="2">
        <v>#VALUE!</v>
      </c>
      <c r="J5" s="15" t="s">
        <v>21</v>
      </c>
      <c r="K5" s="15" t="s">
        <v>21</v>
      </c>
      <c r="L5" s="15" t="s">
        <v>21</v>
      </c>
    </row>
    <row r="6" spans="1:12" ht="19.5" customHeight="1" x14ac:dyDescent="0.25">
      <c r="C6" s="61"/>
      <c r="D6" s="62"/>
      <c r="E6" s="63"/>
      <c r="F6" s="19" t="s">
        <v>8</v>
      </c>
      <c r="G6" s="2">
        <v>0.9</v>
      </c>
      <c r="H6" s="1" t="e" vm="3">
        <v>#VALUE!</v>
      </c>
      <c r="J6" s="15" t="s">
        <v>22</v>
      </c>
      <c r="K6" s="15" t="s">
        <v>22</v>
      </c>
      <c r="L6" s="15" t="s">
        <v>22</v>
      </c>
    </row>
    <row r="7" spans="1:12" ht="24.75" customHeight="1" x14ac:dyDescent="0.25">
      <c r="F7" s="54" t="e" vm="5">
        <f>_xlfn.XLOOKUP(H16,G4:G6,H4:H6,,-1)</f>
        <v>#VALUE!</v>
      </c>
      <c r="G7" s="54"/>
      <c r="H7" s="54"/>
      <c r="J7" s="15" t="s">
        <v>23</v>
      </c>
      <c r="K7" s="15" t="s">
        <v>23</v>
      </c>
      <c r="L7" s="15" t="s">
        <v>23</v>
      </c>
    </row>
    <row r="8" spans="1:12" ht="15.75" x14ac:dyDescent="0.25">
      <c r="B8" s="20" t="s">
        <v>10</v>
      </c>
      <c r="C8" s="21">
        <v>0.2</v>
      </c>
      <c r="F8" s="54"/>
      <c r="G8" s="54"/>
      <c r="H8" s="54"/>
      <c r="J8" s="12" t="s">
        <v>24</v>
      </c>
      <c r="K8" s="14" t="s">
        <v>24</v>
      </c>
      <c r="L8" s="14" t="s">
        <v>24</v>
      </c>
    </row>
    <row r="9" spans="1:12" ht="70.5" customHeight="1" x14ac:dyDescent="0.25">
      <c r="C9" s="55"/>
      <c r="D9" s="55"/>
      <c r="E9" s="55"/>
      <c r="F9" s="54"/>
      <c r="G9" s="54"/>
      <c r="H9" s="54"/>
      <c r="J9" s="24" t="s">
        <v>42</v>
      </c>
      <c r="K9" s="22" t="s">
        <v>43</v>
      </c>
      <c r="L9" s="22" t="s">
        <v>86</v>
      </c>
    </row>
    <row r="10" spans="1:12" ht="21.75" customHeight="1" x14ac:dyDescent="0.25">
      <c r="A10" s="64" t="s">
        <v>27</v>
      </c>
      <c r="B10" s="64"/>
      <c r="C10" s="64"/>
      <c r="D10" s="64"/>
      <c r="E10" s="64"/>
      <c r="F10" s="65"/>
      <c r="G10" s="6" t="s">
        <v>10</v>
      </c>
      <c r="H10" s="6" t="s">
        <v>13</v>
      </c>
      <c r="I10" s="13" t="s">
        <v>28</v>
      </c>
      <c r="J10" s="23" t="s">
        <v>29</v>
      </c>
      <c r="K10" s="23" t="s">
        <v>30</v>
      </c>
      <c r="L10" s="14" t="s">
        <v>36</v>
      </c>
    </row>
    <row r="11" spans="1:12" ht="31.5" customHeight="1" x14ac:dyDescent="0.25">
      <c r="A11" s="59" t="s">
        <v>77</v>
      </c>
      <c r="B11" s="59"/>
      <c r="C11" s="59"/>
      <c r="D11" s="59"/>
      <c r="E11" s="59"/>
      <c r="F11" s="59"/>
      <c r="G11" s="8">
        <v>20</v>
      </c>
      <c r="H11" s="9">
        <f>I11*G11/100</f>
        <v>0</v>
      </c>
      <c r="I11" s="16">
        <f>IFERROR(IF(SUM(J11:L11)/COUNT(J11:L11)&gt;=4,1,(SUM(J11:L11)/COUNT(J11:L11)/4)),0)</f>
        <v>0</v>
      </c>
      <c r="J11" s="33"/>
      <c r="K11" s="1"/>
      <c r="L11" s="33"/>
    </row>
    <row r="12" spans="1:12" ht="33.75" customHeight="1" x14ac:dyDescent="0.25">
      <c r="A12" s="59" t="s">
        <v>78</v>
      </c>
      <c r="B12" s="59"/>
      <c r="C12" s="59"/>
      <c r="D12" s="59"/>
      <c r="E12" s="59"/>
      <c r="F12" s="59"/>
      <c r="G12" s="8">
        <v>10</v>
      </c>
      <c r="H12" s="9">
        <f>I12*G12/100</f>
        <v>0</v>
      </c>
      <c r="I12" s="16">
        <f>IFERROR(IF(SUM(J12:L12)/COUNT(J12:L12)&gt;=4,1,(SUM(J12:L12)/COUNT(J12:L12)/4)),0)</f>
        <v>0</v>
      </c>
      <c r="J12" s="33"/>
      <c r="K12" s="1"/>
      <c r="L12" s="33"/>
    </row>
    <row r="13" spans="1:12" ht="33" customHeight="1" x14ac:dyDescent="0.25">
      <c r="A13" s="60" t="s">
        <v>79</v>
      </c>
      <c r="B13" s="60"/>
      <c r="C13" s="60"/>
      <c r="D13" s="60"/>
      <c r="E13" s="60"/>
      <c r="F13" s="60"/>
      <c r="G13" s="10">
        <v>20</v>
      </c>
      <c r="H13" s="9">
        <f>I13*G13/100</f>
        <v>0</v>
      </c>
      <c r="I13" s="16">
        <f>IFERROR(IF(SUM(J13:L13)/COUNT(J13:L13)&gt;=4,1,(SUM(J13:L13)/COUNT(J13:L13)/4)),0)</f>
        <v>0</v>
      </c>
      <c r="J13" s="33"/>
      <c r="K13" s="1"/>
      <c r="L13" s="33"/>
    </row>
    <row r="14" spans="1:12" x14ac:dyDescent="0.25">
      <c r="A14" s="59" t="s">
        <v>80</v>
      </c>
      <c r="B14" s="59"/>
      <c r="C14" s="59"/>
      <c r="D14" s="59"/>
      <c r="E14" s="59"/>
      <c r="F14" s="59"/>
      <c r="G14" s="10">
        <v>20</v>
      </c>
      <c r="H14" s="9">
        <f>I14*G14/100</f>
        <v>0</v>
      </c>
      <c r="I14" s="16">
        <f>IFERROR(IF(SUM(J14:L14)/COUNT(J14:L14)&gt;=4,1,(SUM(J14:L14)/COUNT(J14:L14)/4)),0)</f>
        <v>0</v>
      </c>
      <c r="J14" s="33"/>
      <c r="K14" s="1"/>
      <c r="L14" s="33"/>
    </row>
    <row r="15" spans="1:12" x14ac:dyDescent="0.25">
      <c r="A15" s="59" t="s">
        <v>81</v>
      </c>
      <c r="B15" s="59"/>
      <c r="C15" s="59"/>
      <c r="D15" s="59"/>
      <c r="E15" s="59"/>
      <c r="F15" s="59"/>
      <c r="G15" s="10">
        <v>30</v>
      </c>
      <c r="H15" s="9">
        <f>I15*G15/100</f>
        <v>0</v>
      </c>
      <c r="I15" s="16">
        <f>IFERROR(IF(SUM(J15:L15)/COUNT(J15:L15)&gt;=4,1,(SUM(J15:L15)/COUNT(J15:L15)/4)),0)</f>
        <v>0</v>
      </c>
      <c r="J15" s="1"/>
      <c r="K15" s="33"/>
      <c r="L15" s="33"/>
    </row>
    <row r="16" spans="1:12" ht="15.75" thickBot="1" x14ac:dyDescent="0.3">
      <c r="F16" s="26" t="s">
        <v>31</v>
      </c>
      <c r="G16" s="8">
        <f>SUM(G11:G15)</f>
        <v>100</v>
      </c>
      <c r="H16" s="11">
        <f>SUM(H11:H15)</f>
        <v>0</v>
      </c>
      <c r="I16" s="7">
        <f>SUM(I11:I15)/COUNT(I11:I15)</f>
        <v>0</v>
      </c>
    </row>
  </sheetData>
  <mergeCells count="11">
    <mergeCell ref="A1:I1"/>
    <mergeCell ref="A12:F12"/>
    <mergeCell ref="A13:F13"/>
    <mergeCell ref="A15:F15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ACCA-EB71-4532-82EE-6F1240D5165D}">
  <dimension ref="A1:L15"/>
  <sheetViews>
    <sheetView tabSelected="1" workbookViewId="0">
      <selection activeCell="P11" sqref="P11"/>
    </sheetView>
  </sheetViews>
  <sheetFormatPr baseColWidth="10" defaultColWidth="9.140625" defaultRowHeight="15" x14ac:dyDescent="0.25"/>
  <cols>
    <col min="2" max="2" width="11.85546875" customWidth="1"/>
    <col min="3" max="3" width="16.140625" customWidth="1"/>
    <col min="5" max="5" width="6.42578125" customWidth="1"/>
    <col min="6" max="6" width="10.140625" customWidth="1"/>
    <col min="7" max="7" width="13.42578125" customWidth="1"/>
    <col min="8" max="8" width="13.5703125" customWidth="1"/>
    <col min="9" max="9" width="16.28515625" customWidth="1"/>
    <col min="10" max="10" width="13.42578125" customWidth="1"/>
    <col min="11" max="11" width="12.85546875" customWidth="1"/>
    <col min="12" max="12" width="13.5703125" bestFit="1" customWidth="1"/>
  </cols>
  <sheetData>
    <row r="1" spans="1:12" ht="21" x14ac:dyDescent="0.25">
      <c r="A1" s="58" t="s">
        <v>76</v>
      </c>
      <c r="B1" s="58"/>
      <c r="C1" s="58"/>
      <c r="D1" s="58"/>
      <c r="E1" s="58"/>
      <c r="F1" s="58"/>
      <c r="G1" s="58"/>
      <c r="H1" s="58"/>
      <c r="I1" s="58"/>
    </row>
    <row r="3" spans="1:12" x14ac:dyDescent="0.25">
      <c r="C3" s="61">
        <f>D3*C8</f>
        <v>0</v>
      </c>
      <c r="D3" s="62">
        <f>I15*10</f>
        <v>0</v>
      </c>
      <c r="E3" s="63"/>
      <c r="F3" s="17" t="s">
        <v>3</v>
      </c>
      <c r="G3" s="3" t="s">
        <v>4</v>
      </c>
      <c r="H3" s="3" t="s">
        <v>5</v>
      </c>
      <c r="J3" s="14" t="s">
        <v>19</v>
      </c>
      <c r="K3" s="14" t="s">
        <v>19</v>
      </c>
      <c r="L3" s="14" t="s">
        <v>19</v>
      </c>
    </row>
    <row r="4" spans="1:12" ht="18" customHeight="1" x14ac:dyDescent="0.25">
      <c r="C4" s="61"/>
      <c r="D4" s="62"/>
      <c r="E4" s="63"/>
      <c r="F4" s="18" t="s">
        <v>6</v>
      </c>
      <c r="G4" s="5">
        <v>0</v>
      </c>
      <c r="H4" s="4" t="e" vm="1">
        <v>#VALUE!</v>
      </c>
      <c r="J4" s="15" t="s">
        <v>20</v>
      </c>
      <c r="K4" s="15" t="s">
        <v>20</v>
      </c>
      <c r="L4" s="15" t="s">
        <v>20</v>
      </c>
    </row>
    <row r="5" spans="1:12" ht="21" customHeight="1" x14ac:dyDescent="0.25">
      <c r="C5" s="61"/>
      <c r="D5" s="62"/>
      <c r="E5" s="63"/>
      <c r="F5" s="19" t="s">
        <v>7</v>
      </c>
      <c r="G5" s="2">
        <v>0.6</v>
      </c>
      <c r="H5" s="1" t="e" vm="2">
        <v>#VALUE!</v>
      </c>
      <c r="J5" s="15" t="s">
        <v>21</v>
      </c>
      <c r="K5" s="15" t="s">
        <v>21</v>
      </c>
      <c r="L5" s="15" t="s">
        <v>21</v>
      </c>
    </row>
    <row r="6" spans="1:12" ht="19.5" customHeight="1" x14ac:dyDescent="0.25">
      <c r="C6" s="61"/>
      <c r="D6" s="62"/>
      <c r="E6" s="63"/>
      <c r="F6" s="19" t="s">
        <v>8</v>
      </c>
      <c r="G6" s="2">
        <v>0.9</v>
      </c>
      <c r="H6" s="1" t="e" vm="3">
        <v>#VALUE!</v>
      </c>
      <c r="J6" s="15" t="s">
        <v>22</v>
      </c>
      <c r="K6" s="15" t="s">
        <v>22</v>
      </c>
      <c r="L6" s="15" t="s">
        <v>22</v>
      </c>
    </row>
    <row r="7" spans="1:12" ht="24.75" customHeight="1" x14ac:dyDescent="0.25">
      <c r="F7" s="54" t="e" vm="5">
        <f>_xlfn.XLOOKUP(H15,G4:G6,H4:H6,,-1)</f>
        <v>#VALUE!</v>
      </c>
      <c r="G7" s="54"/>
      <c r="H7" s="54"/>
      <c r="J7" s="15" t="s">
        <v>23</v>
      </c>
      <c r="K7" s="15" t="s">
        <v>23</v>
      </c>
      <c r="L7" s="15" t="s">
        <v>23</v>
      </c>
    </row>
    <row r="8" spans="1:12" ht="15.75" x14ac:dyDescent="0.25">
      <c r="B8" s="20" t="s">
        <v>10</v>
      </c>
      <c r="C8" s="21">
        <v>0.2</v>
      </c>
      <c r="F8" s="54"/>
      <c r="G8" s="54"/>
      <c r="H8" s="54"/>
      <c r="J8" s="12" t="s">
        <v>24</v>
      </c>
      <c r="K8" s="14" t="s">
        <v>24</v>
      </c>
      <c r="L8" s="14" t="s">
        <v>24</v>
      </c>
    </row>
    <row r="9" spans="1:12" ht="70.5" customHeight="1" x14ac:dyDescent="0.25">
      <c r="C9" s="55"/>
      <c r="D9" s="55"/>
      <c r="E9" s="55"/>
      <c r="F9" s="54"/>
      <c r="G9" s="54"/>
      <c r="H9" s="54"/>
      <c r="J9" s="22" t="s">
        <v>44</v>
      </c>
      <c r="K9" s="22" t="s">
        <v>45</v>
      </c>
      <c r="L9" s="22" t="s">
        <v>86</v>
      </c>
    </row>
    <row r="10" spans="1:12" ht="21.75" customHeight="1" x14ac:dyDescent="0.25">
      <c r="A10" s="64" t="s">
        <v>27</v>
      </c>
      <c r="B10" s="64"/>
      <c r="C10" s="64"/>
      <c r="D10" s="64"/>
      <c r="E10" s="64"/>
      <c r="F10" s="65"/>
      <c r="G10" s="6" t="s">
        <v>46</v>
      </c>
      <c r="H10" s="6" t="s">
        <v>13</v>
      </c>
      <c r="I10" s="13" t="s">
        <v>28</v>
      </c>
      <c r="J10" s="23" t="s">
        <v>29</v>
      </c>
      <c r="K10" s="23" t="s">
        <v>30</v>
      </c>
      <c r="L10" s="14" t="s">
        <v>36</v>
      </c>
    </row>
    <row r="11" spans="1:12" ht="32.25" customHeight="1" x14ac:dyDescent="0.25">
      <c r="A11" s="59" t="s">
        <v>82</v>
      </c>
      <c r="B11" s="59"/>
      <c r="C11" s="59"/>
      <c r="D11" s="59"/>
      <c r="E11" s="59"/>
      <c r="F11" s="59"/>
      <c r="G11" s="8">
        <v>10</v>
      </c>
      <c r="H11" s="9">
        <f>I11*G11/100</f>
        <v>0</v>
      </c>
      <c r="I11" s="16">
        <f>IFERROR(IF(SUM(J11:L11)/COUNT(J11:L11)&gt;=4,1,(SUM(J11:L11)/COUNT(J11:L11)/4)),0)</f>
        <v>0</v>
      </c>
      <c r="J11" s="33"/>
      <c r="K11" s="33"/>
      <c r="L11" s="33"/>
    </row>
    <row r="12" spans="1:12" ht="31.5" customHeight="1" x14ac:dyDescent="0.25">
      <c r="A12" s="59" t="s">
        <v>83</v>
      </c>
      <c r="B12" s="59"/>
      <c r="C12" s="59"/>
      <c r="D12" s="59"/>
      <c r="E12" s="59"/>
      <c r="F12" s="59"/>
      <c r="G12" s="8">
        <v>20</v>
      </c>
      <c r="H12" s="9">
        <f>I12*G12/100</f>
        <v>0</v>
      </c>
      <c r="I12" s="16">
        <f>IFERROR(IF(SUM(J12:L12)/COUNT(J12:L12)&gt;=4,1,(SUM(J12:L12)/COUNT(J12:L12)/4)),0)</f>
        <v>0</v>
      </c>
      <c r="J12" s="33"/>
      <c r="K12" s="33"/>
      <c r="L12" s="33"/>
    </row>
    <row r="13" spans="1:12" ht="30" customHeight="1" x14ac:dyDescent="0.25">
      <c r="A13" s="60" t="s">
        <v>84</v>
      </c>
      <c r="B13" s="60"/>
      <c r="C13" s="60"/>
      <c r="D13" s="60"/>
      <c r="E13" s="60"/>
      <c r="F13" s="60"/>
      <c r="G13" s="10">
        <v>20</v>
      </c>
      <c r="H13" s="9">
        <f>I13*G13/100</f>
        <v>0</v>
      </c>
      <c r="I13" s="16">
        <f>IFERROR(IF(SUM(J13:L13)/COUNT(J13:L13)&gt;=4,1,(SUM(J13:L13)/COUNT(J13:L13)/4)),0)</f>
        <v>0</v>
      </c>
      <c r="J13" s="33"/>
      <c r="K13" s="33"/>
      <c r="L13" s="33"/>
    </row>
    <row r="14" spans="1:12" ht="30" customHeight="1" x14ac:dyDescent="0.25">
      <c r="A14" s="59" t="s">
        <v>85</v>
      </c>
      <c r="B14" s="59"/>
      <c r="C14" s="59"/>
      <c r="D14" s="59"/>
      <c r="E14" s="59"/>
      <c r="F14" s="59"/>
      <c r="G14" s="10">
        <v>50</v>
      </c>
      <c r="H14" s="9">
        <f>I14*G14/100</f>
        <v>0</v>
      </c>
      <c r="I14" s="16">
        <f>IFERROR(IF(SUM(J14:L14)/COUNT(J14:L14)&gt;=4,1,(SUM(J14:L14)/COUNT(J14:L14)/4)),0)</f>
        <v>0</v>
      </c>
      <c r="J14" s="33"/>
      <c r="K14" s="33"/>
      <c r="L14" s="33"/>
    </row>
    <row r="15" spans="1:12" ht="15.75" thickBot="1" x14ac:dyDescent="0.3">
      <c r="F15" s="26" t="s">
        <v>31</v>
      </c>
      <c r="G15" s="8">
        <f>SUM(G11:G14)</f>
        <v>100</v>
      </c>
      <c r="H15" s="11">
        <f>SUM(H11:H14)</f>
        <v>0</v>
      </c>
      <c r="I15" s="7">
        <f>SUM(I11:I14)/COUNT(I11:I14)</f>
        <v>0</v>
      </c>
    </row>
  </sheetData>
  <mergeCells count="10">
    <mergeCell ref="A1:I1"/>
    <mergeCell ref="A12:F12"/>
    <mergeCell ref="A13:F13"/>
    <mergeCell ref="A14:F14"/>
    <mergeCell ref="C3:C6"/>
    <mergeCell ref="D3:E6"/>
    <mergeCell ref="F7:H9"/>
    <mergeCell ref="C9:E9"/>
    <mergeCell ref="A10:F10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MÒDUL</vt:lpstr>
      <vt:lpstr>RA-1</vt:lpstr>
      <vt:lpstr>RA-2</vt:lpstr>
      <vt:lpstr>RA-3</vt:lpstr>
      <vt:lpstr>RA-4</vt:lpstr>
      <vt:lpstr>RA-5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Antonio Ramos Ferrer</cp:lastModifiedBy>
  <cp:revision/>
  <dcterms:created xsi:type="dcterms:W3CDTF">2024-12-02T08:16:30Z</dcterms:created>
  <dcterms:modified xsi:type="dcterms:W3CDTF">2025-05-12T21:19:12Z</dcterms:modified>
  <cp:category/>
  <cp:contentStatus/>
</cp:coreProperties>
</file>