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aura.quintero\Desktop\"/>
    </mc:Choice>
  </mc:AlternateContent>
  <xr:revisionPtr revIDLastSave="0" documentId="13_ncr:1_{8FE273D3-8B42-487F-B3F6-22372B06C4EC}" xr6:coauthVersionLast="47" xr6:coauthVersionMax="47" xr10:uidLastSave="{00000000-0000-0000-0000-000000000000}"/>
  <bookViews>
    <workbookView xWindow="-120" yWindow="-120" windowWidth="20730" windowHeight="11040" firstSheet="1" activeTab="5" xr2:uid="{00000000-000D-0000-FFFF-FFFF00000000}"/>
  </bookViews>
  <sheets>
    <sheet name="POWER BI 2013" sheetId="1" r:id="rId1"/>
    <sheet name="POWER BI 2014" sheetId="2" r:id="rId2"/>
    <sheet name="POWER BI 2019" sheetId="3" r:id="rId3"/>
    <sheet name="POWER BI 2024" sheetId="5" r:id="rId4"/>
    <sheet name="POWER BI CONSOLIDADO " sheetId="6" r:id="rId5"/>
    <sheet name="POWER BI" sheetId="8" r:id="rId6"/>
  </sheets>
  <calcPr calcId="181029"/>
</workbook>
</file>

<file path=xl/calcChain.xml><?xml version="1.0" encoding="utf-8"?>
<calcChain xmlns="http://schemas.openxmlformats.org/spreadsheetml/2006/main">
  <c r="W13" i="5" l="1"/>
  <c r="W12" i="5"/>
  <c r="W11" i="5"/>
  <c r="W10" i="5"/>
  <c r="W9" i="5"/>
  <c r="W8" i="5"/>
  <c r="W17" i="5" s="1"/>
  <c r="W18" i="5" s="1"/>
  <c r="W7" i="5"/>
  <c r="W6" i="5"/>
  <c r="W5" i="5"/>
  <c r="W4" i="5"/>
  <c r="W3" i="5"/>
  <c r="W13" i="3"/>
  <c r="W12" i="3"/>
  <c r="W11" i="3"/>
  <c r="W10" i="3"/>
  <c r="W9" i="3"/>
  <c r="W8" i="3"/>
  <c r="W17" i="3" s="1"/>
  <c r="W18" i="3" s="1"/>
  <c r="W7" i="3"/>
  <c r="W6" i="3"/>
  <c r="W5" i="3"/>
  <c r="W4" i="3"/>
  <c r="W3" i="3"/>
  <c r="W13" i="2"/>
  <c r="W12" i="2"/>
  <c r="W11" i="2"/>
  <c r="W10" i="2"/>
  <c r="W9" i="2"/>
  <c r="W8" i="2"/>
  <c r="W7" i="2"/>
  <c r="W6" i="2"/>
  <c r="W5" i="2"/>
  <c r="W4" i="2"/>
  <c r="W3" i="2"/>
  <c r="W13" i="1"/>
  <c r="W12" i="1"/>
  <c r="W11" i="1"/>
  <c r="W10" i="1"/>
  <c r="W9" i="1"/>
  <c r="W7" i="1"/>
  <c r="W6" i="1"/>
  <c r="W5" i="1"/>
  <c r="W4" i="1"/>
  <c r="W3" i="1"/>
  <c r="W8" i="1"/>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3" i="5"/>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3" i="3"/>
  <c r="W17" i="2"/>
  <c r="W18" i="2" s="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3" i="2"/>
  <c r="W16" i="5" l="1"/>
  <c r="W16" i="3"/>
  <c r="W16" i="2"/>
  <c r="E4" i="5"/>
  <c r="F4" i="5"/>
  <c r="G4" i="5"/>
  <c r="H4" i="5"/>
  <c r="I4" i="5"/>
  <c r="J4" i="5"/>
  <c r="K4" i="5"/>
  <c r="L4" i="5"/>
  <c r="M4" i="5"/>
  <c r="N4" i="5"/>
  <c r="O4" i="5"/>
  <c r="E5" i="5"/>
  <c r="F5" i="5"/>
  <c r="G5" i="5"/>
  <c r="H5" i="5"/>
  <c r="I5" i="5"/>
  <c r="J5" i="5"/>
  <c r="K5" i="5"/>
  <c r="L5" i="5"/>
  <c r="M5" i="5"/>
  <c r="N5" i="5"/>
  <c r="O5" i="5"/>
  <c r="E6" i="5"/>
  <c r="F6" i="5"/>
  <c r="G6" i="5"/>
  <c r="H6" i="5"/>
  <c r="I6" i="5"/>
  <c r="J6" i="5"/>
  <c r="K6" i="5"/>
  <c r="L6" i="5"/>
  <c r="M6" i="5"/>
  <c r="N6" i="5"/>
  <c r="O6" i="5"/>
  <c r="E7" i="5"/>
  <c r="F7" i="5"/>
  <c r="G7" i="5"/>
  <c r="H7" i="5"/>
  <c r="I7" i="5"/>
  <c r="J7" i="5"/>
  <c r="K7" i="5"/>
  <c r="L7" i="5"/>
  <c r="M7" i="5"/>
  <c r="N7" i="5"/>
  <c r="O7" i="5"/>
  <c r="E8" i="5"/>
  <c r="F8" i="5"/>
  <c r="G8" i="5"/>
  <c r="H8" i="5"/>
  <c r="I8" i="5"/>
  <c r="J8" i="5"/>
  <c r="K8" i="5"/>
  <c r="L8" i="5"/>
  <c r="M8" i="5"/>
  <c r="N8" i="5"/>
  <c r="O8" i="5"/>
  <c r="E9" i="5"/>
  <c r="F9" i="5"/>
  <c r="G9" i="5"/>
  <c r="H9" i="5"/>
  <c r="I9" i="5"/>
  <c r="J9" i="5"/>
  <c r="K9" i="5"/>
  <c r="L9" i="5"/>
  <c r="M9" i="5"/>
  <c r="N9" i="5"/>
  <c r="O9" i="5"/>
  <c r="E10" i="5"/>
  <c r="F10" i="5"/>
  <c r="G10" i="5"/>
  <c r="H10" i="5"/>
  <c r="I10" i="5"/>
  <c r="J10" i="5"/>
  <c r="K10" i="5"/>
  <c r="L10" i="5"/>
  <c r="M10" i="5"/>
  <c r="N10" i="5"/>
  <c r="O10" i="5"/>
  <c r="E11" i="5"/>
  <c r="F11" i="5"/>
  <c r="G11" i="5"/>
  <c r="H11" i="5"/>
  <c r="I11" i="5"/>
  <c r="J11" i="5"/>
  <c r="K11" i="5"/>
  <c r="L11" i="5"/>
  <c r="M11" i="5"/>
  <c r="N11" i="5"/>
  <c r="O11" i="5"/>
  <c r="E12" i="5"/>
  <c r="F12" i="5"/>
  <c r="G12" i="5"/>
  <c r="H12" i="5"/>
  <c r="I12" i="5"/>
  <c r="J12" i="5"/>
  <c r="K12" i="5"/>
  <c r="L12" i="5"/>
  <c r="M12" i="5"/>
  <c r="N12" i="5"/>
  <c r="O12" i="5"/>
  <c r="E13" i="5"/>
  <c r="F13" i="5"/>
  <c r="G13" i="5"/>
  <c r="H13" i="5"/>
  <c r="I13" i="5"/>
  <c r="J13" i="5"/>
  <c r="K13" i="5"/>
  <c r="L13" i="5"/>
  <c r="M13" i="5"/>
  <c r="N13" i="5"/>
  <c r="O13" i="5"/>
  <c r="E14" i="5"/>
  <c r="F14" i="5"/>
  <c r="G14" i="5"/>
  <c r="H14" i="5"/>
  <c r="I14" i="5"/>
  <c r="J14" i="5"/>
  <c r="K14" i="5"/>
  <c r="L14" i="5"/>
  <c r="M14" i="5"/>
  <c r="N14" i="5"/>
  <c r="O14" i="5"/>
  <c r="E15" i="5"/>
  <c r="F15" i="5"/>
  <c r="G15" i="5"/>
  <c r="H15" i="5"/>
  <c r="I15" i="5"/>
  <c r="J15" i="5"/>
  <c r="K15" i="5"/>
  <c r="L15" i="5"/>
  <c r="M15" i="5"/>
  <c r="N15" i="5"/>
  <c r="O15" i="5"/>
  <c r="E16" i="5"/>
  <c r="F16" i="5"/>
  <c r="G16" i="5"/>
  <c r="H16" i="5"/>
  <c r="I16" i="5"/>
  <c r="J16" i="5"/>
  <c r="K16" i="5"/>
  <c r="L16" i="5"/>
  <c r="M16" i="5"/>
  <c r="N16" i="5"/>
  <c r="O16" i="5"/>
  <c r="E17" i="5"/>
  <c r="F17" i="5"/>
  <c r="G17" i="5"/>
  <c r="H17" i="5"/>
  <c r="I17" i="5"/>
  <c r="J17" i="5"/>
  <c r="K17" i="5"/>
  <c r="L17" i="5"/>
  <c r="M17" i="5"/>
  <c r="N17" i="5"/>
  <c r="O17" i="5"/>
  <c r="E18" i="5"/>
  <c r="F18" i="5"/>
  <c r="G18" i="5"/>
  <c r="H18" i="5"/>
  <c r="I18" i="5"/>
  <c r="J18" i="5"/>
  <c r="K18" i="5"/>
  <c r="L18" i="5"/>
  <c r="M18" i="5"/>
  <c r="N18" i="5"/>
  <c r="O18" i="5"/>
  <c r="E19" i="5"/>
  <c r="F19" i="5"/>
  <c r="G19" i="5"/>
  <c r="H19" i="5"/>
  <c r="I19" i="5"/>
  <c r="J19" i="5"/>
  <c r="K19" i="5"/>
  <c r="L19" i="5"/>
  <c r="M19" i="5"/>
  <c r="N19" i="5"/>
  <c r="O19" i="5"/>
  <c r="E20" i="5"/>
  <c r="F20" i="5"/>
  <c r="G20" i="5"/>
  <c r="H20" i="5"/>
  <c r="I20" i="5"/>
  <c r="P20" i="5" s="1"/>
  <c r="Q20" i="5" s="1"/>
  <c r="J20" i="5"/>
  <c r="K20" i="5"/>
  <c r="L20" i="5"/>
  <c r="M20" i="5"/>
  <c r="N20" i="5"/>
  <c r="O20" i="5"/>
  <c r="E21" i="5"/>
  <c r="F21" i="5"/>
  <c r="G21" i="5"/>
  <c r="H21" i="5"/>
  <c r="I21" i="5"/>
  <c r="J21" i="5"/>
  <c r="K21" i="5"/>
  <c r="L21" i="5"/>
  <c r="M21" i="5"/>
  <c r="N21" i="5"/>
  <c r="O21" i="5"/>
  <c r="E22" i="5"/>
  <c r="F22" i="5"/>
  <c r="G22" i="5"/>
  <c r="H22" i="5"/>
  <c r="I22" i="5"/>
  <c r="J22" i="5"/>
  <c r="K22" i="5"/>
  <c r="L22" i="5"/>
  <c r="M22" i="5"/>
  <c r="N22" i="5"/>
  <c r="O22" i="5"/>
  <c r="E23" i="5"/>
  <c r="F23" i="5"/>
  <c r="G23" i="5"/>
  <c r="H23" i="5"/>
  <c r="I23" i="5"/>
  <c r="J23" i="5"/>
  <c r="K23" i="5"/>
  <c r="L23" i="5"/>
  <c r="M23" i="5"/>
  <c r="N23" i="5"/>
  <c r="O23" i="5"/>
  <c r="E24" i="5"/>
  <c r="F24" i="5"/>
  <c r="G24" i="5"/>
  <c r="H24" i="5"/>
  <c r="I24" i="5"/>
  <c r="J24" i="5"/>
  <c r="K24" i="5"/>
  <c r="L24" i="5"/>
  <c r="M24" i="5"/>
  <c r="N24" i="5"/>
  <c r="O24" i="5"/>
  <c r="E25" i="5"/>
  <c r="F25" i="5"/>
  <c r="G25" i="5"/>
  <c r="H25" i="5"/>
  <c r="I25" i="5"/>
  <c r="J25" i="5"/>
  <c r="K25" i="5"/>
  <c r="L25" i="5"/>
  <c r="M25" i="5"/>
  <c r="N25" i="5"/>
  <c r="O25" i="5"/>
  <c r="E26" i="5"/>
  <c r="F26" i="5"/>
  <c r="G26" i="5"/>
  <c r="H26" i="5"/>
  <c r="I26" i="5"/>
  <c r="J26" i="5"/>
  <c r="K26" i="5"/>
  <c r="L26" i="5"/>
  <c r="M26" i="5"/>
  <c r="N26" i="5"/>
  <c r="O26" i="5"/>
  <c r="E27" i="5"/>
  <c r="F27" i="5"/>
  <c r="G27" i="5"/>
  <c r="H27" i="5"/>
  <c r="I27" i="5"/>
  <c r="J27" i="5"/>
  <c r="K27" i="5"/>
  <c r="L27" i="5"/>
  <c r="M27" i="5"/>
  <c r="N27" i="5"/>
  <c r="O27" i="5"/>
  <c r="E28" i="5"/>
  <c r="F28" i="5"/>
  <c r="G28" i="5"/>
  <c r="H28" i="5"/>
  <c r="I28" i="5"/>
  <c r="P28" i="5" s="1"/>
  <c r="Q28" i="5" s="1"/>
  <c r="J28" i="5"/>
  <c r="K28" i="5"/>
  <c r="L28" i="5"/>
  <c r="M28" i="5"/>
  <c r="N28" i="5"/>
  <c r="O28" i="5"/>
  <c r="E29" i="5"/>
  <c r="F29" i="5"/>
  <c r="G29" i="5"/>
  <c r="H29" i="5"/>
  <c r="I29" i="5"/>
  <c r="J29" i="5"/>
  <c r="K29" i="5"/>
  <c r="L29" i="5"/>
  <c r="M29" i="5"/>
  <c r="N29" i="5"/>
  <c r="O29" i="5"/>
  <c r="E30" i="5"/>
  <c r="F30" i="5"/>
  <c r="G30" i="5"/>
  <c r="H30" i="5"/>
  <c r="I30" i="5"/>
  <c r="J30" i="5"/>
  <c r="K30" i="5"/>
  <c r="L30" i="5"/>
  <c r="M30" i="5"/>
  <c r="N30" i="5"/>
  <c r="O30" i="5"/>
  <c r="E31" i="5"/>
  <c r="F31" i="5"/>
  <c r="G31" i="5"/>
  <c r="H31" i="5"/>
  <c r="I31" i="5"/>
  <c r="J31" i="5"/>
  <c r="K31" i="5"/>
  <c r="L31" i="5"/>
  <c r="M31" i="5"/>
  <c r="N31" i="5"/>
  <c r="O31" i="5"/>
  <c r="E32" i="5"/>
  <c r="F32" i="5"/>
  <c r="G32" i="5"/>
  <c r="H32" i="5"/>
  <c r="I32" i="5"/>
  <c r="J32" i="5"/>
  <c r="K32" i="5"/>
  <c r="L32" i="5"/>
  <c r="M32" i="5"/>
  <c r="N32" i="5"/>
  <c r="O32" i="5"/>
  <c r="E33" i="5"/>
  <c r="F33" i="5"/>
  <c r="G33" i="5"/>
  <c r="H33" i="5"/>
  <c r="I33" i="5"/>
  <c r="J33" i="5"/>
  <c r="K33" i="5"/>
  <c r="L33" i="5"/>
  <c r="M33" i="5"/>
  <c r="N33" i="5"/>
  <c r="O33" i="5"/>
  <c r="E34" i="5"/>
  <c r="F34" i="5"/>
  <c r="G34" i="5"/>
  <c r="H34" i="5"/>
  <c r="I34" i="5"/>
  <c r="J34" i="5"/>
  <c r="K34" i="5"/>
  <c r="L34" i="5"/>
  <c r="M34" i="5"/>
  <c r="N34" i="5"/>
  <c r="O34" i="5"/>
  <c r="E35" i="5"/>
  <c r="F35" i="5"/>
  <c r="G35" i="5"/>
  <c r="H35" i="5"/>
  <c r="I35" i="5"/>
  <c r="J35" i="5"/>
  <c r="K35" i="5"/>
  <c r="L35" i="5"/>
  <c r="M35" i="5"/>
  <c r="N35" i="5"/>
  <c r="O35" i="5"/>
  <c r="E36" i="5"/>
  <c r="F36" i="5"/>
  <c r="G36" i="5"/>
  <c r="H36" i="5"/>
  <c r="I36" i="5"/>
  <c r="J36" i="5"/>
  <c r="K36" i="5"/>
  <c r="L36" i="5"/>
  <c r="M36" i="5"/>
  <c r="N36" i="5"/>
  <c r="O36" i="5"/>
  <c r="E37" i="5"/>
  <c r="F37" i="5"/>
  <c r="G37" i="5"/>
  <c r="H37" i="5"/>
  <c r="I37" i="5"/>
  <c r="J37" i="5"/>
  <c r="K37" i="5"/>
  <c r="L37" i="5"/>
  <c r="M37" i="5"/>
  <c r="N37" i="5"/>
  <c r="O37" i="5"/>
  <c r="E38" i="5"/>
  <c r="F38" i="5"/>
  <c r="G38" i="5"/>
  <c r="H38" i="5"/>
  <c r="I38" i="5"/>
  <c r="J38" i="5"/>
  <c r="K38" i="5"/>
  <c r="L38" i="5"/>
  <c r="M38" i="5"/>
  <c r="N38" i="5"/>
  <c r="O38" i="5"/>
  <c r="E39" i="5"/>
  <c r="F39" i="5"/>
  <c r="G39" i="5"/>
  <c r="H39" i="5"/>
  <c r="I39" i="5"/>
  <c r="J39" i="5"/>
  <c r="K39" i="5"/>
  <c r="L39" i="5"/>
  <c r="M39" i="5"/>
  <c r="N39" i="5"/>
  <c r="O39" i="5"/>
  <c r="E40" i="5"/>
  <c r="F40" i="5"/>
  <c r="G40" i="5"/>
  <c r="H40" i="5"/>
  <c r="I40" i="5"/>
  <c r="J40" i="5"/>
  <c r="K40" i="5"/>
  <c r="L40" i="5"/>
  <c r="M40" i="5"/>
  <c r="N40" i="5"/>
  <c r="O40" i="5"/>
  <c r="E41" i="5"/>
  <c r="F41" i="5"/>
  <c r="G41" i="5"/>
  <c r="H41" i="5"/>
  <c r="I41" i="5"/>
  <c r="J41" i="5"/>
  <c r="K41" i="5"/>
  <c r="L41" i="5"/>
  <c r="M41" i="5"/>
  <c r="N41" i="5"/>
  <c r="O41" i="5"/>
  <c r="E42" i="5"/>
  <c r="F42" i="5"/>
  <c r="G42" i="5"/>
  <c r="H42" i="5"/>
  <c r="I42" i="5"/>
  <c r="J42" i="5"/>
  <c r="K42" i="5"/>
  <c r="L42" i="5"/>
  <c r="M42" i="5"/>
  <c r="N42" i="5"/>
  <c r="O42" i="5"/>
  <c r="E43" i="5"/>
  <c r="F43" i="5"/>
  <c r="G43" i="5"/>
  <c r="H43" i="5"/>
  <c r="I43" i="5"/>
  <c r="J43" i="5"/>
  <c r="K43" i="5"/>
  <c r="L43" i="5"/>
  <c r="M43" i="5"/>
  <c r="N43" i="5"/>
  <c r="O43" i="5"/>
  <c r="E44" i="5"/>
  <c r="F44" i="5"/>
  <c r="G44" i="5"/>
  <c r="H44" i="5"/>
  <c r="I44" i="5"/>
  <c r="J44" i="5"/>
  <c r="K44" i="5"/>
  <c r="L44" i="5"/>
  <c r="M44" i="5"/>
  <c r="N44" i="5"/>
  <c r="O44" i="5"/>
  <c r="E45" i="5"/>
  <c r="F45" i="5"/>
  <c r="G45" i="5"/>
  <c r="H45" i="5"/>
  <c r="I45" i="5"/>
  <c r="J45" i="5"/>
  <c r="K45" i="5"/>
  <c r="L45" i="5"/>
  <c r="M45" i="5"/>
  <c r="N45" i="5"/>
  <c r="O45" i="5"/>
  <c r="E46" i="5"/>
  <c r="F46" i="5"/>
  <c r="G46" i="5"/>
  <c r="H46" i="5"/>
  <c r="I46" i="5"/>
  <c r="J46" i="5"/>
  <c r="K46" i="5"/>
  <c r="L46" i="5"/>
  <c r="M46" i="5"/>
  <c r="N46" i="5"/>
  <c r="O46" i="5"/>
  <c r="E47" i="5"/>
  <c r="F47" i="5"/>
  <c r="G47" i="5"/>
  <c r="H47" i="5"/>
  <c r="I47" i="5"/>
  <c r="J47" i="5"/>
  <c r="K47" i="5"/>
  <c r="L47" i="5"/>
  <c r="M47" i="5"/>
  <c r="N47" i="5"/>
  <c r="O47" i="5"/>
  <c r="E48" i="5"/>
  <c r="F48" i="5"/>
  <c r="G48" i="5"/>
  <c r="H48" i="5"/>
  <c r="I48" i="5"/>
  <c r="J48" i="5"/>
  <c r="K48" i="5"/>
  <c r="L48" i="5"/>
  <c r="M48" i="5"/>
  <c r="N48" i="5"/>
  <c r="O48" i="5"/>
  <c r="E49" i="5"/>
  <c r="F49" i="5"/>
  <c r="G49" i="5"/>
  <c r="H49" i="5"/>
  <c r="I49" i="5"/>
  <c r="J49" i="5"/>
  <c r="K49" i="5"/>
  <c r="L49" i="5"/>
  <c r="M49" i="5"/>
  <c r="N49" i="5"/>
  <c r="O49" i="5"/>
  <c r="E50" i="5"/>
  <c r="F50" i="5"/>
  <c r="G50" i="5"/>
  <c r="H50" i="5"/>
  <c r="I50" i="5"/>
  <c r="J50" i="5"/>
  <c r="K50" i="5"/>
  <c r="L50" i="5"/>
  <c r="M50" i="5"/>
  <c r="N50" i="5"/>
  <c r="O50" i="5"/>
  <c r="E51" i="5"/>
  <c r="F51" i="5"/>
  <c r="G51" i="5"/>
  <c r="H51" i="5"/>
  <c r="I51" i="5"/>
  <c r="J51" i="5"/>
  <c r="K51" i="5"/>
  <c r="L51" i="5"/>
  <c r="M51" i="5"/>
  <c r="N51" i="5"/>
  <c r="O51" i="5"/>
  <c r="E52" i="5"/>
  <c r="F52" i="5"/>
  <c r="G52" i="5"/>
  <c r="H52" i="5"/>
  <c r="I52" i="5"/>
  <c r="J52" i="5"/>
  <c r="K52" i="5"/>
  <c r="L52" i="5"/>
  <c r="M52" i="5"/>
  <c r="N52" i="5"/>
  <c r="O52" i="5"/>
  <c r="E53" i="5"/>
  <c r="F53" i="5"/>
  <c r="G53" i="5"/>
  <c r="H53" i="5"/>
  <c r="I53" i="5"/>
  <c r="J53" i="5"/>
  <c r="K53" i="5"/>
  <c r="L53" i="5"/>
  <c r="M53" i="5"/>
  <c r="N53" i="5"/>
  <c r="O53" i="5"/>
  <c r="E54" i="5"/>
  <c r="F54" i="5"/>
  <c r="G54" i="5"/>
  <c r="H54" i="5"/>
  <c r="I54" i="5"/>
  <c r="J54" i="5"/>
  <c r="K54" i="5"/>
  <c r="L54" i="5"/>
  <c r="M54" i="5"/>
  <c r="N54" i="5"/>
  <c r="O54" i="5"/>
  <c r="E55" i="5"/>
  <c r="F55" i="5"/>
  <c r="G55" i="5"/>
  <c r="H55" i="5"/>
  <c r="I55" i="5"/>
  <c r="J55" i="5"/>
  <c r="K55" i="5"/>
  <c r="L55" i="5"/>
  <c r="M55" i="5"/>
  <c r="N55" i="5"/>
  <c r="O55" i="5"/>
  <c r="E56" i="5"/>
  <c r="F56" i="5"/>
  <c r="G56" i="5"/>
  <c r="H56" i="5"/>
  <c r="I56" i="5"/>
  <c r="J56" i="5"/>
  <c r="K56" i="5"/>
  <c r="L56" i="5"/>
  <c r="M56" i="5"/>
  <c r="N56" i="5"/>
  <c r="O56" i="5"/>
  <c r="E57" i="5"/>
  <c r="F57" i="5"/>
  <c r="G57" i="5"/>
  <c r="H57" i="5"/>
  <c r="I57" i="5"/>
  <c r="J57" i="5"/>
  <c r="K57" i="5"/>
  <c r="L57" i="5"/>
  <c r="M57" i="5"/>
  <c r="N57" i="5"/>
  <c r="O57" i="5"/>
  <c r="E58" i="5"/>
  <c r="F58" i="5"/>
  <c r="G58" i="5"/>
  <c r="H58" i="5"/>
  <c r="I58" i="5"/>
  <c r="J58" i="5"/>
  <c r="K58" i="5"/>
  <c r="L58" i="5"/>
  <c r="M58" i="5"/>
  <c r="N58" i="5"/>
  <c r="O58" i="5"/>
  <c r="E59" i="5"/>
  <c r="F59" i="5"/>
  <c r="G59" i="5"/>
  <c r="H59" i="5"/>
  <c r="I59" i="5"/>
  <c r="J59" i="5"/>
  <c r="K59" i="5"/>
  <c r="L59" i="5"/>
  <c r="M59" i="5"/>
  <c r="N59" i="5"/>
  <c r="O59" i="5"/>
  <c r="E60" i="5"/>
  <c r="F60" i="5"/>
  <c r="G60" i="5"/>
  <c r="H60" i="5"/>
  <c r="I60" i="5"/>
  <c r="J60" i="5"/>
  <c r="K60" i="5"/>
  <c r="L60" i="5"/>
  <c r="M60" i="5"/>
  <c r="N60" i="5"/>
  <c r="O60" i="5"/>
  <c r="E61" i="5"/>
  <c r="F61" i="5"/>
  <c r="G61" i="5"/>
  <c r="H61" i="5"/>
  <c r="I61" i="5"/>
  <c r="J61" i="5"/>
  <c r="K61" i="5"/>
  <c r="L61" i="5"/>
  <c r="M61" i="5"/>
  <c r="N61" i="5"/>
  <c r="O61" i="5"/>
  <c r="E62" i="5"/>
  <c r="P62" i="5" s="1"/>
  <c r="Q62" i="5" s="1"/>
  <c r="F62" i="5"/>
  <c r="G62" i="5"/>
  <c r="H62" i="5"/>
  <c r="I62" i="5"/>
  <c r="J62" i="5"/>
  <c r="K62" i="5"/>
  <c r="L62" i="5"/>
  <c r="M62" i="5"/>
  <c r="N62" i="5"/>
  <c r="O62" i="5"/>
  <c r="E63" i="5"/>
  <c r="F63" i="5"/>
  <c r="G63" i="5"/>
  <c r="H63" i="5"/>
  <c r="I63" i="5"/>
  <c r="J63" i="5"/>
  <c r="K63" i="5"/>
  <c r="L63" i="5"/>
  <c r="M63" i="5"/>
  <c r="N63" i="5"/>
  <c r="O63" i="5"/>
  <c r="E64" i="5"/>
  <c r="F64" i="5"/>
  <c r="G64" i="5"/>
  <c r="H64" i="5"/>
  <c r="I64" i="5"/>
  <c r="J64" i="5"/>
  <c r="K64" i="5"/>
  <c r="L64" i="5"/>
  <c r="M64" i="5"/>
  <c r="N64" i="5"/>
  <c r="O64" i="5"/>
  <c r="E65" i="5"/>
  <c r="F65" i="5"/>
  <c r="G65" i="5"/>
  <c r="H65" i="5"/>
  <c r="I65" i="5"/>
  <c r="J65" i="5"/>
  <c r="K65" i="5"/>
  <c r="L65" i="5"/>
  <c r="M65" i="5"/>
  <c r="N65" i="5"/>
  <c r="O65" i="5"/>
  <c r="E66" i="5"/>
  <c r="F66" i="5"/>
  <c r="G66" i="5"/>
  <c r="H66" i="5"/>
  <c r="I66" i="5"/>
  <c r="J66" i="5"/>
  <c r="K66" i="5"/>
  <c r="L66" i="5"/>
  <c r="M66" i="5"/>
  <c r="N66" i="5"/>
  <c r="O66" i="5"/>
  <c r="E67" i="5"/>
  <c r="F67" i="5"/>
  <c r="G67" i="5"/>
  <c r="H67" i="5"/>
  <c r="I67" i="5"/>
  <c r="J67" i="5"/>
  <c r="K67" i="5"/>
  <c r="L67" i="5"/>
  <c r="M67" i="5"/>
  <c r="N67" i="5"/>
  <c r="O67" i="5"/>
  <c r="E68" i="5"/>
  <c r="F68" i="5"/>
  <c r="G68" i="5"/>
  <c r="H68" i="5"/>
  <c r="I68" i="5"/>
  <c r="J68" i="5"/>
  <c r="K68" i="5"/>
  <c r="L68" i="5"/>
  <c r="M68" i="5"/>
  <c r="N68" i="5"/>
  <c r="O68" i="5"/>
  <c r="E69" i="5"/>
  <c r="F69" i="5"/>
  <c r="G69" i="5"/>
  <c r="H69" i="5"/>
  <c r="I69" i="5"/>
  <c r="J69" i="5"/>
  <c r="K69" i="5"/>
  <c r="L69" i="5"/>
  <c r="M69" i="5"/>
  <c r="N69" i="5"/>
  <c r="O69" i="5"/>
  <c r="E70" i="5"/>
  <c r="F70" i="5"/>
  <c r="G70" i="5"/>
  <c r="H70" i="5"/>
  <c r="I70" i="5"/>
  <c r="J70" i="5"/>
  <c r="K70" i="5"/>
  <c r="L70" i="5"/>
  <c r="M70" i="5"/>
  <c r="N70" i="5"/>
  <c r="O70" i="5"/>
  <c r="E71" i="5"/>
  <c r="F71" i="5"/>
  <c r="G71" i="5"/>
  <c r="H71" i="5"/>
  <c r="I71" i="5"/>
  <c r="J71" i="5"/>
  <c r="K71" i="5"/>
  <c r="L71" i="5"/>
  <c r="M71" i="5"/>
  <c r="N71" i="5"/>
  <c r="O71" i="5"/>
  <c r="O3" i="5"/>
  <c r="N3" i="5"/>
  <c r="M3" i="5"/>
  <c r="L3" i="5"/>
  <c r="K3" i="5"/>
  <c r="J3" i="5"/>
  <c r="I3" i="5"/>
  <c r="H3" i="5"/>
  <c r="G3" i="5"/>
  <c r="F3" i="5"/>
  <c r="E3" i="5"/>
  <c r="E4" i="3"/>
  <c r="F4" i="3"/>
  <c r="G4" i="3"/>
  <c r="H4" i="3"/>
  <c r="I4" i="3"/>
  <c r="J4" i="3"/>
  <c r="K4" i="3"/>
  <c r="L4" i="3"/>
  <c r="M4" i="3"/>
  <c r="N4" i="3"/>
  <c r="O4" i="3"/>
  <c r="E5" i="3"/>
  <c r="F5" i="3"/>
  <c r="G5" i="3"/>
  <c r="H5" i="3"/>
  <c r="I5" i="3"/>
  <c r="J5" i="3"/>
  <c r="K5" i="3"/>
  <c r="L5" i="3"/>
  <c r="M5" i="3"/>
  <c r="N5" i="3"/>
  <c r="O5" i="3"/>
  <c r="E6" i="3"/>
  <c r="F6" i="3"/>
  <c r="G6" i="3"/>
  <c r="H6" i="3"/>
  <c r="I6" i="3"/>
  <c r="J6" i="3"/>
  <c r="K6" i="3"/>
  <c r="L6" i="3"/>
  <c r="M6" i="3"/>
  <c r="N6" i="3"/>
  <c r="O6" i="3"/>
  <c r="E7" i="3"/>
  <c r="F7" i="3"/>
  <c r="G7" i="3"/>
  <c r="H7" i="3"/>
  <c r="I7" i="3"/>
  <c r="J7" i="3"/>
  <c r="K7" i="3"/>
  <c r="L7" i="3"/>
  <c r="M7" i="3"/>
  <c r="N7" i="3"/>
  <c r="O7" i="3"/>
  <c r="E8" i="3"/>
  <c r="F8" i="3"/>
  <c r="G8" i="3"/>
  <c r="H8" i="3"/>
  <c r="I8" i="3"/>
  <c r="J8" i="3"/>
  <c r="K8" i="3"/>
  <c r="L8" i="3"/>
  <c r="M8" i="3"/>
  <c r="N8" i="3"/>
  <c r="O8" i="3"/>
  <c r="E9" i="3"/>
  <c r="F9" i="3"/>
  <c r="G9" i="3"/>
  <c r="H9" i="3"/>
  <c r="I9" i="3"/>
  <c r="J9" i="3"/>
  <c r="K9" i="3"/>
  <c r="L9" i="3"/>
  <c r="M9" i="3"/>
  <c r="N9" i="3"/>
  <c r="O9" i="3"/>
  <c r="E10" i="3"/>
  <c r="F10" i="3"/>
  <c r="G10" i="3"/>
  <c r="H10" i="3"/>
  <c r="I10" i="3"/>
  <c r="J10" i="3"/>
  <c r="K10" i="3"/>
  <c r="L10" i="3"/>
  <c r="M10" i="3"/>
  <c r="N10" i="3"/>
  <c r="O10" i="3"/>
  <c r="E11" i="3"/>
  <c r="F11" i="3"/>
  <c r="G11" i="3"/>
  <c r="H11" i="3"/>
  <c r="I11" i="3"/>
  <c r="J11" i="3"/>
  <c r="K11" i="3"/>
  <c r="L11" i="3"/>
  <c r="M11" i="3"/>
  <c r="N11" i="3"/>
  <c r="O11" i="3"/>
  <c r="E12" i="3"/>
  <c r="F12" i="3"/>
  <c r="G12" i="3"/>
  <c r="H12" i="3"/>
  <c r="I12" i="3"/>
  <c r="J12" i="3"/>
  <c r="K12" i="3"/>
  <c r="L12" i="3"/>
  <c r="M12" i="3"/>
  <c r="N12" i="3"/>
  <c r="O12" i="3"/>
  <c r="E13" i="3"/>
  <c r="F13" i="3"/>
  <c r="G13" i="3"/>
  <c r="H13" i="3"/>
  <c r="I13" i="3"/>
  <c r="J13" i="3"/>
  <c r="K13" i="3"/>
  <c r="L13" i="3"/>
  <c r="M13" i="3"/>
  <c r="N13" i="3"/>
  <c r="O13" i="3"/>
  <c r="E14" i="3"/>
  <c r="F14" i="3"/>
  <c r="G14" i="3"/>
  <c r="H14" i="3"/>
  <c r="I14" i="3"/>
  <c r="J14" i="3"/>
  <c r="K14" i="3"/>
  <c r="L14" i="3"/>
  <c r="M14" i="3"/>
  <c r="N14" i="3"/>
  <c r="O14" i="3"/>
  <c r="E15" i="3"/>
  <c r="F15" i="3"/>
  <c r="G15" i="3"/>
  <c r="H15" i="3"/>
  <c r="I15" i="3"/>
  <c r="J15" i="3"/>
  <c r="K15" i="3"/>
  <c r="L15" i="3"/>
  <c r="M15" i="3"/>
  <c r="N15" i="3"/>
  <c r="O15" i="3"/>
  <c r="E16" i="3"/>
  <c r="F16" i="3"/>
  <c r="G16" i="3"/>
  <c r="H16" i="3"/>
  <c r="I16" i="3"/>
  <c r="J16" i="3"/>
  <c r="K16" i="3"/>
  <c r="L16" i="3"/>
  <c r="M16" i="3"/>
  <c r="N16" i="3"/>
  <c r="O16" i="3"/>
  <c r="E17" i="3"/>
  <c r="F17" i="3"/>
  <c r="G17" i="3"/>
  <c r="H17" i="3"/>
  <c r="I17" i="3"/>
  <c r="J17" i="3"/>
  <c r="K17" i="3"/>
  <c r="L17" i="3"/>
  <c r="M17" i="3"/>
  <c r="N17" i="3"/>
  <c r="O17" i="3"/>
  <c r="E18" i="3"/>
  <c r="F18" i="3"/>
  <c r="G18" i="3"/>
  <c r="H18" i="3"/>
  <c r="I18" i="3"/>
  <c r="J18" i="3"/>
  <c r="K18" i="3"/>
  <c r="L18" i="3"/>
  <c r="M18" i="3"/>
  <c r="N18" i="3"/>
  <c r="O18" i="3"/>
  <c r="E19" i="3"/>
  <c r="F19" i="3"/>
  <c r="G19" i="3"/>
  <c r="H19" i="3"/>
  <c r="I19" i="3"/>
  <c r="J19" i="3"/>
  <c r="K19" i="3"/>
  <c r="L19" i="3"/>
  <c r="M19" i="3"/>
  <c r="N19" i="3"/>
  <c r="O19" i="3"/>
  <c r="E20" i="3"/>
  <c r="F20" i="3"/>
  <c r="G20" i="3"/>
  <c r="H20" i="3"/>
  <c r="I20" i="3"/>
  <c r="J20" i="3"/>
  <c r="K20" i="3"/>
  <c r="L20" i="3"/>
  <c r="M20" i="3"/>
  <c r="N20" i="3"/>
  <c r="O20" i="3"/>
  <c r="E21" i="3"/>
  <c r="F21" i="3"/>
  <c r="G21" i="3"/>
  <c r="H21" i="3"/>
  <c r="I21" i="3"/>
  <c r="J21" i="3"/>
  <c r="K21" i="3"/>
  <c r="L21" i="3"/>
  <c r="M21" i="3"/>
  <c r="N21" i="3"/>
  <c r="O21" i="3"/>
  <c r="E22" i="3"/>
  <c r="F22" i="3"/>
  <c r="G22" i="3"/>
  <c r="H22" i="3"/>
  <c r="I22" i="3"/>
  <c r="J22" i="3"/>
  <c r="K22" i="3"/>
  <c r="L22" i="3"/>
  <c r="M22" i="3"/>
  <c r="N22" i="3"/>
  <c r="O22" i="3"/>
  <c r="E23" i="3"/>
  <c r="F23" i="3"/>
  <c r="G23" i="3"/>
  <c r="H23" i="3"/>
  <c r="I23" i="3"/>
  <c r="J23" i="3"/>
  <c r="K23" i="3"/>
  <c r="L23" i="3"/>
  <c r="M23" i="3"/>
  <c r="N23" i="3"/>
  <c r="O23" i="3"/>
  <c r="E24" i="3"/>
  <c r="F24" i="3"/>
  <c r="G24" i="3"/>
  <c r="H24" i="3"/>
  <c r="I24" i="3"/>
  <c r="J24" i="3"/>
  <c r="K24" i="3"/>
  <c r="L24" i="3"/>
  <c r="M24" i="3"/>
  <c r="N24" i="3"/>
  <c r="O24" i="3"/>
  <c r="E25" i="3"/>
  <c r="F25" i="3"/>
  <c r="G25" i="3"/>
  <c r="H25" i="3"/>
  <c r="I25" i="3"/>
  <c r="J25" i="3"/>
  <c r="K25" i="3"/>
  <c r="L25" i="3"/>
  <c r="M25" i="3"/>
  <c r="N25" i="3"/>
  <c r="O25" i="3"/>
  <c r="E26" i="3"/>
  <c r="F26" i="3"/>
  <c r="G26" i="3"/>
  <c r="H26" i="3"/>
  <c r="I26" i="3"/>
  <c r="J26" i="3"/>
  <c r="K26" i="3"/>
  <c r="L26" i="3"/>
  <c r="M26" i="3"/>
  <c r="N26" i="3"/>
  <c r="O26" i="3"/>
  <c r="E27" i="3"/>
  <c r="F27" i="3"/>
  <c r="G27" i="3"/>
  <c r="H27" i="3"/>
  <c r="I27" i="3"/>
  <c r="J27" i="3"/>
  <c r="K27" i="3"/>
  <c r="L27" i="3"/>
  <c r="M27" i="3"/>
  <c r="N27" i="3"/>
  <c r="O27" i="3"/>
  <c r="E28" i="3"/>
  <c r="F28" i="3"/>
  <c r="G28" i="3"/>
  <c r="H28" i="3"/>
  <c r="I28" i="3"/>
  <c r="J28" i="3"/>
  <c r="K28" i="3"/>
  <c r="L28" i="3"/>
  <c r="M28" i="3"/>
  <c r="N28" i="3"/>
  <c r="O28" i="3"/>
  <c r="E29" i="3"/>
  <c r="F29" i="3"/>
  <c r="G29" i="3"/>
  <c r="H29" i="3"/>
  <c r="I29" i="3"/>
  <c r="J29" i="3"/>
  <c r="K29" i="3"/>
  <c r="L29" i="3"/>
  <c r="M29" i="3"/>
  <c r="N29" i="3"/>
  <c r="O29" i="3"/>
  <c r="E30" i="3"/>
  <c r="F30" i="3"/>
  <c r="G30" i="3"/>
  <c r="H30" i="3"/>
  <c r="I30" i="3"/>
  <c r="J30" i="3"/>
  <c r="K30" i="3"/>
  <c r="L30" i="3"/>
  <c r="M30" i="3"/>
  <c r="N30" i="3"/>
  <c r="O30" i="3"/>
  <c r="E31" i="3"/>
  <c r="F31" i="3"/>
  <c r="G31" i="3"/>
  <c r="H31" i="3"/>
  <c r="I31" i="3"/>
  <c r="J31" i="3"/>
  <c r="K31" i="3"/>
  <c r="L31" i="3"/>
  <c r="M31" i="3"/>
  <c r="N31" i="3"/>
  <c r="O31" i="3"/>
  <c r="E32" i="3"/>
  <c r="F32" i="3"/>
  <c r="G32" i="3"/>
  <c r="H32" i="3"/>
  <c r="I32" i="3"/>
  <c r="P32" i="3" s="1"/>
  <c r="Q32" i="3" s="1"/>
  <c r="J32" i="3"/>
  <c r="K32" i="3"/>
  <c r="L32" i="3"/>
  <c r="M32" i="3"/>
  <c r="N32" i="3"/>
  <c r="O32" i="3"/>
  <c r="E33" i="3"/>
  <c r="F33" i="3"/>
  <c r="G33" i="3"/>
  <c r="H33" i="3"/>
  <c r="I33" i="3"/>
  <c r="J33" i="3"/>
  <c r="K33" i="3"/>
  <c r="L33" i="3"/>
  <c r="M33" i="3"/>
  <c r="N33" i="3"/>
  <c r="O33" i="3"/>
  <c r="E34" i="3"/>
  <c r="F34" i="3"/>
  <c r="G34" i="3"/>
  <c r="H34" i="3"/>
  <c r="I34" i="3"/>
  <c r="J34" i="3"/>
  <c r="K34" i="3"/>
  <c r="L34" i="3"/>
  <c r="M34" i="3"/>
  <c r="N34" i="3"/>
  <c r="O34" i="3"/>
  <c r="E35" i="3"/>
  <c r="F35" i="3"/>
  <c r="G35" i="3"/>
  <c r="H35" i="3"/>
  <c r="I35" i="3"/>
  <c r="J35" i="3"/>
  <c r="K35" i="3"/>
  <c r="L35" i="3"/>
  <c r="M35" i="3"/>
  <c r="N35" i="3"/>
  <c r="O35" i="3"/>
  <c r="E36" i="3"/>
  <c r="F36" i="3"/>
  <c r="G36" i="3"/>
  <c r="H36" i="3"/>
  <c r="I36" i="3"/>
  <c r="J36" i="3"/>
  <c r="K36" i="3"/>
  <c r="L36" i="3"/>
  <c r="M36" i="3"/>
  <c r="N36" i="3"/>
  <c r="O36" i="3"/>
  <c r="E37" i="3"/>
  <c r="F37" i="3"/>
  <c r="G37" i="3"/>
  <c r="H37" i="3"/>
  <c r="I37" i="3"/>
  <c r="J37" i="3"/>
  <c r="K37" i="3"/>
  <c r="L37" i="3"/>
  <c r="M37" i="3"/>
  <c r="N37" i="3"/>
  <c r="O37" i="3"/>
  <c r="E38" i="3"/>
  <c r="F38" i="3"/>
  <c r="G38" i="3"/>
  <c r="H38" i="3"/>
  <c r="I38" i="3"/>
  <c r="J38" i="3"/>
  <c r="K38" i="3"/>
  <c r="L38" i="3"/>
  <c r="M38" i="3"/>
  <c r="N38" i="3"/>
  <c r="O38" i="3"/>
  <c r="E39" i="3"/>
  <c r="F39" i="3"/>
  <c r="G39" i="3"/>
  <c r="H39" i="3"/>
  <c r="I39" i="3"/>
  <c r="J39" i="3"/>
  <c r="K39" i="3"/>
  <c r="L39" i="3"/>
  <c r="M39" i="3"/>
  <c r="N39" i="3"/>
  <c r="O39" i="3"/>
  <c r="E40" i="3"/>
  <c r="F40" i="3"/>
  <c r="G40" i="3"/>
  <c r="H40" i="3"/>
  <c r="I40" i="3"/>
  <c r="J40" i="3"/>
  <c r="K40" i="3"/>
  <c r="L40" i="3"/>
  <c r="M40" i="3"/>
  <c r="N40" i="3"/>
  <c r="O40" i="3"/>
  <c r="E41" i="3"/>
  <c r="F41" i="3"/>
  <c r="G41" i="3"/>
  <c r="H41" i="3"/>
  <c r="I41" i="3"/>
  <c r="J41" i="3"/>
  <c r="K41" i="3"/>
  <c r="L41" i="3"/>
  <c r="M41" i="3"/>
  <c r="N41" i="3"/>
  <c r="O41" i="3"/>
  <c r="E42" i="3"/>
  <c r="F42" i="3"/>
  <c r="G42" i="3"/>
  <c r="H42" i="3"/>
  <c r="I42" i="3"/>
  <c r="J42" i="3"/>
  <c r="K42" i="3"/>
  <c r="L42" i="3"/>
  <c r="M42" i="3"/>
  <c r="N42" i="3"/>
  <c r="O42" i="3"/>
  <c r="E43" i="3"/>
  <c r="F43" i="3"/>
  <c r="G43" i="3"/>
  <c r="H43" i="3"/>
  <c r="I43" i="3"/>
  <c r="J43" i="3"/>
  <c r="K43" i="3"/>
  <c r="L43" i="3"/>
  <c r="M43" i="3"/>
  <c r="N43" i="3"/>
  <c r="O43" i="3"/>
  <c r="E44" i="3"/>
  <c r="F44" i="3"/>
  <c r="G44" i="3"/>
  <c r="H44" i="3"/>
  <c r="I44" i="3"/>
  <c r="J44" i="3"/>
  <c r="K44" i="3"/>
  <c r="L44" i="3"/>
  <c r="M44" i="3"/>
  <c r="N44" i="3"/>
  <c r="O44" i="3"/>
  <c r="E45" i="3"/>
  <c r="F45" i="3"/>
  <c r="G45" i="3"/>
  <c r="H45" i="3"/>
  <c r="I45" i="3"/>
  <c r="J45" i="3"/>
  <c r="K45" i="3"/>
  <c r="L45" i="3"/>
  <c r="M45" i="3"/>
  <c r="N45" i="3"/>
  <c r="O45" i="3"/>
  <c r="E46" i="3"/>
  <c r="F46" i="3"/>
  <c r="G46" i="3"/>
  <c r="H46" i="3"/>
  <c r="I46" i="3"/>
  <c r="J46" i="3"/>
  <c r="K46" i="3"/>
  <c r="L46" i="3"/>
  <c r="M46" i="3"/>
  <c r="N46" i="3"/>
  <c r="O46" i="3"/>
  <c r="E47" i="3"/>
  <c r="F47" i="3"/>
  <c r="G47" i="3"/>
  <c r="H47" i="3"/>
  <c r="I47" i="3"/>
  <c r="J47" i="3"/>
  <c r="K47" i="3"/>
  <c r="L47" i="3"/>
  <c r="M47" i="3"/>
  <c r="N47" i="3"/>
  <c r="O47" i="3"/>
  <c r="E48" i="3"/>
  <c r="F48" i="3"/>
  <c r="G48" i="3"/>
  <c r="H48" i="3"/>
  <c r="I48" i="3"/>
  <c r="J48" i="3"/>
  <c r="K48" i="3"/>
  <c r="L48" i="3"/>
  <c r="M48" i="3"/>
  <c r="N48" i="3"/>
  <c r="O48" i="3"/>
  <c r="E49" i="3"/>
  <c r="F49" i="3"/>
  <c r="G49" i="3"/>
  <c r="H49" i="3"/>
  <c r="I49" i="3"/>
  <c r="J49" i="3"/>
  <c r="K49" i="3"/>
  <c r="L49" i="3"/>
  <c r="M49" i="3"/>
  <c r="N49" i="3"/>
  <c r="O49" i="3"/>
  <c r="E50" i="3"/>
  <c r="F50" i="3"/>
  <c r="G50" i="3"/>
  <c r="H50" i="3"/>
  <c r="I50" i="3"/>
  <c r="J50" i="3"/>
  <c r="K50" i="3"/>
  <c r="L50" i="3"/>
  <c r="M50" i="3"/>
  <c r="N50" i="3"/>
  <c r="O50" i="3"/>
  <c r="E51" i="3"/>
  <c r="F51" i="3"/>
  <c r="G51" i="3"/>
  <c r="H51" i="3"/>
  <c r="I51" i="3"/>
  <c r="J51" i="3"/>
  <c r="K51" i="3"/>
  <c r="L51" i="3"/>
  <c r="M51" i="3"/>
  <c r="N51" i="3"/>
  <c r="O51" i="3"/>
  <c r="E52" i="3"/>
  <c r="F52" i="3"/>
  <c r="G52" i="3"/>
  <c r="H52" i="3"/>
  <c r="I52" i="3"/>
  <c r="J52" i="3"/>
  <c r="K52" i="3"/>
  <c r="L52" i="3"/>
  <c r="M52" i="3"/>
  <c r="N52" i="3"/>
  <c r="O52" i="3"/>
  <c r="E53" i="3"/>
  <c r="F53" i="3"/>
  <c r="G53" i="3"/>
  <c r="H53" i="3"/>
  <c r="I53" i="3"/>
  <c r="J53" i="3"/>
  <c r="K53" i="3"/>
  <c r="L53" i="3"/>
  <c r="M53" i="3"/>
  <c r="N53" i="3"/>
  <c r="O53" i="3"/>
  <c r="E54" i="3"/>
  <c r="F54" i="3"/>
  <c r="G54" i="3"/>
  <c r="H54" i="3"/>
  <c r="I54" i="3"/>
  <c r="J54" i="3"/>
  <c r="K54" i="3"/>
  <c r="L54" i="3"/>
  <c r="M54" i="3"/>
  <c r="N54" i="3"/>
  <c r="O54" i="3"/>
  <c r="E55" i="3"/>
  <c r="F55" i="3"/>
  <c r="G55" i="3"/>
  <c r="H55" i="3"/>
  <c r="I55" i="3"/>
  <c r="J55" i="3"/>
  <c r="K55" i="3"/>
  <c r="L55" i="3"/>
  <c r="M55" i="3"/>
  <c r="N55" i="3"/>
  <c r="O55" i="3"/>
  <c r="E56" i="3"/>
  <c r="F56" i="3"/>
  <c r="G56" i="3"/>
  <c r="H56" i="3"/>
  <c r="I56" i="3"/>
  <c r="P56" i="3" s="1"/>
  <c r="Q56" i="3" s="1"/>
  <c r="J56" i="3"/>
  <c r="K56" i="3"/>
  <c r="L56" i="3"/>
  <c r="M56" i="3"/>
  <c r="N56" i="3"/>
  <c r="O56" i="3"/>
  <c r="E57" i="3"/>
  <c r="F57" i="3"/>
  <c r="G57" i="3"/>
  <c r="H57" i="3"/>
  <c r="I57" i="3"/>
  <c r="J57" i="3"/>
  <c r="K57" i="3"/>
  <c r="L57" i="3"/>
  <c r="M57" i="3"/>
  <c r="N57" i="3"/>
  <c r="O57" i="3"/>
  <c r="E58" i="3"/>
  <c r="F58" i="3"/>
  <c r="G58" i="3"/>
  <c r="H58" i="3"/>
  <c r="I58" i="3"/>
  <c r="J58" i="3"/>
  <c r="K58" i="3"/>
  <c r="L58" i="3"/>
  <c r="M58" i="3"/>
  <c r="N58" i="3"/>
  <c r="O58" i="3"/>
  <c r="E59" i="3"/>
  <c r="F59" i="3"/>
  <c r="G59" i="3"/>
  <c r="H59" i="3"/>
  <c r="I59" i="3"/>
  <c r="J59" i="3"/>
  <c r="K59" i="3"/>
  <c r="L59" i="3"/>
  <c r="M59" i="3"/>
  <c r="N59" i="3"/>
  <c r="O59" i="3"/>
  <c r="E60" i="3"/>
  <c r="F60" i="3"/>
  <c r="G60" i="3"/>
  <c r="H60" i="3"/>
  <c r="I60" i="3"/>
  <c r="J60" i="3"/>
  <c r="K60" i="3"/>
  <c r="L60" i="3"/>
  <c r="M60" i="3"/>
  <c r="N60" i="3"/>
  <c r="O60" i="3"/>
  <c r="E61" i="3"/>
  <c r="F61" i="3"/>
  <c r="G61" i="3"/>
  <c r="H61" i="3"/>
  <c r="I61" i="3"/>
  <c r="J61" i="3"/>
  <c r="K61" i="3"/>
  <c r="L61" i="3"/>
  <c r="M61" i="3"/>
  <c r="N61" i="3"/>
  <c r="O61" i="3"/>
  <c r="E62" i="3"/>
  <c r="F62" i="3"/>
  <c r="G62" i="3"/>
  <c r="H62" i="3"/>
  <c r="I62" i="3"/>
  <c r="J62" i="3"/>
  <c r="K62" i="3"/>
  <c r="L62" i="3"/>
  <c r="M62" i="3"/>
  <c r="N62" i="3"/>
  <c r="O62" i="3"/>
  <c r="E63" i="3"/>
  <c r="F63" i="3"/>
  <c r="G63" i="3"/>
  <c r="H63" i="3"/>
  <c r="I63" i="3"/>
  <c r="J63" i="3"/>
  <c r="K63" i="3"/>
  <c r="L63" i="3"/>
  <c r="M63" i="3"/>
  <c r="N63" i="3"/>
  <c r="O63" i="3"/>
  <c r="E64" i="3"/>
  <c r="F64" i="3"/>
  <c r="G64" i="3"/>
  <c r="H64" i="3"/>
  <c r="I64" i="3"/>
  <c r="J64" i="3"/>
  <c r="K64" i="3"/>
  <c r="L64" i="3"/>
  <c r="M64" i="3"/>
  <c r="N64" i="3"/>
  <c r="O64" i="3"/>
  <c r="E65" i="3"/>
  <c r="F65" i="3"/>
  <c r="G65" i="3"/>
  <c r="H65" i="3"/>
  <c r="I65" i="3"/>
  <c r="J65" i="3"/>
  <c r="K65" i="3"/>
  <c r="L65" i="3"/>
  <c r="M65" i="3"/>
  <c r="N65" i="3"/>
  <c r="O65" i="3"/>
  <c r="E66" i="3"/>
  <c r="F66" i="3"/>
  <c r="G66" i="3"/>
  <c r="H66" i="3"/>
  <c r="I66" i="3"/>
  <c r="J66" i="3"/>
  <c r="K66" i="3"/>
  <c r="L66" i="3"/>
  <c r="M66" i="3"/>
  <c r="N66" i="3"/>
  <c r="O66" i="3"/>
  <c r="E67" i="3"/>
  <c r="F67" i="3"/>
  <c r="G67" i="3"/>
  <c r="H67" i="3"/>
  <c r="I67" i="3"/>
  <c r="J67" i="3"/>
  <c r="K67" i="3"/>
  <c r="L67" i="3"/>
  <c r="M67" i="3"/>
  <c r="N67" i="3"/>
  <c r="O67" i="3"/>
  <c r="E68" i="3"/>
  <c r="F68" i="3"/>
  <c r="G68" i="3"/>
  <c r="H68" i="3"/>
  <c r="I68" i="3"/>
  <c r="J68" i="3"/>
  <c r="K68" i="3"/>
  <c r="L68" i="3"/>
  <c r="M68" i="3"/>
  <c r="N68" i="3"/>
  <c r="O68" i="3"/>
  <c r="E69" i="3"/>
  <c r="F69" i="3"/>
  <c r="G69" i="3"/>
  <c r="H69" i="3"/>
  <c r="I69" i="3"/>
  <c r="J69" i="3"/>
  <c r="K69" i="3"/>
  <c r="L69" i="3"/>
  <c r="M69" i="3"/>
  <c r="N69" i="3"/>
  <c r="O69" i="3"/>
  <c r="E70" i="3"/>
  <c r="F70" i="3"/>
  <c r="G70" i="3"/>
  <c r="H70" i="3"/>
  <c r="I70" i="3"/>
  <c r="J70" i="3"/>
  <c r="K70" i="3"/>
  <c r="L70" i="3"/>
  <c r="M70" i="3"/>
  <c r="N70" i="3"/>
  <c r="O70" i="3"/>
  <c r="E71" i="3"/>
  <c r="F71" i="3"/>
  <c r="G71" i="3"/>
  <c r="H71" i="3"/>
  <c r="I71" i="3"/>
  <c r="J71" i="3"/>
  <c r="K71" i="3"/>
  <c r="L71" i="3"/>
  <c r="M71" i="3"/>
  <c r="N71" i="3"/>
  <c r="O71" i="3"/>
  <c r="O3" i="3"/>
  <c r="N3" i="3"/>
  <c r="M3" i="3"/>
  <c r="L3" i="3"/>
  <c r="K3" i="3"/>
  <c r="J3" i="3"/>
  <c r="I3" i="3"/>
  <c r="H3" i="3"/>
  <c r="G3" i="3"/>
  <c r="F3" i="3"/>
  <c r="E3" i="3"/>
  <c r="E4" i="2"/>
  <c r="F4" i="2"/>
  <c r="G4" i="2"/>
  <c r="H4" i="2"/>
  <c r="I4" i="2"/>
  <c r="J4" i="2"/>
  <c r="K4" i="2"/>
  <c r="L4" i="2"/>
  <c r="M4" i="2"/>
  <c r="N4" i="2"/>
  <c r="O4" i="2"/>
  <c r="E5" i="2"/>
  <c r="F5" i="2"/>
  <c r="G5" i="2"/>
  <c r="H5" i="2"/>
  <c r="I5" i="2"/>
  <c r="J5" i="2"/>
  <c r="K5" i="2"/>
  <c r="L5" i="2"/>
  <c r="M5" i="2"/>
  <c r="N5" i="2"/>
  <c r="O5" i="2"/>
  <c r="E6" i="2"/>
  <c r="F6" i="2"/>
  <c r="G6" i="2"/>
  <c r="H6" i="2"/>
  <c r="I6" i="2"/>
  <c r="J6" i="2"/>
  <c r="K6" i="2"/>
  <c r="L6" i="2"/>
  <c r="M6" i="2"/>
  <c r="N6" i="2"/>
  <c r="O6" i="2"/>
  <c r="E7" i="2"/>
  <c r="F7" i="2"/>
  <c r="G7" i="2"/>
  <c r="H7" i="2"/>
  <c r="I7" i="2"/>
  <c r="J7" i="2"/>
  <c r="K7" i="2"/>
  <c r="L7" i="2"/>
  <c r="M7" i="2"/>
  <c r="N7" i="2"/>
  <c r="O7" i="2"/>
  <c r="E8" i="2"/>
  <c r="F8" i="2"/>
  <c r="G8" i="2"/>
  <c r="H8" i="2"/>
  <c r="I8" i="2"/>
  <c r="J8" i="2"/>
  <c r="K8" i="2"/>
  <c r="L8" i="2"/>
  <c r="M8" i="2"/>
  <c r="N8" i="2"/>
  <c r="O8" i="2"/>
  <c r="E9" i="2"/>
  <c r="F9" i="2"/>
  <c r="G9" i="2"/>
  <c r="H9" i="2"/>
  <c r="I9" i="2"/>
  <c r="J9" i="2"/>
  <c r="K9" i="2"/>
  <c r="L9" i="2"/>
  <c r="M9" i="2"/>
  <c r="N9" i="2"/>
  <c r="O9" i="2"/>
  <c r="E10" i="2"/>
  <c r="F10" i="2"/>
  <c r="G10" i="2"/>
  <c r="H10" i="2"/>
  <c r="I10" i="2"/>
  <c r="J10" i="2"/>
  <c r="K10" i="2"/>
  <c r="L10" i="2"/>
  <c r="M10" i="2"/>
  <c r="N10" i="2"/>
  <c r="O10" i="2"/>
  <c r="E11" i="2"/>
  <c r="F11" i="2"/>
  <c r="G11" i="2"/>
  <c r="H11" i="2"/>
  <c r="I11" i="2"/>
  <c r="J11" i="2"/>
  <c r="K11" i="2"/>
  <c r="L11" i="2"/>
  <c r="M11" i="2"/>
  <c r="N11" i="2"/>
  <c r="O11" i="2"/>
  <c r="E12" i="2"/>
  <c r="F12" i="2"/>
  <c r="G12" i="2"/>
  <c r="H12" i="2"/>
  <c r="I12" i="2"/>
  <c r="J12" i="2"/>
  <c r="K12" i="2"/>
  <c r="L12" i="2"/>
  <c r="M12" i="2"/>
  <c r="N12" i="2"/>
  <c r="O12" i="2"/>
  <c r="E13" i="2"/>
  <c r="F13" i="2"/>
  <c r="G13" i="2"/>
  <c r="H13" i="2"/>
  <c r="I13" i="2"/>
  <c r="J13" i="2"/>
  <c r="K13" i="2"/>
  <c r="L13" i="2"/>
  <c r="M13" i="2"/>
  <c r="N13" i="2"/>
  <c r="O13" i="2"/>
  <c r="E14" i="2"/>
  <c r="F14" i="2"/>
  <c r="G14" i="2"/>
  <c r="H14" i="2"/>
  <c r="I14" i="2"/>
  <c r="J14" i="2"/>
  <c r="K14" i="2"/>
  <c r="L14" i="2"/>
  <c r="M14" i="2"/>
  <c r="N14" i="2"/>
  <c r="O14" i="2"/>
  <c r="E15" i="2"/>
  <c r="F15" i="2"/>
  <c r="G15" i="2"/>
  <c r="H15" i="2"/>
  <c r="I15" i="2"/>
  <c r="J15" i="2"/>
  <c r="K15" i="2"/>
  <c r="L15" i="2"/>
  <c r="M15" i="2"/>
  <c r="N15" i="2"/>
  <c r="O15" i="2"/>
  <c r="E16" i="2"/>
  <c r="F16" i="2"/>
  <c r="G16" i="2"/>
  <c r="H16" i="2"/>
  <c r="I16" i="2"/>
  <c r="J16" i="2"/>
  <c r="K16" i="2"/>
  <c r="L16" i="2"/>
  <c r="M16" i="2"/>
  <c r="N16" i="2"/>
  <c r="O16" i="2"/>
  <c r="E17" i="2"/>
  <c r="F17" i="2"/>
  <c r="G17" i="2"/>
  <c r="H17" i="2"/>
  <c r="I17" i="2"/>
  <c r="J17" i="2"/>
  <c r="K17" i="2"/>
  <c r="L17" i="2"/>
  <c r="M17" i="2"/>
  <c r="N17" i="2"/>
  <c r="O17" i="2"/>
  <c r="E18" i="2"/>
  <c r="F18" i="2"/>
  <c r="G18" i="2"/>
  <c r="H18" i="2"/>
  <c r="I18" i="2"/>
  <c r="J18" i="2"/>
  <c r="K18" i="2"/>
  <c r="L18" i="2"/>
  <c r="M18" i="2"/>
  <c r="N18" i="2"/>
  <c r="O18" i="2"/>
  <c r="E19" i="2"/>
  <c r="F19" i="2"/>
  <c r="G19" i="2"/>
  <c r="H19" i="2"/>
  <c r="I19" i="2"/>
  <c r="J19" i="2"/>
  <c r="K19" i="2"/>
  <c r="L19" i="2"/>
  <c r="M19" i="2"/>
  <c r="N19" i="2"/>
  <c r="O19" i="2"/>
  <c r="E20" i="2"/>
  <c r="F20" i="2"/>
  <c r="G20" i="2"/>
  <c r="H20" i="2"/>
  <c r="I20" i="2"/>
  <c r="J20" i="2"/>
  <c r="K20" i="2"/>
  <c r="L20" i="2"/>
  <c r="M20" i="2"/>
  <c r="N20" i="2"/>
  <c r="O20" i="2"/>
  <c r="E21" i="2"/>
  <c r="F21" i="2"/>
  <c r="G21" i="2"/>
  <c r="H21" i="2"/>
  <c r="I21" i="2"/>
  <c r="J21" i="2"/>
  <c r="K21" i="2"/>
  <c r="L21" i="2"/>
  <c r="M21" i="2"/>
  <c r="N21" i="2"/>
  <c r="O21" i="2"/>
  <c r="E22" i="2"/>
  <c r="F22" i="2"/>
  <c r="G22" i="2"/>
  <c r="H22" i="2"/>
  <c r="I22" i="2"/>
  <c r="J22" i="2"/>
  <c r="K22" i="2"/>
  <c r="L22" i="2"/>
  <c r="M22" i="2"/>
  <c r="N22" i="2"/>
  <c r="O22" i="2"/>
  <c r="E23" i="2"/>
  <c r="F23" i="2"/>
  <c r="G23" i="2"/>
  <c r="H23" i="2"/>
  <c r="I23" i="2"/>
  <c r="J23" i="2"/>
  <c r="K23" i="2"/>
  <c r="L23" i="2"/>
  <c r="M23" i="2"/>
  <c r="N23" i="2"/>
  <c r="O23" i="2"/>
  <c r="E24" i="2"/>
  <c r="F24" i="2"/>
  <c r="G24" i="2"/>
  <c r="H24" i="2"/>
  <c r="I24" i="2"/>
  <c r="J24" i="2"/>
  <c r="K24" i="2"/>
  <c r="L24" i="2"/>
  <c r="M24" i="2"/>
  <c r="N24" i="2"/>
  <c r="O24" i="2"/>
  <c r="P24" i="2"/>
  <c r="Q24" i="2" s="1"/>
  <c r="E25" i="2"/>
  <c r="F25" i="2"/>
  <c r="G25" i="2"/>
  <c r="H25" i="2"/>
  <c r="I25" i="2"/>
  <c r="J25" i="2"/>
  <c r="K25" i="2"/>
  <c r="L25" i="2"/>
  <c r="M25" i="2"/>
  <c r="N25" i="2"/>
  <c r="O25" i="2"/>
  <c r="E26" i="2"/>
  <c r="F26" i="2"/>
  <c r="G26" i="2"/>
  <c r="H26" i="2"/>
  <c r="I26" i="2"/>
  <c r="J26" i="2"/>
  <c r="K26" i="2"/>
  <c r="L26" i="2"/>
  <c r="M26" i="2"/>
  <c r="N26" i="2"/>
  <c r="O26" i="2"/>
  <c r="E27" i="2"/>
  <c r="F27" i="2"/>
  <c r="G27" i="2"/>
  <c r="H27" i="2"/>
  <c r="I27" i="2"/>
  <c r="J27" i="2"/>
  <c r="K27" i="2"/>
  <c r="L27" i="2"/>
  <c r="M27" i="2"/>
  <c r="N27" i="2"/>
  <c r="O27" i="2"/>
  <c r="E28" i="2"/>
  <c r="F28" i="2"/>
  <c r="G28" i="2"/>
  <c r="H28" i="2"/>
  <c r="I28" i="2"/>
  <c r="J28" i="2"/>
  <c r="K28" i="2"/>
  <c r="L28" i="2"/>
  <c r="M28" i="2"/>
  <c r="N28" i="2"/>
  <c r="O28" i="2"/>
  <c r="E29" i="2"/>
  <c r="F29" i="2"/>
  <c r="G29" i="2"/>
  <c r="H29" i="2"/>
  <c r="I29" i="2"/>
  <c r="J29" i="2"/>
  <c r="K29" i="2"/>
  <c r="L29" i="2"/>
  <c r="M29" i="2"/>
  <c r="N29" i="2"/>
  <c r="O29" i="2"/>
  <c r="E30" i="2"/>
  <c r="F30" i="2"/>
  <c r="G30" i="2"/>
  <c r="H30" i="2"/>
  <c r="I30" i="2"/>
  <c r="J30" i="2"/>
  <c r="K30" i="2"/>
  <c r="L30" i="2"/>
  <c r="M30" i="2"/>
  <c r="N30" i="2"/>
  <c r="O30" i="2"/>
  <c r="E31" i="2"/>
  <c r="F31" i="2"/>
  <c r="G31" i="2"/>
  <c r="H31" i="2"/>
  <c r="I31" i="2"/>
  <c r="J31" i="2"/>
  <c r="K31" i="2"/>
  <c r="L31" i="2"/>
  <c r="M31" i="2"/>
  <c r="N31" i="2"/>
  <c r="O31" i="2"/>
  <c r="E32" i="2"/>
  <c r="F32" i="2"/>
  <c r="G32" i="2"/>
  <c r="H32" i="2"/>
  <c r="I32" i="2"/>
  <c r="J32" i="2"/>
  <c r="K32" i="2"/>
  <c r="L32" i="2"/>
  <c r="M32" i="2"/>
  <c r="N32" i="2"/>
  <c r="O32" i="2"/>
  <c r="E33" i="2"/>
  <c r="F33" i="2"/>
  <c r="G33" i="2"/>
  <c r="H33" i="2"/>
  <c r="I33" i="2"/>
  <c r="J33" i="2"/>
  <c r="K33" i="2"/>
  <c r="L33" i="2"/>
  <c r="M33" i="2"/>
  <c r="N33" i="2"/>
  <c r="O33" i="2"/>
  <c r="E34" i="2"/>
  <c r="F34" i="2"/>
  <c r="G34" i="2"/>
  <c r="H34" i="2"/>
  <c r="I34" i="2"/>
  <c r="J34" i="2"/>
  <c r="K34" i="2"/>
  <c r="L34" i="2"/>
  <c r="M34" i="2"/>
  <c r="N34" i="2"/>
  <c r="O34" i="2"/>
  <c r="E35" i="2"/>
  <c r="F35" i="2"/>
  <c r="G35" i="2"/>
  <c r="H35" i="2"/>
  <c r="I35" i="2"/>
  <c r="J35" i="2"/>
  <c r="K35" i="2"/>
  <c r="L35" i="2"/>
  <c r="M35" i="2"/>
  <c r="N35" i="2"/>
  <c r="O35" i="2"/>
  <c r="E36" i="2"/>
  <c r="F36" i="2"/>
  <c r="G36" i="2"/>
  <c r="H36" i="2"/>
  <c r="I36" i="2"/>
  <c r="J36" i="2"/>
  <c r="K36" i="2"/>
  <c r="L36" i="2"/>
  <c r="M36" i="2"/>
  <c r="N36" i="2"/>
  <c r="O36" i="2"/>
  <c r="E37" i="2"/>
  <c r="F37" i="2"/>
  <c r="G37" i="2"/>
  <c r="H37" i="2"/>
  <c r="I37" i="2"/>
  <c r="J37" i="2"/>
  <c r="K37" i="2"/>
  <c r="L37" i="2"/>
  <c r="M37" i="2"/>
  <c r="N37" i="2"/>
  <c r="O37" i="2"/>
  <c r="E38" i="2"/>
  <c r="F38" i="2"/>
  <c r="G38" i="2"/>
  <c r="H38" i="2"/>
  <c r="I38" i="2"/>
  <c r="J38" i="2"/>
  <c r="K38" i="2"/>
  <c r="L38" i="2"/>
  <c r="M38" i="2"/>
  <c r="N38" i="2"/>
  <c r="O38" i="2"/>
  <c r="E39" i="2"/>
  <c r="F39" i="2"/>
  <c r="G39" i="2"/>
  <c r="H39" i="2"/>
  <c r="I39" i="2"/>
  <c r="J39" i="2"/>
  <c r="K39" i="2"/>
  <c r="L39" i="2"/>
  <c r="M39" i="2"/>
  <c r="N39" i="2"/>
  <c r="O39" i="2"/>
  <c r="E40" i="2"/>
  <c r="F40" i="2"/>
  <c r="G40" i="2"/>
  <c r="H40" i="2"/>
  <c r="I40" i="2"/>
  <c r="J40" i="2"/>
  <c r="K40" i="2"/>
  <c r="L40" i="2"/>
  <c r="M40" i="2"/>
  <c r="N40" i="2"/>
  <c r="O40" i="2"/>
  <c r="E41" i="2"/>
  <c r="F41" i="2"/>
  <c r="G41" i="2"/>
  <c r="H41" i="2"/>
  <c r="I41" i="2"/>
  <c r="J41" i="2"/>
  <c r="K41" i="2"/>
  <c r="L41" i="2"/>
  <c r="M41" i="2"/>
  <c r="N41" i="2"/>
  <c r="O41" i="2"/>
  <c r="E42" i="2"/>
  <c r="F42" i="2"/>
  <c r="G42" i="2"/>
  <c r="H42" i="2"/>
  <c r="I42" i="2"/>
  <c r="J42" i="2"/>
  <c r="K42" i="2"/>
  <c r="L42" i="2"/>
  <c r="M42" i="2"/>
  <c r="N42" i="2"/>
  <c r="O42" i="2"/>
  <c r="E43" i="2"/>
  <c r="F43" i="2"/>
  <c r="G43" i="2"/>
  <c r="H43" i="2"/>
  <c r="I43" i="2"/>
  <c r="J43" i="2"/>
  <c r="K43" i="2"/>
  <c r="L43" i="2"/>
  <c r="M43" i="2"/>
  <c r="N43" i="2"/>
  <c r="O43" i="2"/>
  <c r="E44" i="2"/>
  <c r="F44" i="2"/>
  <c r="G44" i="2"/>
  <c r="H44" i="2"/>
  <c r="I44" i="2"/>
  <c r="J44" i="2"/>
  <c r="K44" i="2"/>
  <c r="L44" i="2"/>
  <c r="M44" i="2"/>
  <c r="N44" i="2"/>
  <c r="O44" i="2"/>
  <c r="E45" i="2"/>
  <c r="F45" i="2"/>
  <c r="G45" i="2"/>
  <c r="H45" i="2"/>
  <c r="I45" i="2"/>
  <c r="J45" i="2"/>
  <c r="K45" i="2"/>
  <c r="L45" i="2"/>
  <c r="M45" i="2"/>
  <c r="N45" i="2"/>
  <c r="O45" i="2"/>
  <c r="E46" i="2"/>
  <c r="F46" i="2"/>
  <c r="G46" i="2"/>
  <c r="H46" i="2"/>
  <c r="I46" i="2"/>
  <c r="J46" i="2"/>
  <c r="K46" i="2"/>
  <c r="L46" i="2"/>
  <c r="M46" i="2"/>
  <c r="N46" i="2"/>
  <c r="O46" i="2"/>
  <c r="E47" i="2"/>
  <c r="F47" i="2"/>
  <c r="G47" i="2"/>
  <c r="H47" i="2"/>
  <c r="I47" i="2"/>
  <c r="J47" i="2"/>
  <c r="K47" i="2"/>
  <c r="L47" i="2"/>
  <c r="M47" i="2"/>
  <c r="N47" i="2"/>
  <c r="O47" i="2"/>
  <c r="E48" i="2"/>
  <c r="F48" i="2"/>
  <c r="G48" i="2"/>
  <c r="H48" i="2"/>
  <c r="I48" i="2"/>
  <c r="J48" i="2"/>
  <c r="K48" i="2"/>
  <c r="L48" i="2"/>
  <c r="M48" i="2"/>
  <c r="N48" i="2"/>
  <c r="O48" i="2"/>
  <c r="E49" i="2"/>
  <c r="F49" i="2"/>
  <c r="G49" i="2"/>
  <c r="H49" i="2"/>
  <c r="I49" i="2"/>
  <c r="J49" i="2"/>
  <c r="K49" i="2"/>
  <c r="L49" i="2"/>
  <c r="M49" i="2"/>
  <c r="N49" i="2"/>
  <c r="O49" i="2"/>
  <c r="E50" i="2"/>
  <c r="F50" i="2"/>
  <c r="G50" i="2"/>
  <c r="H50" i="2"/>
  <c r="I50" i="2"/>
  <c r="J50" i="2"/>
  <c r="K50" i="2"/>
  <c r="L50" i="2"/>
  <c r="M50" i="2"/>
  <c r="N50" i="2"/>
  <c r="O50" i="2"/>
  <c r="E51" i="2"/>
  <c r="F51" i="2"/>
  <c r="G51" i="2"/>
  <c r="H51" i="2"/>
  <c r="I51" i="2"/>
  <c r="J51" i="2"/>
  <c r="K51" i="2"/>
  <c r="L51" i="2"/>
  <c r="M51" i="2"/>
  <c r="N51" i="2"/>
  <c r="O51" i="2"/>
  <c r="E52" i="2"/>
  <c r="F52" i="2"/>
  <c r="G52" i="2"/>
  <c r="H52" i="2"/>
  <c r="I52" i="2"/>
  <c r="J52" i="2"/>
  <c r="K52" i="2"/>
  <c r="L52" i="2"/>
  <c r="M52" i="2"/>
  <c r="N52" i="2"/>
  <c r="O52" i="2"/>
  <c r="E53" i="2"/>
  <c r="F53" i="2"/>
  <c r="G53" i="2"/>
  <c r="H53" i="2"/>
  <c r="I53" i="2"/>
  <c r="J53" i="2"/>
  <c r="K53" i="2"/>
  <c r="L53" i="2"/>
  <c r="M53" i="2"/>
  <c r="N53" i="2"/>
  <c r="O53" i="2"/>
  <c r="E54" i="2"/>
  <c r="F54" i="2"/>
  <c r="G54" i="2"/>
  <c r="H54" i="2"/>
  <c r="I54" i="2"/>
  <c r="J54" i="2"/>
  <c r="K54" i="2"/>
  <c r="L54" i="2"/>
  <c r="M54" i="2"/>
  <c r="N54" i="2"/>
  <c r="O54" i="2"/>
  <c r="E55" i="2"/>
  <c r="F55" i="2"/>
  <c r="G55" i="2"/>
  <c r="H55" i="2"/>
  <c r="I55" i="2"/>
  <c r="J55" i="2"/>
  <c r="K55" i="2"/>
  <c r="L55" i="2"/>
  <c r="M55" i="2"/>
  <c r="N55" i="2"/>
  <c r="O55" i="2"/>
  <c r="E56" i="2"/>
  <c r="F56" i="2"/>
  <c r="G56" i="2"/>
  <c r="H56" i="2"/>
  <c r="I56" i="2"/>
  <c r="J56" i="2"/>
  <c r="K56" i="2"/>
  <c r="L56" i="2"/>
  <c r="M56" i="2"/>
  <c r="N56" i="2"/>
  <c r="O56" i="2"/>
  <c r="E57" i="2"/>
  <c r="F57" i="2"/>
  <c r="G57" i="2"/>
  <c r="H57" i="2"/>
  <c r="I57" i="2"/>
  <c r="J57" i="2"/>
  <c r="K57" i="2"/>
  <c r="L57" i="2"/>
  <c r="M57" i="2"/>
  <c r="N57" i="2"/>
  <c r="O57" i="2"/>
  <c r="E58" i="2"/>
  <c r="F58" i="2"/>
  <c r="G58" i="2"/>
  <c r="H58" i="2"/>
  <c r="I58" i="2"/>
  <c r="J58" i="2"/>
  <c r="K58" i="2"/>
  <c r="L58" i="2"/>
  <c r="M58" i="2"/>
  <c r="N58" i="2"/>
  <c r="O58" i="2"/>
  <c r="E59" i="2"/>
  <c r="F59" i="2"/>
  <c r="G59" i="2"/>
  <c r="H59" i="2"/>
  <c r="I59" i="2"/>
  <c r="J59" i="2"/>
  <c r="K59" i="2"/>
  <c r="L59" i="2"/>
  <c r="M59" i="2"/>
  <c r="N59" i="2"/>
  <c r="O59" i="2"/>
  <c r="E60" i="2"/>
  <c r="F60" i="2"/>
  <c r="G60" i="2"/>
  <c r="H60" i="2"/>
  <c r="I60" i="2"/>
  <c r="J60" i="2"/>
  <c r="K60" i="2"/>
  <c r="L60" i="2"/>
  <c r="M60" i="2"/>
  <c r="N60" i="2"/>
  <c r="O60" i="2"/>
  <c r="E61" i="2"/>
  <c r="F61" i="2"/>
  <c r="G61" i="2"/>
  <c r="H61" i="2"/>
  <c r="I61" i="2"/>
  <c r="J61" i="2"/>
  <c r="K61" i="2"/>
  <c r="L61" i="2"/>
  <c r="M61" i="2"/>
  <c r="N61" i="2"/>
  <c r="O61" i="2"/>
  <c r="E62" i="2"/>
  <c r="F62" i="2"/>
  <c r="G62" i="2"/>
  <c r="H62" i="2"/>
  <c r="I62" i="2"/>
  <c r="J62" i="2"/>
  <c r="K62" i="2"/>
  <c r="L62" i="2"/>
  <c r="M62" i="2"/>
  <c r="N62" i="2"/>
  <c r="O62" i="2"/>
  <c r="E63" i="2"/>
  <c r="F63" i="2"/>
  <c r="G63" i="2"/>
  <c r="H63" i="2"/>
  <c r="I63" i="2"/>
  <c r="J63" i="2"/>
  <c r="K63" i="2"/>
  <c r="L63" i="2"/>
  <c r="M63" i="2"/>
  <c r="N63" i="2"/>
  <c r="O63" i="2"/>
  <c r="E64" i="2"/>
  <c r="F64" i="2"/>
  <c r="G64" i="2"/>
  <c r="H64" i="2"/>
  <c r="I64" i="2"/>
  <c r="J64" i="2"/>
  <c r="K64" i="2"/>
  <c r="L64" i="2"/>
  <c r="M64" i="2"/>
  <c r="N64" i="2"/>
  <c r="O64" i="2"/>
  <c r="E65" i="2"/>
  <c r="F65" i="2"/>
  <c r="G65" i="2"/>
  <c r="H65" i="2"/>
  <c r="I65" i="2"/>
  <c r="J65" i="2"/>
  <c r="K65" i="2"/>
  <c r="L65" i="2"/>
  <c r="M65" i="2"/>
  <c r="N65" i="2"/>
  <c r="O65" i="2"/>
  <c r="O3" i="2"/>
  <c r="N3" i="2"/>
  <c r="M3" i="2"/>
  <c r="L3" i="2"/>
  <c r="K3" i="2"/>
  <c r="J3" i="2"/>
  <c r="I3" i="2"/>
  <c r="H3" i="2"/>
  <c r="G3" i="2"/>
  <c r="F3" i="2"/>
  <c r="E3" i="2"/>
  <c r="E4" i="1"/>
  <c r="F4" i="1"/>
  <c r="G4" i="1"/>
  <c r="H4" i="1"/>
  <c r="I4" i="1"/>
  <c r="J4" i="1"/>
  <c r="K4" i="1"/>
  <c r="L4" i="1"/>
  <c r="M4" i="1"/>
  <c r="N4" i="1"/>
  <c r="O4" i="1"/>
  <c r="E5" i="1"/>
  <c r="F5" i="1"/>
  <c r="G5" i="1"/>
  <c r="H5" i="1"/>
  <c r="I5" i="1"/>
  <c r="J5" i="1"/>
  <c r="K5" i="1"/>
  <c r="L5" i="1"/>
  <c r="M5" i="1"/>
  <c r="N5" i="1"/>
  <c r="O5" i="1"/>
  <c r="E6" i="1"/>
  <c r="F6" i="1"/>
  <c r="G6" i="1"/>
  <c r="H6" i="1"/>
  <c r="I6" i="1"/>
  <c r="J6" i="1"/>
  <c r="K6" i="1"/>
  <c r="L6" i="1"/>
  <c r="M6" i="1"/>
  <c r="N6" i="1"/>
  <c r="O6" i="1"/>
  <c r="E7" i="1"/>
  <c r="F7" i="1"/>
  <c r="G7" i="1"/>
  <c r="H7" i="1"/>
  <c r="I7" i="1"/>
  <c r="J7" i="1"/>
  <c r="K7" i="1"/>
  <c r="L7" i="1"/>
  <c r="M7" i="1"/>
  <c r="N7" i="1"/>
  <c r="O7" i="1"/>
  <c r="E8" i="1"/>
  <c r="F8" i="1"/>
  <c r="G8" i="1"/>
  <c r="H8" i="1"/>
  <c r="I8" i="1"/>
  <c r="J8" i="1"/>
  <c r="K8" i="1"/>
  <c r="L8" i="1"/>
  <c r="M8" i="1"/>
  <c r="N8" i="1"/>
  <c r="O8" i="1"/>
  <c r="E9" i="1"/>
  <c r="F9" i="1"/>
  <c r="G9" i="1"/>
  <c r="H9" i="1"/>
  <c r="I9" i="1"/>
  <c r="J9" i="1"/>
  <c r="K9" i="1"/>
  <c r="L9" i="1"/>
  <c r="M9" i="1"/>
  <c r="N9" i="1"/>
  <c r="O9" i="1"/>
  <c r="E10" i="1"/>
  <c r="F10" i="1"/>
  <c r="G10" i="1"/>
  <c r="H10" i="1"/>
  <c r="I10" i="1"/>
  <c r="J10" i="1"/>
  <c r="K10" i="1"/>
  <c r="L10" i="1"/>
  <c r="M10" i="1"/>
  <c r="N10" i="1"/>
  <c r="O10" i="1"/>
  <c r="E11" i="1"/>
  <c r="F11" i="1"/>
  <c r="G11" i="1"/>
  <c r="H11" i="1"/>
  <c r="I11" i="1"/>
  <c r="J11" i="1"/>
  <c r="K11" i="1"/>
  <c r="L11" i="1"/>
  <c r="M11" i="1"/>
  <c r="N11" i="1"/>
  <c r="O11" i="1"/>
  <c r="E12" i="1"/>
  <c r="F12" i="1"/>
  <c r="G12" i="1"/>
  <c r="H12" i="1"/>
  <c r="I12" i="1"/>
  <c r="J12" i="1"/>
  <c r="K12" i="1"/>
  <c r="L12" i="1"/>
  <c r="M12" i="1"/>
  <c r="N12" i="1"/>
  <c r="O12" i="1"/>
  <c r="E13" i="1"/>
  <c r="F13" i="1"/>
  <c r="G13" i="1"/>
  <c r="H13" i="1"/>
  <c r="I13" i="1"/>
  <c r="J13" i="1"/>
  <c r="K13" i="1"/>
  <c r="L13" i="1"/>
  <c r="M13" i="1"/>
  <c r="N13" i="1"/>
  <c r="O13" i="1"/>
  <c r="E14" i="1"/>
  <c r="F14" i="1"/>
  <c r="G14" i="1"/>
  <c r="H14" i="1"/>
  <c r="I14" i="1"/>
  <c r="J14" i="1"/>
  <c r="K14" i="1"/>
  <c r="L14" i="1"/>
  <c r="M14" i="1"/>
  <c r="N14" i="1"/>
  <c r="O14" i="1"/>
  <c r="E15" i="1"/>
  <c r="F15" i="1"/>
  <c r="G15" i="1"/>
  <c r="H15" i="1"/>
  <c r="I15" i="1"/>
  <c r="J15" i="1"/>
  <c r="K15" i="1"/>
  <c r="L15" i="1"/>
  <c r="M15" i="1"/>
  <c r="N15" i="1"/>
  <c r="O15" i="1"/>
  <c r="E16" i="1"/>
  <c r="F16" i="1"/>
  <c r="G16" i="1"/>
  <c r="H16" i="1"/>
  <c r="I16" i="1"/>
  <c r="J16" i="1"/>
  <c r="K16" i="1"/>
  <c r="L16" i="1"/>
  <c r="M16" i="1"/>
  <c r="N16" i="1"/>
  <c r="O16" i="1"/>
  <c r="E17" i="1"/>
  <c r="F17" i="1"/>
  <c r="G17" i="1"/>
  <c r="H17" i="1"/>
  <c r="I17" i="1"/>
  <c r="J17" i="1"/>
  <c r="K17" i="1"/>
  <c r="L17" i="1"/>
  <c r="M17" i="1"/>
  <c r="N17" i="1"/>
  <c r="O17" i="1"/>
  <c r="E18" i="1"/>
  <c r="F18" i="1"/>
  <c r="G18" i="1"/>
  <c r="H18" i="1"/>
  <c r="I18" i="1"/>
  <c r="J18" i="1"/>
  <c r="K18" i="1"/>
  <c r="L18" i="1"/>
  <c r="M18" i="1"/>
  <c r="N18" i="1"/>
  <c r="O18" i="1"/>
  <c r="E19" i="1"/>
  <c r="F19" i="1"/>
  <c r="G19" i="1"/>
  <c r="H19" i="1"/>
  <c r="I19" i="1"/>
  <c r="J19" i="1"/>
  <c r="K19" i="1"/>
  <c r="L19" i="1"/>
  <c r="M19" i="1"/>
  <c r="N19" i="1"/>
  <c r="O19" i="1"/>
  <c r="E20" i="1"/>
  <c r="F20" i="1"/>
  <c r="G20" i="1"/>
  <c r="H20" i="1"/>
  <c r="I20" i="1"/>
  <c r="J20" i="1"/>
  <c r="K20" i="1"/>
  <c r="L20" i="1"/>
  <c r="M20" i="1"/>
  <c r="N20" i="1"/>
  <c r="O20" i="1"/>
  <c r="E21" i="1"/>
  <c r="F21" i="1"/>
  <c r="G21" i="1"/>
  <c r="H21" i="1"/>
  <c r="I21" i="1"/>
  <c r="J21" i="1"/>
  <c r="K21" i="1"/>
  <c r="L21" i="1"/>
  <c r="M21" i="1"/>
  <c r="N21" i="1"/>
  <c r="O21" i="1"/>
  <c r="E22" i="1"/>
  <c r="F22" i="1"/>
  <c r="G22" i="1"/>
  <c r="H22" i="1"/>
  <c r="I22" i="1"/>
  <c r="J22" i="1"/>
  <c r="K22" i="1"/>
  <c r="L22" i="1"/>
  <c r="M22" i="1"/>
  <c r="N22" i="1"/>
  <c r="O22" i="1"/>
  <c r="E23" i="1"/>
  <c r="F23" i="1"/>
  <c r="G23" i="1"/>
  <c r="H23" i="1"/>
  <c r="I23" i="1"/>
  <c r="J23" i="1"/>
  <c r="K23" i="1"/>
  <c r="L23" i="1"/>
  <c r="M23" i="1"/>
  <c r="N23" i="1"/>
  <c r="O23" i="1"/>
  <c r="E24" i="1"/>
  <c r="F24" i="1"/>
  <c r="G24" i="1"/>
  <c r="H24" i="1"/>
  <c r="I24" i="1"/>
  <c r="J24" i="1"/>
  <c r="K24" i="1"/>
  <c r="L24" i="1"/>
  <c r="M24" i="1"/>
  <c r="N24" i="1"/>
  <c r="O24" i="1"/>
  <c r="E25" i="1"/>
  <c r="F25" i="1"/>
  <c r="G25" i="1"/>
  <c r="H25" i="1"/>
  <c r="I25" i="1"/>
  <c r="J25" i="1"/>
  <c r="K25" i="1"/>
  <c r="L25" i="1"/>
  <c r="M25" i="1"/>
  <c r="N25" i="1"/>
  <c r="O25" i="1"/>
  <c r="E26" i="1"/>
  <c r="F26" i="1"/>
  <c r="G26" i="1"/>
  <c r="H26" i="1"/>
  <c r="I26" i="1"/>
  <c r="J26" i="1"/>
  <c r="K26" i="1"/>
  <c r="L26" i="1"/>
  <c r="M26" i="1"/>
  <c r="N26" i="1"/>
  <c r="O26" i="1"/>
  <c r="E27" i="1"/>
  <c r="F27" i="1"/>
  <c r="G27" i="1"/>
  <c r="H27" i="1"/>
  <c r="I27" i="1"/>
  <c r="J27" i="1"/>
  <c r="K27" i="1"/>
  <c r="L27" i="1"/>
  <c r="M27" i="1"/>
  <c r="N27" i="1"/>
  <c r="O27" i="1"/>
  <c r="E28" i="1"/>
  <c r="F28" i="1"/>
  <c r="G28" i="1"/>
  <c r="H28" i="1"/>
  <c r="I28" i="1"/>
  <c r="J28" i="1"/>
  <c r="K28" i="1"/>
  <c r="L28" i="1"/>
  <c r="M28" i="1"/>
  <c r="N28" i="1"/>
  <c r="O28" i="1"/>
  <c r="E29" i="1"/>
  <c r="F29" i="1"/>
  <c r="G29" i="1"/>
  <c r="H29" i="1"/>
  <c r="I29" i="1"/>
  <c r="J29" i="1"/>
  <c r="K29" i="1"/>
  <c r="L29" i="1"/>
  <c r="M29" i="1"/>
  <c r="N29" i="1"/>
  <c r="O29" i="1"/>
  <c r="E30" i="1"/>
  <c r="F30" i="1"/>
  <c r="G30" i="1"/>
  <c r="H30" i="1"/>
  <c r="I30" i="1"/>
  <c r="J30" i="1"/>
  <c r="K30" i="1"/>
  <c r="L30" i="1"/>
  <c r="M30" i="1"/>
  <c r="N30" i="1"/>
  <c r="O30" i="1"/>
  <c r="E31" i="1"/>
  <c r="F31" i="1"/>
  <c r="G31" i="1"/>
  <c r="H31" i="1"/>
  <c r="I31" i="1"/>
  <c r="J31" i="1"/>
  <c r="K31" i="1"/>
  <c r="L31" i="1"/>
  <c r="M31" i="1"/>
  <c r="N31" i="1"/>
  <c r="O31" i="1"/>
  <c r="E32" i="1"/>
  <c r="F32" i="1"/>
  <c r="G32" i="1"/>
  <c r="H32" i="1"/>
  <c r="I32" i="1"/>
  <c r="J32" i="1"/>
  <c r="K32" i="1"/>
  <c r="L32" i="1"/>
  <c r="M32" i="1"/>
  <c r="N32" i="1"/>
  <c r="O32" i="1"/>
  <c r="E33" i="1"/>
  <c r="F33" i="1"/>
  <c r="G33" i="1"/>
  <c r="H33" i="1"/>
  <c r="I33" i="1"/>
  <c r="J33" i="1"/>
  <c r="K33" i="1"/>
  <c r="L33" i="1"/>
  <c r="M33" i="1"/>
  <c r="N33" i="1"/>
  <c r="O33" i="1"/>
  <c r="E34" i="1"/>
  <c r="F34" i="1"/>
  <c r="G34" i="1"/>
  <c r="H34" i="1"/>
  <c r="I34" i="1"/>
  <c r="J34" i="1"/>
  <c r="K34" i="1"/>
  <c r="L34" i="1"/>
  <c r="M34" i="1"/>
  <c r="N34" i="1"/>
  <c r="O34" i="1"/>
  <c r="E35" i="1"/>
  <c r="F35" i="1"/>
  <c r="G35" i="1"/>
  <c r="H35" i="1"/>
  <c r="I35" i="1"/>
  <c r="J35" i="1"/>
  <c r="K35" i="1"/>
  <c r="L35" i="1"/>
  <c r="M35" i="1"/>
  <c r="N35" i="1"/>
  <c r="O35" i="1"/>
  <c r="E36" i="1"/>
  <c r="F36" i="1"/>
  <c r="G36" i="1"/>
  <c r="H36" i="1"/>
  <c r="I36" i="1"/>
  <c r="J36" i="1"/>
  <c r="K36" i="1"/>
  <c r="L36" i="1"/>
  <c r="M36" i="1"/>
  <c r="N36" i="1"/>
  <c r="O36" i="1"/>
  <c r="E37" i="1"/>
  <c r="F37" i="1"/>
  <c r="G37" i="1"/>
  <c r="H37" i="1"/>
  <c r="I37" i="1"/>
  <c r="J37" i="1"/>
  <c r="K37" i="1"/>
  <c r="L37" i="1"/>
  <c r="M37" i="1"/>
  <c r="N37" i="1"/>
  <c r="O37" i="1"/>
  <c r="E38" i="1"/>
  <c r="F38" i="1"/>
  <c r="G38" i="1"/>
  <c r="H38" i="1"/>
  <c r="I38" i="1"/>
  <c r="J38" i="1"/>
  <c r="K38" i="1"/>
  <c r="L38" i="1"/>
  <c r="M38" i="1"/>
  <c r="N38" i="1"/>
  <c r="O38" i="1"/>
  <c r="E39" i="1"/>
  <c r="F39" i="1"/>
  <c r="G39" i="1"/>
  <c r="H39" i="1"/>
  <c r="I39" i="1"/>
  <c r="J39" i="1"/>
  <c r="K39" i="1"/>
  <c r="L39" i="1"/>
  <c r="M39" i="1"/>
  <c r="N39" i="1"/>
  <c r="O39" i="1"/>
  <c r="E40" i="1"/>
  <c r="F40" i="1"/>
  <c r="G40" i="1"/>
  <c r="H40" i="1"/>
  <c r="I40" i="1"/>
  <c r="J40" i="1"/>
  <c r="K40" i="1"/>
  <c r="L40" i="1"/>
  <c r="M40" i="1"/>
  <c r="N40" i="1"/>
  <c r="O40" i="1"/>
  <c r="E41" i="1"/>
  <c r="F41" i="1"/>
  <c r="G41" i="1"/>
  <c r="H41" i="1"/>
  <c r="I41" i="1"/>
  <c r="J41" i="1"/>
  <c r="K41" i="1"/>
  <c r="L41" i="1"/>
  <c r="M41" i="1"/>
  <c r="N41" i="1"/>
  <c r="O41" i="1"/>
  <c r="E42" i="1"/>
  <c r="F42" i="1"/>
  <c r="G42" i="1"/>
  <c r="H42" i="1"/>
  <c r="I42" i="1"/>
  <c r="J42" i="1"/>
  <c r="K42" i="1"/>
  <c r="L42" i="1"/>
  <c r="M42" i="1"/>
  <c r="N42" i="1"/>
  <c r="O42" i="1"/>
  <c r="E43" i="1"/>
  <c r="F43" i="1"/>
  <c r="G43" i="1"/>
  <c r="H43" i="1"/>
  <c r="I43" i="1"/>
  <c r="J43" i="1"/>
  <c r="K43" i="1"/>
  <c r="L43" i="1"/>
  <c r="M43" i="1"/>
  <c r="N43" i="1"/>
  <c r="O43" i="1"/>
  <c r="E44" i="1"/>
  <c r="F44" i="1"/>
  <c r="G44" i="1"/>
  <c r="H44" i="1"/>
  <c r="I44" i="1"/>
  <c r="J44" i="1"/>
  <c r="K44" i="1"/>
  <c r="L44" i="1"/>
  <c r="M44" i="1"/>
  <c r="N44" i="1"/>
  <c r="O44" i="1"/>
  <c r="E45" i="1"/>
  <c r="F45" i="1"/>
  <c r="G45" i="1"/>
  <c r="H45" i="1"/>
  <c r="I45" i="1"/>
  <c r="J45" i="1"/>
  <c r="K45" i="1"/>
  <c r="L45" i="1"/>
  <c r="M45" i="1"/>
  <c r="N45" i="1"/>
  <c r="O45" i="1"/>
  <c r="E46" i="1"/>
  <c r="F46" i="1"/>
  <c r="G46" i="1"/>
  <c r="H46" i="1"/>
  <c r="I46" i="1"/>
  <c r="J46" i="1"/>
  <c r="K46" i="1"/>
  <c r="L46" i="1"/>
  <c r="M46" i="1"/>
  <c r="N46" i="1"/>
  <c r="O46" i="1"/>
  <c r="E47" i="1"/>
  <c r="F47" i="1"/>
  <c r="G47" i="1"/>
  <c r="H47" i="1"/>
  <c r="I47" i="1"/>
  <c r="J47" i="1"/>
  <c r="K47" i="1"/>
  <c r="L47" i="1"/>
  <c r="M47" i="1"/>
  <c r="N47" i="1"/>
  <c r="O47" i="1"/>
  <c r="E48" i="1"/>
  <c r="F48" i="1"/>
  <c r="G48" i="1"/>
  <c r="H48" i="1"/>
  <c r="I48" i="1"/>
  <c r="J48" i="1"/>
  <c r="K48" i="1"/>
  <c r="L48" i="1"/>
  <c r="M48" i="1"/>
  <c r="N48" i="1"/>
  <c r="O48" i="1"/>
  <c r="E49" i="1"/>
  <c r="F49" i="1"/>
  <c r="G49" i="1"/>
  <c r="H49" i="1"/>
  <c r="I49" i="1"/>
  <c r="J49" i="1"/>
  <c r="K49" i="1"/>
  <c r="L49" i="1"/>
  <c r="M49" i="1"/>
  <c r="N49" i="1"/>
  <c r="O49" i="1"/>
  <c r="E50" i="1"/>
  <c r="F50" i="1"/>
  <c r="G50" i="1"/>
  <c r="H50" i="1"/>
  <c r="I50" i="1"/>
  <c r="J50" i="1"/>
  <c r="K50" i="1"/>
  <c r="L50" i="1"/>
  <c r="M50" i="1"/>
  <c r="N50" i="1"/>
  <c r="O50" i="1"/>
  <c r="E51" i="1"/>
  <c r="F51" i="1"/>
  <c r="G51" i="1"/>
  <c r="H51" i="1"/>
  <c r="I51" i="1"/>
  <c r="J51" i="1"/>
  <c r="K51" i="1"/>
  <c r="L51" i="1"/>
  <c r="M51" i="1"/>
  <c r="N51" i="1"/>
  <c r="O51" i="1"/>
  <c r="E52" i="1"/>
  <c r="F52" i="1"/>
  <c r="G52" i="1"/>
  <c r="H52" i="1"/>
  <c r="I52" i="1"/>
  <c r="J52" i="1"/>
  <c r="K52" i="1"/>
  <c r="L52" i="1"/>
  <c r="M52" i="1"/>
  <c r="N52" i="1"/>
  <c r="O52" i="1"/>
  <c r="E53" i="1"/>
  <c r="F53" i="1"/>
  <c r="G53" i="1"/>
  <c r="H53" i="1"/>
  <c r="I53" i="1"/>
  <c r="J53" i="1"/>
  <c r="K53" i="1"/>
  <c r="L53" i="1"/>
  <c r="M53" i="1"/>
  <c r="N53" i="1"/>
  <c r="O53" i="1"/>
  <c r="E54" i="1"/>
  <c r="F54" i="1"/>
  <c r="G54" i="1"/>
  <c r="H54" i="1"/>
  <c r="I54" i="1"/>
  <c r="J54" i="1"/>
  <c r="K54" i="1"/>
  <c r="L54" i="1"/>
  <c r="M54" i="1"/>
  <c r="N54" i="1"/>
  <c r="O54" i="1"/>
  <c r="E55" i="1"/>
  <c r="F55" i="1"/>
  <c r="G55" i="1"/>
  <c r="H55" i="1"/>
  <c r="I55" i="1"/>
  <c r="J55" i="1"/>
  <c r="K55" i="1"/>
  <c r="L55" i="1"/>
  <c r="M55" i="1"/>
  <c r="N55" i="1"/>
  <c r="O55" i="1"/>
  <c r="E56" i="1"/>
  <c r="F56" i="1"/>
  <c r="G56" i="1"/>
  <c r="H56" i="1"/>
  <c r="I56" i="1"/>
  <c r="J56" i="1"/>
  <c r="K56" i="1"/>
  <c r="L56" i="1"/>
  <c r="M56" i="1"/>
  <c r="N56" i="1"/>
  <c r="O56" i="1"/>
  <c r="E57" i="1"/>
  <c r="F57" i="1"/>
  <c r="G57" i="1"/>
  <c r="H57" i="1"/>
  <c r="I57" i="1"/>
  <c r="J57" i="1"/>
  <c r="K57" i="1"/>
  <c r="L57" i="1"/>
  <c r="M57" i="1"/>
  <c r="N57" i="1"/>
  <c r="O57" i="1"/>
  <c r="E58" i="1"/>
  <c r="F58" i="1"/>
  <c r="G58" i="1"/>
  <c r="H58" i="1"/>
  <c r="I58" i="1"/>
  <c r="J58" i="1"/>
  <c r="K58" i="1"/>
  <c r="L58" i="1"/>
  <c r="M58" i="1"/>
  <c r="N58" i="1"/>
  <c r="O58" i="1"/>
  <c r="E59" i="1"/>
  <c r="F59" i="1"/>
  <c r="G59" i="1"/>
  <c r="H59" i="1"/>
  <c r="I59" i="1"/>
  <c r="J59" i="1"/>
  <c r="K59" i="1"/>
  <c r="L59" i="1"/>
  <c r="M59" i="1"/>
  <c r="N59" i="1"/>
  <c r="O59" i="1"/>
  <c r="E60" i="1"/>
  <c r="F60" i="1"/>
  <c r="G60" i="1"/>
  <c r="H60" i="1"/>
  <c r="I60" i="1"/>
  <c r="J60" i="1"/>
  <c r="K60" i="1"/>
  <c r="L60" i="1"/>
  <c r="M60" i="1"/>
  <c r="N60" i="1"/>
  <c r="O60" i="1"/>
  <c r="E61" i="1"/>
  <c r="F61" i="1"/>
  <c r="G61" i="1"/>
  <c r="H61" i="1"/>
  <c r="I61" i="1"/>
  <c r="J61" i="1"/>
  <c r="K61" i="1"/>
  <c r="L61" i="1"/>
  <c r="M61" i="1"/>
  <c r="N61" i="1"/>
  <c r="O61" i="1"/>
  <c r="O3" i="1"/>
  <c r="N3" i="1"/>
  <c r="M3" i="1"/>
  <c r="L3" i="1"/>
  <c r="K3" i="1"/>
  <c r="J3" i="1"/>
  <c r="I3" i="1"/>
  <c r="H3" i="1"/>
  <c r="G3" i="1"/>
  <c r="F3" i="1"/>
  <c r="E3" i="1"/>
  <c r="P30" i="5" l="1"/>
  <c r="Q30" i="5" s="1"/>
  <c r="P14" i="5"/>
  <c r="Q14" i="5" s="1"/>
  <c r="P6" i="5"/>
  <c r="Q6" i="5" s="1"/>
  <c r="P11" i="5"/>
  <c r="Q11" i="5" s="1"/>
  <c r="P37" i="5"/>
  <c r="Q37" i="5" s="1"/>
  <c r="P33" i="5"/>
  <c r="Q33" i="5" s="1"/>
  <c r="P46" i="5"/>
  <c r="Q46" i="5" s="1"/>
  <c r="P41" i="5"/>
  <c r="Q41" i="5" s="1"/>
  <c r="P55" i="5"/>
  <c r="Q55" i="5" s="1"/>
  <c r="P54" i="5"/>
  <c r="Q54" i="5" s="1"/>
  <c r="P47" i="5"/>
  <c r="Q47" i="5" s="1"/>
  <c r="P24" i="5"/>
  <c r="Q24" i="5" s="1"/>
  <c r="P18" i="5"/>
  <c r="Q18" i="5" s="1"/>
  <c r="P70" i="5"/>
  <c r="Q70" i="5" s="1"/>
  <c r="P38" i="5"/>
  <c r="Q38" i="5" s="1"/>
  <c r="P71" i="5"/>
  <c r="Q71" i="5" s="1"/>
  <c r="P65" i="5"/>
  <c r="Q65" i="5" s="1"/>
  <c r="P61" i="5"/>
  <c r="Q61" i="5" s="1"/>
  <c r="P58" i="5"/>
  <c r="Q58" i="5" s="1"/>
  <c r="P53" i="5"/>
  <c r="Q53" i="5" s="1"/>
  <c r="P50" i="5"/>
  <c r="Q50" i="5" s="1"/>
  <c r="P49" i="5"/>
  <c r="Q49" i="5" s="1"/>
  <c r="P44" i="5"/>
  <c r="Q44" i="5" s="1"/>
  <c r="P40" i="5"/>
  <c r="Q40" i="5" s="1"/>
  <c r="P35" i="5"/>
  <c r="Q35" i="5" s="1"/>
  <c r="P26" i="5"/>
  <c r="Q26" i="5" s="1"/>
  <c r="P63" i="5"/>
  <c r="Q63" i="5" s="1"/>
  <c r="P57" i="5"/>
  <c r="Q57" i="5" s="1"/>
  <c r="P45" i="5"/>
  <c r="Q45" i="5" s="1"/>
  <c r="P42" i="5"/>
  <c r="Q42" i="5" s="1"/>
  <c r="P36" i="5"/>
  <c r="Q36" i="5" s="1"/>
  <c r="P34" i="5"/>
  <c r="Q34" i="5" s="1"/>
  <c r="P32" i="5"/>
  <c r="Q32" i="5" s="1"/>
  <c r="P27" i="5"/>
  <c r="Q27" i="5" s="1"/>
  <c r="P19" i="5"/>
  <c r="Q19" i="5" s="1"/>
  <c r="P39" i="5"/>
  <c r="Q39" i="5" s="1"/>
  <c r="P17" i="5"/>
  <c r="Q17" i="5" s="1"/>
  <c r="P8" i="5"/>
  <c r="Q8" i="5" s="1"/>
  <c r="P25" i="5"/>
  <c r="Q25" i="5" s="1"/>
  <c r="P13" i="5"/>
  <c r="Q13" i="5" s="1"/>
  <c r="P10" i="5"/>
  <c r="Q10" i="5" s="1"/>
  <c r="P9" i="5"/>
  <c r="Q9" i="5" s="1"/>
  <c r="P4" i="5"/>
  <c r="Q4" i="5" s="1"/>
  <c r="P16" i="5"/>
  <c r="Q16" i="5" s="1"/>
  <c r="P3" i="5"/>
  <c r="Q3" i="5" s="1"/>
  <c r="P29" i="5"/>
  <c r="Q29" i="5" s="1"/>
  <c r="P21" i="5"/>
  <c r="Q21" i="5" s="1"/>
  <c r="P12" i="5"/>
  <c r="Q12" i="5" s="1"/>
  <c r="P67" i="5"/>
  <c r="Q67" i="5" s="1"/>
  <c r="P23" i="5"/>
  <c r="Q23" i="5" s="1"/>
  <c r="P22" i="5"/>
  <c r="Q22" i="5" s="1"/>
  <c r="P15" i="5"/>
  <c r="Q15" i="5" s="1"/>
  <c r="P5" i="5"/>
  <c r="Q5" i="5" s="1"/>
  <c r="P68" i="5"/>
  <c r="Q68" i="5" s="1"/>
  <c r="P64" i="5"/>
  <c r="Q64" i="5" s="1"/>
  <c r="P59" i="5"/>
  <c r="Q59" i="5" s="1"/>
  <c r="P51" i="5"/>
  <c r="Q51" i="5" s="1"/>
  <c r="P7" i="5"/>
  <c r="Q7" i="5" s="1"/>
  <c r="P31" i="5"/>
  <c r="Q31" i="5" s="1"/>
  <c r="P69" i="5"/>
  <c r="Q69" i="5" s="1"/>
  <c r="P66" i="5"/>
  <c r="Q66" i="5" s="1"/>
  <c r="P60" i="5"/>
  <c r="Q60" i="5" s="1"/>
  <c r="P56" i="5"/>
  <c r="Q56" i="5" s="1"/>
  <c r="P52" i="5"/>
  <c r="Q52" i="5" s="1"/>
  <c r="P48" i="5"/>
  <c r="Q48" i="5" s="1"/>
  <c r="P43" i="5"/>
  <c r="Q43" i="5" s="1"/>
  <c r="P40" i="3"/>
  <c r="Q40" i="3" s="1"/>
  <c r="P3" i="3"/>
  <c r="Q3" i="3" s="1"/>
  <c r="P48" i="3"/>
  <c r="Q48" i="3" s="1"/>
  <c r="P70" i="3"/>
  <c r="Q70" i="3" s="1"/>
  <c r="P67" i="3"/>
  <c r="Q67" i="3" s="1"/>
  <c r="P16" i="3"/>
  <c r="Q16" i="3" s="1"/>
  <c r="P8" i="3"/>
  <c r="Q8" i="3" s="1"/>
  <c r="P62" i="3"/>
  <c r="Q62" i="3" s="1"/>
  <c r="P49" i="3"/>
  <c r="Q49" i="3" s="1"/>
  <c r="P39" i="3"/>
  <c r="Q39" i="3" s="1"/>
  <c r="P36" i="3"/>
  <c r="Q36" i="3" s="1"/>
  <c r="P10" i="3"/>
  <c r="Q10" i="3" s="1"/>
  <c r="P69" i="3"/>
  <c r="Q69" i="3" s="1"/>
  <c r="P61" i="3"/>
  <c r="Q61" i="3" s="1"/>
  <c r="P54" i="3"/>
  <c r="Q54" i="3" s="1"/>
  <c r="P51" i="3"/>
  <c r="Q51" i="3" s="1"/>
  <c r="P41" i="3"/>
  <c r="Q41" i="3" s="1"/>
  <c r="P31" i="3"/>
  <c r="Q31" i="3" s="1"/>
  <c r="P28" i="3"/>
  <c r="Q28" i="3" s="1"/>
  <c r="P23" i="3"/>
  <c r="Q23" i="3" s="1"/>
  <c r="P20" i="3"/>
  <c r="Q20" i="3" s="1"/>
  <c r="P43" i="3"/>
  <c r="Q43" i="3" s="1"/>
  <c r="P33" i="3"/>
  <c r="Q33" i="3" s="1"/>
  <c r="P15" i="3"/>
  <c r="Q15" i="3" s="1"/>
  <c r="P66" i="3"/>
  <c r="Q66" i="3" s="1"/>
  <c r="P58" i="3"/>
  <c r="Q58" i="3" s="1"/>
  <c r="P53" i="3"/>
  <c r="Q53" i="3" s="1"/>
  <c r="P38" i="3"/>
  <c r="Q38" i="3" s="1"/>
  <c r="P35" i="3"/>
  <c r="Q35" i="3" s="1"/>
  <c r="P25" i="3"/>
  <c r="Q25" i="3" s="1"/>
  <c r="P24" i="3"/>
  <c r="Q24" i="3" s="1"/>
  <c r="P17" i="3"/>
  <c r="Q17" i="3" s="1"/>
  <c r="P7" i="3"/>
  <c r="Q7" i="3" s="1"/>
  <c r="P4" i="3"/>
  <c r="Q4" i="3" s="1"/>
  <c r="P12" i="3"/>
  <c r="Q12" i="3" s="1"/>
  <c r="P50" i="3"/>
  <c r="Q50" i="3" s="1"/>
  <c r="P45" i="3"/>
  <c r="Q45" i="3" s="1"/>
  <c r="P30" i="3"/>
  <c r="Q30" i="3" s="1"/>
  <c r="P27" i="3"/>
  <c r="Q27" i="3" s="1"/>
  <c r="P22" i="3"/>
  <c r="Q22" i="3" s="1"/>
  <c r="P19" i="3"/>
  <c r="Q19" i="3" s="1"/>
  <c r="P9" i="3"/>
  <c r="Q9" i="3" s="1"/>
  <c r="P59" i="3"/>
  <c r="Q59" i="3" s="1"/>
  <c r="P46" i="3"/>
  <c r="Q46" i="3" s="1"/>
  <c r="P71" i="3"/>
  <c r="Q71" i="3" s="1"/>
  <c r="P68" i="3"/>
  <c r="Q68" i="3" s="1"/>
  <c r="P63" i="3"/>
  <c r="Q63" i="3" s="1"/>
  <c r="P60" i="3"/>
  <c r="Q60" i="3" s="1"/>
  <c r="P42" i="3"/>
  <c r="Q42" i="3" s="1"/>
  <c r="P37" i="3"/>
  <c r="Q37" i="3" s="1"/>
  <c r="P14" i="3"/>
  <c r="Q14" i="3" s="1"/>
  <c r="P11" i="3"/>
  <c r="Q11" i="3" s="1"/>
  <c r="P55" i="3"/>
  <c r="Q55" i="3" s="1"/>
  <c r="P52" i="3"/>
  <c r="Q52" i="3" s="1"/>
  <c r="P34" i="3"/>
  <c r="Q34" i="3" s="1"/>
  <c r="P29" i="3"/>
  <c r="Q29" i="3" s="1"/>
  <c r="P21" i="3"/>
  <c r="Q21" i="3" s="1"/>
  <c r="P6" i="3"/>
  <c r="Q6" i="3" s="1"/>
  <c r="P65" i="3"/>
  <c r="Q65" i="3" s="1"/>
  <c r="P64" i="3"/>
  <c r="Q64" i="3" s="1"/>
  <c r="P57" i="3"/>
  <c r="Q57" i="3" s="1"/>
  <c r="P47" i="3"/>
  <c r="Q47" i="3" s="1"/>
  <c r="P44" i="3"/>
  <c r="Q44" i="3" s="1"/>
  <c r="P26" i="3"/>
  <c r="Q26" i="3" s="1"/>
  <c r="P18" i="3"/>
  <c r="Q18" i="3" s="1"/>
  <c r="P13" i="3"/>
  <c r="Q13" i="3" s="1"/>
  <c r="P5" i="3"/>
  <c r="Q5" i="3" s="1"/>
  <c r="P30" i="2"/>
  <c r="Q30" i="2" s="1"/>
  <c r="P17" i="2"/>
  <c r="Q17" i="2" s="1"/>
  <c r="P32" i="2"/>
  <c r="Q32" i="2" s="1"/>
  <c r="P3" i="2"/>
  <c r="Q3" i="2" s="1"/>
  <c r="P40" i="2"/>
  <c r="Q40" i="2" s="1"/>
  <c r="P7" i="2"/>
  <c r="Q7" i="2" s="1"/>
  <c r="P16" i="2"/>
  <c r="Q16" i="2" s="1"/>
  <c r="P8" i="2"/>
  <c r="Q8" i="2" s="1"/>
  <c r="P53" i="2"/>
  <c r="Q53" i="2" s="1"/>
  <c r="P45" i="2"/>
  <c r="Q45" i="2" s="1"/>
  <c r="P37" i="2"/>
  <c r="Q37" i="2" s="1"/>
  <c r="P34" i="2"/>
  <c r="Q34" i="2" s="1"/>
  <c r="P14" i="2"/>
  <c r="Q14" i="2" s="1"/>
  <c r="P63" i="2"/>
  <c r="Q63" i="2" s="1"/>
  <c r="P60" i="2"/>
  <c r="Q60" i="2" s="1"/>
  <c r="P59" i="2"/>
  <c r="Q59" i="2" s="1"/>
  <c r="P55" i="2"/>
  <c r="Q55" i="2" s="1"/>
  <c r="P52" i="2"/>
  <c r="Q52" i="2" s="1"/>
  <c r="P51" i="2"/>
  <c r="Q51" i="2" s="1"/>
  <c r="P47" i="2"/>
  <c r="Q47" i="2" s="1"/>
  <c r="P44" i="2"/>
  <c r="Q44" i="2" s="1"/>
  <c r="P43" i="2"/>
  <c r="Q43" i="2" s="1"/>
  <c r="P29" i="2"/>
  <c r="Q29" i="2" s="1"/>
  <c r="P26" i="2"/>
  <c r="Q26" i="2" s="1"/>
  <c r="P6" i="2"/>
  <c r="Q6" i="2" s="1"/>
  <c r="P39" i="2"/>
  <c r="Q39" i="2" s="1"/>
  <c r="P36" i="2"/>
  <c r="Q36" i="2" s="1"/>
  <c r="P35" i="2"/>
  <c r="Q35" i="2" s="1"/>
  <c r="P21" i="2"/>
  <c r="Q21" i="2" s="1"/>
  <c r="P18" i="2"/>
  <c r="Q18" i="2" s="1"/>
  <c r="P4" i="2"/>
  <c r="Q4" i="2" s="1"/>
  <c r="P61" i="2"/>
  <c r="Q61" i="2" s="1"/>
  <c r="P42" i="2"/>
  <c r="Q42" i="2" s="1"/>
  <c r="P22" i="2"/>
  <c r="Q22" i="2" s="1"/>
  <c r="P65" i="2"/>
  <c r="Q65" i="2" s="1"/>
  <c r="P64" i="2"/>
  <c r="Q64" i="2" s="1"/>
  <c r="P57" i="2"/>
  <c r="Q57" i="2" s="1"/>
  <c r="P56" i="2"/>
  <c r="Q56" i="2" s="1"/>
  <c r="P49" i="2"/>
  <c r="Q49" i="2" s="1"/>
  <c r="P48" i="2"/>
  <c r="Q48" i="2" s="1"/>
  <c r="P41" i="2"/>
  <c r="Q41" i="2" s="1"/>
  <c r="P31" i="2"/>
  <c r="Q31" i="2" s="1"/>
  <c r="P28" i="2"/>
  <c r="Q28" i="2" s="1"/>
  <c r="P27" i="2"/>
  <c r="Q27" i="2" s="1"/>
  <c r="P13" i="2"/>
  <c r="Q13" i="2" s="1"/>
  <c r="P10" i="2"/>
  <c r="Q10" i="2" s="1"/>
  <c r="P62" i="2"/>
  <c r="Q62" i="2" s="1"/>
  <c r="P54" i="2"/>
  <c r="Q54" i="2" s="1"/>
  <c r="P46" i="2"/>
  <c r="Q46" i="2" s="1"/>
  <c r="P33" i="2"/>
  <c r="Q33" i="2" s="1"/>
  <c r="P23" i="2"/>
  <c r="Q23" i="2" s="1"/>
  <c r="P20" i="2"/>
  <c r="Q20" i="2" s="1"/>
  <c r="P19" i="2"/>
  <c r="Q19" i="2" s="1"/>
  <c r="P5" i="2"/>
  <c r="Q5" i="2" s="1"/>
  <c r="P58" i="2"/>
  <c r="Q58" i="2" s="1"/>
  <c r="P50" i="2"/>
  <c r="Q50" i="2" s="1"/>
  <c r="P9" i="2"/>
  <c r="Q9" i="2" s="1"/>
  <c r="P38" i="2"/>
  <c r="Q38" i="2" s="1"/>
  <c r="P25" i="2"/>
  <c r="Q25" i="2" s="1"/>
  <c r="P15" i="2"/>
  <c r="Q15" i="2" s="1"/>
  <c r="P12" i="2"/>
  <c r="Q12" i="2" s="1"/>
  <c r="P11" i="2"/>
  <c r="Q11" i="2" s="1"/>
  <c r="P24" i="1"/>
  <c r="Q24" i="1" s="1"/>
  <c r="R24" i="1" s="1"/>
  <c r="P20" i="1"/>
  <c r="Q20" i="1" s="1"/>
  <c r="R20" i="1" s="1"/>
  <c r="P46" i="1"/>
  <c r="Q46" i="1" s="1"/>
  <c r="R46" i="1" s="1"/>
  <c r="P48" i="1"/>
  <c r="Q48" i="1" s="1"/>
  <c r="R48" i="1" s="1"/>
  <c r="P12" i="1"/>
  <c r="Q12" i="1" s="1"/>
  <c r="R12" i="1" s="1"/>
  <c r="P33" i="1"/>
  <c r="Q33" i="1" s="1"/>
  <c r="R33" i="1" s="1"/>
  <c r="P42" i="1"/>
  <c r="Q42" i="1" s="1"/>
  <c r="R42" i="1" s="1"/>
  <c r="P59" i="1"/>
  <c r="Q59" i="1" s="1"/>
  <c r="R59" i="1" s="1"/>
  <c r="P55" i="1"/>
  <c r="Q55" i="1" s="1"/>
  <c r="R55" i="1" s="1"/>
  <c r="P51" i="1"/>
  <c r="Q51" i="1" s="1"/>
  <c r="R51" i="1" s="1"/>
  <c r="P40" i="1"/>
  <c r="Q40" i="1" s="1"/>
  <c r="R40" i="1" s="1"/>
  <c r="P37" i="1"/>
  <c r="Q37" i="1" s="1"/>
  <c r="R37" i="1" s="1"/>
  <c r="P29" i="1"/>
  <c r="Q29" i="1" s="1"/>
  <c r="R29" i="1" s="1"/>
  <c r="P4" i="1"/>
  <c r="Q4" i="1" s="1"/>
  <c r="R4" i="1" s="1"/>
  <c r="P3" i="1"/>
  <c r="Q3" i="1" s="1"/>
  <c r="R3" i="1" s="1"/>
  <c r="P47" i="1"/>
  <c r="Q47" i="1" s="1"/>
  <c r="R47" i="1" s="1"/>
  <c r="P38" i="1"/>
  <c r="Q38" i="1" s="1"/>
  <c r="R38" i="1" s="1"/>
  <c r="P34" i="1"/>
  <c r="Q34" i="1" s="1"/>
  <c r="R34" i="1" s="1"/>
  <c r="P26" i="1"/>
  <c r="Q26" i="1" s="1"/>
  <c r="R26" i="1" s="1"/>
  <c r="P25" i="1"/>
  <c r="Q25" i="1" s="1"/>
  <c r="R25" i="1" s="1"/>
  <c r="P21" i="1"/>
  <c r="Q21" i="1" s="1"/>
  <c r="R21" i="1" s="1"/>
  <c r="P17" i="1"/>
  <c r="Q17" i="1" s="1"/>
  <c r="R17" i="1" s="1"/>
  <c r="P13" i="1"/>
  <c r="Q13" i="1" s="1"/>
  <c r="R13" i="1" s="1"/>
  <c r="P9" i="1"/>
  <c r="Q9" i="1" s="1"/>
  <c r="R9" i="1" s="1"/>
  <c r="P5" i="1"/>
  <c r="Q5" i="1" s="1"/>
  <c r="R5" i="1" s="1"/>
  <c r="P56" i="1"/>
  <c r="Q56" i="1" s="1"/>
  <c r="R56" i="1" s="1"/>
  <c r="P10" i="1"/>
  <c r="Q10" i="1" s="1"/>
  <c r="R10" i="1" s="1"/>
  <c r="P23" i="1"/>
  <c r="Q23" i="1" s="1"/>
  <c r="R23" i="1" s="1"/>
  <c r="P19" i="1"/>
  <c r="Q19" i="1" s="1"/>
  <c r="R19" i="1" s="1"/>
  <c r="P15" i="1"/>
  <c r="Q15" i="1" s="1"/>
  <c r="R15" i="1" s="1"/>
  <c r="P11" i="1"/>
  <c r="Q11" i="1" s="1"/>
  <c r="R11" i="1" s="1"/>
  <c r="P7" i="1"/>
  <c r="Q7" i="1" s="1"/>
  <c r="R7" i="1" s="1"/>
  <c r="P35" i="1"/>
  <c r="Q35" i="1" s="1"/>
  <c r="R35" i="1" s="1"/>
  <c r="P27" i="1"/>
  <c r="Q27" i="1" s="1"/>
  <c r="R27" i="1" s="1"/>
  <c r="P22" i="1"/>
  <c r="Q22" i="1" s="1"/>
  <c r="R22" i="1" s="1"/>
  <c r="P18" i="1"/>
  <c r="Q18" i="1" s="1"/>
  <c r="R18" i="1" s="1"/>
  <c r="P32" i="1"/>
  <c r="Q32" i="1" s="1"/>
  <c r="R32" i="1" s="1"/>
  <c r="P6" i="1"/>
  <c r="Q6" i="1" s="1"/>
  <c r="R6" i="1" s="1"/>
  <c r="P43" i="1"/>
  <c r="Q43" i="1" s="1"/>
  <c r="R43" i="1" s="1"/>
  <c r="P39" i="1"/>
  <c r="Q39" i="1" s="1"/>
  <c r="R39" i="1" s="1"/>
  <c r="P30" i="1"/>
  <c r="Q30" i="1" s="1"/>
  <c r="R30" i="1" s="1"/>
  <c r="P14" i="1"/>
  <c r="Q14" i="1" s="1"/>
  <c r="R14" i="1" s="1"/>
  <c r="P60" i="1"/>
  <c r="Q60" i="1" s="1"/>
  <c r="R60" i="1" s="1"/>
  <c r="P52" i="1"/>
  <c r="Q52" i="1" s="1"/>
  <c r="R52" i="1" s="1"/>
  <c r="P16" i="1"/>
  <c r="Q16" i="1" s="1"/>
  <c r="R16" i="1" s="1"/>
  <c r="P8" i="1"/>
  <c r="Q8" i="1" s="1"/>
  <c r="R8" i="1" s="1"/>
  <c r="P31" i="1"/>
  <c r="Q31" i="1" s="1"/>
  <c r="R31" i="1" s="1"/>
  <c r="P61" i="1"/>
  <c r="Q61" i="1" s="1"/>
  <c r="R61" i="1" s="1"/>
  <c r="P57" i="1"/>
  <c r="Q57" i="1" s="1"/>
  <c r="R57" i="1" s="1"/>
  <c r="P53" i="1"/>
  <c r="Q53" i="1" s="1"/>
  <c r="R53" i="1" s="1"/>
  <c r="P49" i="1"/>
  <c r="Q49" i="1" s="1"/>
  <c r="R49" i="1" s="1"/>
  <c r="P44" i="1"/>
  <c r="Q44" i="1" s="1"/>
  <c r="R44" i="1" s="1"/>
  <c r="P58" i="1"/>
  <c r="Q58" i="1" s="1"/>
  <c r="R58" i="1" s="1"/>
  <c r="P54" i="1"/>
  <c r="Q54" i="1" s="1"/>
  <c r="R54" i="1" s="1"/>
  <c r="P50" i="1"/>
  <c r="Q50" i="1" s="1"/>
  <c r="R50" i="1" s="1"/>
  <c r="P45" i="1"/>
  <c r="Q45" i="1" s="1"/>
  <c r="R45" i="1" s="1"/>
  <c r="P41" i="1"/>
  <c r="Q41" i="1" s="1"/>
  <c r="R41" i="1" s="1"/>
  <c r="P36" i="1"/>
  <c r="Q36" i="1" s="1"/>
  <c r="R36" i="1" s="1"/>
  <c r="P28" i="1"/>
  <c r="Q28" i="1" s="1"/>
  <c r="R28" i="1" s="1"/>
  <c r="Z9" i="1" l="1"/>
  <c r="Z4" i="1"/>
  <c r="Z8" i="1"/>
  <c r="Z13" i="1"/>
  <c r="Z7" i="1"/>
  <c r="Z6" i="1"/>
  <c r="Z11" i="1"/>
  <c r="Z3" i="1"/>
  <c r="Z12" i="1"/>
  <c r="Z10" i="1"/>
  <c r="Y7" i="1"/>
  <c r="Y13" i="1"/>
  <c r="Y5" i="1"/>
  <c r="Y9" i="1"/>
  <c r="Y10" i="1"/>
  <c r="Y12" i="1"/>
  <c r="Y11" i="1"/>
  <c r="Y8" i="1"/>
  <c r="Y6" i="1"/>
  <c r="Y3" i="1"/>
  <c r="X11" i="1"/>
  <c r="X8" i="1"/>
  <c r="X7" i="1"/>
  <c r="X6" i="1"/>
  <c r="X3" i="1"/>
  <c r="X13" i="1"/>
  <c r="X12" i="1"/>
  <c r="X9" i="1"/>
  <c r="X10" i="1"/>
  <c r="X4" i="1"/>
  <c r="W17" i="1"/>
  <c r="W18" i="1" s="1"/>
  <c r="W16" i="1" l="1"/>
  <c r="W14" i="5"/>
  <c r="Z5" i="1"/>
  <c r="Z14" i="1" s="1"/>
  <c r="W14" i="3"/>
  <c r="Y4" i="1"/>
  <c r="Y14" i="1" s="1"/>
  <c r="W14" i="2"/>
  <c r="X5" i="1"/>
  <c r="X14" i="1" s="1"/>
  <c r="W14" i="1"/>
</calcChain>
</file>

<file path=xl/sharedStrings.xml><?xml version="1.0" encoding="utf-8"?>
<sst xmlns="http://schemas.openxmlformats.org/spreadsheetml/2006/main" count="942" uniqueCount="272">
  <si>
    <t>Tokens</t>
  </si>
  <si>
    <t>Polaridad</t>
  </si>
  <si>
    <t>Nicolás Maduro speech - 2013
Venezuelan compatriots!</t>
  </si>
  <si>
    <t>Daughters and sons of the big homeland!</t>
  </si>
  <si>
    <t>Long live the Bolivarian Revolution!</t>
  </si>
  <si>
    <t>Long live Hugo Chávez!</t>
  </si>
  <si>
    <t>Long live free and socialist Venezuela!</t>
  </si>
  <si>
    <t>Today I am in front of you, with my heart full of emotion and commitment, in a moment of deep importance for the Venezuelan homeland.</t>
  </si>
  <si>
    <t>As you know, the physical departure of our eternal commander, Hugo Chávez, has left a void in our hearts, but has also sown in all of us a renewed force, a revolutionary fervor that drives us to continue with the work that he began, with The work that bequeathed us, with the work that belongs to the people of Venezuela.</t>
  </si>
  <si>
    <t>Today, more than ever, we need the unity of the Venezuelan people.</t>
  </si>
  <si>
    <t>Today, more than ever, we need the strength of our Bolivarian revolution.</t>
  </si>
  <si>
    <t>Today, more than ever, we need to keep the spirit of Chávez alive, who did not leave, because Chávez is in each of us, in every corner of Venezuela, in each neighborhood, in each factory, in each school, in each Venezuelan heart .</t>
  </si>
  <si>
    <t>It is true that Commander Chávez is no longer physically among us, but his legacy is still alive and will remain alive.</t>
  </si>
  <si>
    <t>Chávez lives in the conscience of the Venezuelan people.</t>
  </si>
  <si>
    <t>Chávez lives in the will to continue with the struggle for social justice, for equality, for sovereignty, for the independence of our homeland.</t>
  </si>
  <si>
    <t>Chávez lives in each of us that we say: “Venezuela does not give up!</t>
  </si>
  <si>
    <t>Venezuela continues! "</t>
  </si>
  <si>
    <t>There is no doubt that 2013 has been a difficult year, a year full of challenges, a year in which we have had to face the pain of our commander's departure, the leader of the revolution, the man who taught us to fight , To love, to dream of a different Venezuela, with a free, sovereign and socialist Venezuela.</t>
  </si>
  <si>
    <t>But it has also been a year in which we have reaffirmed our determination to move forward, to continue with the revolution, to advance along the path that Chavez drew us.</t>
  </si>
  <si>
    <t>And that is why, at this crucial moment, we have decided to continue with the work of the Bolivarian Revolution.</t>
  </si>
  <si>
    <t>Because we know that what Chavez began cannot be stopped.</t>
  </si>
  <si>
    <t>We know that this process is irreversible.</t>
  </si>
  <si>
    <t>We know that the struggle for socialism is not going back.</t>
  </si>
  <si>
    <t>We are not afraid!</t>
  </si>
  <si>
    <t>To those who intend to snatch the people sovereignty, to those who believe that the revolution is injured, we tell them: the Bolivarian revolution is more alive than ever!</t>
  </si>
  <si>
    <t>It is true that they have attacked us from all fronts.</t>
  </si>
  <si>
    <t>They have attacked us with an economic war, with a financial sabotage, with an international media campaign that has sought to misinform the people.</t>
  </si>
  <si>
    <t>They have attacked us with lies, with slander, with threats, but we also know that the people of Venezuela have clear conscience.</t>
  </si>
  <si>
    <t>We know that the majority of the Venezuelan people are with the revolution, it is with Chávez's legacy, it is with socialism, it is with justice.</t>
  </si>
  <si>
    <t>April 14 will be a day of crucial decisions.</t>
  </si>
  <si>
    <t>On that day, the Venezuelan people will have in their hands the future of the country.</t>
  </si>
  <si>
    <t>And I want to tell you, companions, with humility and with pride, that if it corresponds to continue with the direction of this country, I will do it with all my heart, with all my soul, with all my strength, with all my commitment.</t>
  </si>
  <si>
    <t>I am not running for a position, I am running to be another servant of this town, to be a faithful continuator of Chávez's work, to be a fighter for the welfare of the Venezuelan people, for social justice, for independence , for sovereignty.</t>
  </si>
  <si>
    <t>Today, I apply before you not to be another president, but to be a partner, a brother, a leader committed to the defense of the most humble rights, with the fight against poverty, with the fight against injustices, With the fight against the oligarchy, against imperialism, against those who want to see Venezuela submitted to their interests.</t>
  </si>
  <si>
    <t>We have wanted to divide, they wanted to face us, but the people of Venezuela know that the strength of the revolution is in the popular unity.</t>
  </si>
  <si>
    <t>And that unit is the one that will lead us to victory.</t>
  </si>
  <si>
    <t>I also want to talk about what we have achieved in these years of revolution.</t>
  </si>
  <si>
    <t>It is not an easy time we have lived.</t>
  </si>
  <si>
    <t>We have faced difficulties, we have had to face sabotage, lies, international attacks.</t>
  </si>
  <si>
    <t>But despite everything, we have made historical advances that cannot be erased, which cannot be annulled.</t>
  </si>
  <si>
    <t>Thanks to the revolution, millions of Venezuelans have access to health, education, housing.</t>
  </si>
  <si>
    <t>Thanks to the revolution, the poor of this country have a voice, they have dignity, they have power.</t>
  </si>
  <si>
    <t>Thanks to the revolution, we have reduced poverty, we have fought exclusion, we have sown a more just, more equal country, a country where the rights of the people are above the interests of the elites.</t>
  </si>
  <si>
    <t>And most importantly, colleagues, we have shown that another world is possible.</t>
  </si>
  <si>
    <t>We have shown that we do not need to be a colony of the great powers, which we do not need to submit to the laws of the global market.</t>
  </si>
  <si>
    <t>We have shown that Venezuela is able to decide its destiny by itself, without foreign interference, without conditioning.</t>
  </si>
  <si>
    <t>And that is Chavez's legacy, a legacy of sovereignty, a legacy of independence.</t>
  </si>
  <si>
    <t>Now, in front of the elections, I want to ask them to continue trusting in the revolution, that they continue to trust this process.</t>
  </si>
  <si>
    <t>I do not ask them to trust me, I ask you to trust the strength of the people, that they trust the strength of this revolution that we have built together, that they continue to fight for socialism, that they continue to fight for justice, that they continue to fight for the Venezuela free and sovereign that Bolívar dreamed, who dreamed of Chávez.</t>
  </si>
  <si>
    <t>This April 14, it is not just a presidential election, it is a historical decision.</t>
  </si>
  <si>
    <t>It is the decision to move forward with the revolution, it is the decision to continue with the construction of the socialist homeland, it is the decision to move towards a future of justice and equity for all Venezuelans and Venezuelans.</t>
  </si>
  <si>
    <t>And I assure you, companions, that we are not going to take a step back.</t>
  </si>
  <si>
    <t>The Bolivarian Revolution remains the only way to achieve the liberation of our people.</t>
  </si>
  <si>
    <t>The Bolivarian Revolution is an irreversible process, and we are not going to let anyone snatch it to us.</t>
  </si>
  <si>
    <t>I will not allow it.</t>
  </si>
  <si>
    <t>The millions of Venezuelans who fight day by day for a better country will not allow it.</t>
  </si>
  <si>
    <t>Companions, companions, I invite you to continue fighting, to continue dreaming, to continue working for the Venezuela de Chávez, for the socialist Venezuela, for Venezuela that will be an example for the world that justice, equality, sovereignty, peace and fraternity are possible.</t>
  </si>
  <si>
    <t>With the strength of the people, with the love of the homeland, we will move on!</t>
  </si>
  <si>
    <t>Long live free Venezuela, socialist and sovereign!</t>
  </si>
  <si>
    <t>Until the victory always!</t>
  </si>
  <si>
    <t>Nicolás Maduro - 2014 speech
Companions of the Grande, compatriots of Venezuela,
Sisters and brothers, sons and daughters of Bolívar, of Chávez, of the revolution, of dignity.</t>
  </si>
  <si>
    <t>Today, I find myself before you with the soul full of commitment, with the force of the conviction that the Bolivarian revolution is more alive than ever.</t>
  </si>
  <si>
    <t>I am here, with the heart full of love for our people and with the certainty that, despite the attempts of the oligarchy and imperialism, we will continue, we will continue fighting for social justice, for equality, for the sovereignty of our nation.</t>
  </si>
  <si>
    <t>It is a difficult time, companions.</t>
  </si>
  <si>
    <t>We know it.</t>
  </si>
  <si>
    <t>But it is also a moment of great opportunity.</t>
  </si>
  <si>
    <t>We know that the Bolivarian Revolution is not an easy path.</t>
  </si>
  <si>
    <t>We know that the reactionary forces, the enemies of the people, internal oligarchies and international imperialist governments are trying to weaken our process.</t>
  </si>
  <si>
    <t>But we also know that, despite the difficulties, we will continue to build the socialist, free and sovereign Venezuela that our eternal commander Hugo Chávez dreamed.</t>
  </si>
  <si>
    <t>2014 has been a year of great challenges.</t>
  </si>
  <si>
    <t>The fall in oil prices, the economic war unleashed by the enemies of the homeland, the guarimbas that tried to sow chaos in our streets ... All that has been part of the aggression against our people, against our revolution.</t>
  </si>
  <si>
    <t>But not a single of those adversities has stopped us.</t>
  </si>
  <si>
    <t>In the heart of each Venezuelan and Venezuelan, the flame of hope, of justice, of freedom continues.</t>
  </si>
  <si>
    <t>And that flame does not go out, companions.</t>
  </si>
  <si>
    <t>Because this is a popular revolution, a revolution of the people, not a revolution of the elites.</t>
  </si>
  <si>
    <t>Here, in Venezuela, we are the workers, the workers, the peasants, the students, the men and women of the people who send.</t>
  </si>
  <si>
    <t>And that is what the enemies of the people do not understand: that the force of the revolution is not in the power of weapons, nor in material wealth, but in the power of the organized people, in the power of ideas, in the unity power.</t>
  </si>
  <si>
    <t>They have attacked us from all fronts.</t>
  </si>
  <si>
    <t>We have faced a global economic crisis, the collapse of oil prices, speculation, economic sabotage, the hoarding of food and basic products, and, of course, the constant attack of US imperialism.</t>
  </si>
  <si>
    <t>But what they do not know, companions, is that every time they attack us, every time they harass us, our revolution is strengthened.</t>
  </si>
  <si>
    <t>Because this revolution does not depend on oil, nor on the material wealth, but on the consciousness and commitment of our people.</t>
  </si>
  <si>
    <t>The enemy wants to make the Venezuelan people believe that we are defeated, that our economy is in ruins, that our people are desperate.</t>
  </si>
  <si>
    <t>But nothing is further from reality.</t>
  </si>
  <si>
    <t>Our people keep fighting, continue to resist.</t>
  </si>
  <si>
    <t>And it is in the resistance where we find our true strength.</t>
  </si>
  <si>
    <t>It is in the popular unit where we find the key to overcome any adversity.</t>
  </si>
  <si>
    <t>We are not afraid, colleagues.</t>
  </si>
  <si>
    <t>We are not afraid of the attacks of imperialism.</t>
  </si>
  <si>
    <t>We are not afraid of the lies of the media.</t>
  </si>
  <si>
    <t>We are not afraid of economic sabotages.</t>
  </si>
  <si>
    <t>Because we know that our struggle is fair, that our project is that of a free, sovereign, socialist country, that belongs to the great majorities, to the poor, to the humble, to the workers, the peasants.</t>
  </si>
  <si>
    <t>And that is why, in these times of difficulties, the Venezuelan people do not give up.</t>
  </si>
  <si>
    <t>In each corner, in each neighborhood, in each community, we see the rebirth of revolutionary consciousness.</t>
  </si>
  <si>
    <t>The men and women of our country are more united than ever, more determined than ever, to continue fighting for a future of justice and prosperity.</t>
  </si>
  <si>
    <t>The Bolivarian revolution does not stop.</t>
  </si>
  <si>
    <t>The Bolivarian revolution advances, with the force of the people, with the force of unity.</t>
  </si>
  <si>
    <t>Companions, as Commander Chávez said, the economic war is real.</t>
  </si>
  <si>
    <t>The Venezuelan oligarchy, at the service of imperialist interests, has unleashed an offensive against our economy, against our people.</t>
  </si>
  <si>
    <t>They try to generate shortage, inflation, chaos in the streets, but the Bolivarian revolution has the ability to face these challenges.</t>
  </si>
  <si>
    <t>And we are doing it, companions, we are doing it with courage and firmly.</t>
  </si>
  <si>
    <t>Because we know that our enemy is not the people, our enemy is imperialism, the oligarchy, the great foreign interests that do not want Venezuela to be free.</t>
  </si>
  <si>
    <t>And when I talk about imperialism, colleagues, I don't speak only of the United States.</t>
  </si>
  <si>
    <t>I also speak of their allies in Latin America and the Caribbean, which, despite being leftist or progressive governments, have been seduced by the siren song of neoliberal globalization, and today they have aligned themselves with the interests of the great transnational But we don't fool ourselves.</t>
  </si>
  <si>
    <t>We know that the true liberation of the peoples of Latin America will only be possible when we break the chains of imperialism, when we build a united, solidarity Latin America, with social equality.</t>
  </si>
  <si>
    <t>And so, companions, we continue to fight.</t>
  </si>
  <si>
    <t>We know we don't have an easy path.</t>
  </si>
  <si>
    <t>The economic war we live is real, but we are armed with great strength, a great determination.</t>
  </si>
  <si>
    <t>Here, in Venezuela, there is no surrender.</t>
  </si>
  <si>
    <t>In Venezuela, there is fighting, there is resistance, there is work, there is hope.</t>
  </si>
  <si>
    <t>And that hope is the one that leads us to move on.</t>
  </si>
  <si>
    <t>Today, in this historical moment, I want to tell Venezuelans and Venezuelans, all the patriots of the world, that the Bolivarian revolution is standing, and that we are not going to let anyone take away the future that belongs to us.</t>
  </si>
  <si>
    <t>That nobody snatches the progress we have achieved in these 15 years of revolution.</t>
  </si>
  <si>
    <t>The right to education, health, housing, decent work, respect for our identity, our sovereignty.</t>
  </si>
  <si>
    <t>Those are our achievements, companions, achievements that no one can destroy.</t>
  </si>
  <si>
    <t>Today more than ever, the struggle for social justice is more in force.</t>
  </si>
  <si>
    <t>And I want to tell those who think that the people will get tired of the struggle, that the people will continue, because this is a popular revolution, this is a revolution of the people, and the people never give up.</t>
  </si>
  <si>
    <t>The peoples of Latin America have awakened, and the Bolivarian revolution remains the lighthouse of hope for the peoples of the continent.</t>
  </si>
  <si>
    <t>Finally, I tell you with the voice of Chávez and with the commitment that has been legacy, that we will not rest until we see Venezuela free from the claws of imperialism, until we see our peoples of Latin America united in a single great homeland of justice, peace and solidarity.</t>
  </si>
  <si>
    <t>There is no going back.</t>
  </si>
  <si>
    <t>Long live commander Chávez!</t>
  </si>
  <si>
    <t>Long live the free and sovereign homeland!</t>
  </si>
  <si>
    <t>Nicolás Maduro speech - 2019
Compatriots of the homeland of Bolívar and Chávez!</t>
  </si>
  <si>
    <t>Daughters and sons of our glorious Venezuela!</t>
  </si>
  <si>
    <t>Socialist and free homeland!</t>
  </si>
  <si>
    <t>Today, I find myself before you, again, with the firm conviction that we are not alone, that Venezuela is not alone, that the Bolivarian revolution is still standing, stronger than ever, with the moral of a people who fight, that resists, which continues despite adversities.</t>
  </si>
  <si>
    <t>And, despite the attempts of those who want to destroy our homeland, external aggressions and imperialist threats, here we are, compatriots, standing and willing to continue defending our sovereignty, our independence and our social conquests.</t>
  </si>
  <si>
    <t>This 2019 has encountered many challenges.</t>
  </si>
  <si>
    <t>We have faced an unprecedented economic block, the theft of our resources abroad, an international financial siege that has tried to drown our economy.</t>
  </si>
  <si>
    <t>But here we are, companions, resisting.</t>
  </si>
  <si>
    <t>Because?</t>
  </si>
  <si>
    <t>Because the strength of the Bolivarian revolution does not depend on the dollars of oil or foreign forces, the strength of this revolution is in the town, in the streets, in the communities, in the factories, in the universities, in every corner of The homeland.</t>
  </si>
  <si>
    <t>Venezuela is living difficult times.</t>
  </si>
  <si>
    <t>The consequences of the economic war, sabotage to the food and basic products distribution system, the shortage of currencies, the inflation induced by those who seek to destabilize us, are not easy to bear.</t>
  </si>
  <si>
    <t>But, despite everything, the people of Venezuela are still standing!</t>
  </si>
  <si>
    <t>The people do not give up!</t>
  </si>
  <si>
    <t>And, as Commander Chávez said, "the homeland is not sold, the homeland defends itself."</t>
  </si>
  <si>
    <t>That is what we have done, companions, in these years of resistance.</t>
  </si>
  <si>
    <t>The Bolivarian Revolution is not just a government, it is not just a political project.</t>
  </si>
  <si>
    <t>The Bolivarian Revolution is a life project, it is a dream of social justice, of equality, of fraternity.</t>
  </si>
  <si>
    <t>And that revolution will not stop, because it is the people who hold it.</t>
  </si>
  <si>
    <t>This year, in 2019, the internal oligarchy and its imperial allies have tried, again, to generate chaos in the streets, boost coup d'etat, use a sector of the corrupt opposition as its pawn, to try to overthrow the legitimately chosen government For the people.</t>
  </si>
  <si>
    <t>But, I tell you today: your attack has not been successful, you will not have it.</t>
  </si>
  <si>
    <t>The Bolivarian Revolution remains the majority project of this country, and that is the will of the Venezuelan people.</t>
  </si>
  <si>
    <t>We have said it many times: this government is here because the people chose it, this government is here because the people want it.</t>
  </si>
  <si>
    <t>And nothing and no one is going to take us out of our sovereignty!</t>
  </si>
  <si>
    <t>To those who think that they will take this country by force, I tell them: Venezuela is respected!</t>
  </si>
  <si>
    <t>Venezuela is not a colony of anyone!</t>
  </si>
  <si>
    <t>Venezuela is not a backyard of anyone!</t>
  </si>
  <si>
    <t>We are a free, sovereign country, and we are going to defend our homeland with all the resources we have.</t>
  </si>
  <si>
    <t>The fight will not be easy, but as long as there is a single Venezuelan willing to resist, while there is a single family willing to defend their future, this revolution will not fall.</t>
  </si>
  <si>
    <t>And let's not forget the most important thing, colleagues: this revolution, led by President Nicolás Maduro, is the most humble revolution.</t>
  </si>
  <si>
    <t>It is the revolution of workers, of the peasants, of the students, of the women, of the original peoples, of the popular classes.</t>
  </si>
  <si>
    <t>It is the revolution that has given dignity to millions of Venezuelans, which has guaranteed free education, free health, social missions, decent housing, the right to food, the right to culture.</t>
  </si>
  <si>
    <t>All this, companions, is what we defend.</t>
  </si>
  <si>
    <t>We are not going to deliver this.</t>
  </si>
  <si>
    <t>We are not going to allow the oligarchy to do with what belongs to the people.</t>
  </si>
  <si>
    <t>Today, 2019, we see how empires are still looking for the peoples of Latin America to align with their interests.</t>
  </si>
  <si>
    <t>We see it in each of the destabilization attempts in our region: in Bolivia, in Nicaragua, in Ecuador, in Honduras, in Brazil.</t>
  </si>
  <si>
    <t>The powerful as always do not rest, but we, the peoples, will not do it either.</t>
  </si>
  <si>
    <t>The Bolivarian revolution has a commitment not only to the Venezuelan people, but with all the peoples of Latin America.</t>
  </si>
  <si>
    <t>We know that the liberation of Venezuela is linked to the liberation of all of Latin America, because the empire does not stop at our borders.</t>
  </si>
  <si>
    <t>There is no true freedom while imperialism and neoliberalism continue to stalk our peoples.</t>
  </si>
  <si>
    <t>That is why, with courage, with unity and with a socialist project in hand, Venezuela remains firm in its struggle for sovereignty, for independence, for the right of each people to decide their destiny.</t>
  </si>
  <si>
    <t>We are not willing to give a single millimeter of our dignity.</t>
  </si>
  <si>
    <t>And I know that, even if the task is difficult, with collective work, with popular unity, with the strength of our homeland, we will achieve it.</t>
  </si>
  <si>
    <t>We are going to overcome the difficulties, we will restore our economy, we will strengthen our socialist democracy, and we will show the world that, in Venezuela, the people are the one who commands.</t>
  </si>
  <si>
    <t>I want to make a recognition, also, to the men and women that day by day, from the government and from the neighborhoods, from the factories and from the universities, they continue to fight for a better Venezuela.</t>
  </si>
  <si>
    <t>To our doctors and doctors, who continue to bring health to the most remote corners of the country.</t>
  </si>
  <si>
    <t>To our workers, who do not rest in their effort to produce and create.</t>
  </si>
  <si>
    <t>To our women, who are still the backbone of the country, fighting for the rights of their sons and daughters.</t>
  </si>
  <si>
    <t>To our young people, who continue to fight for their future and a better country.</t>
  </si>
  <si>
    <t>To all popular bases that do not surrender.</t>
  </si>
  <si>
    <t>To all of you, with a heart full of hope: the revolution continues!</t>
  </si>
  <si>
    <t>The revolution continues, despite the attacks!</t>
  </si>
  <si>
    <t>The revolution continues, with more force than ever!</t>
  </si>
  <si>
    <t>And it doesn't matter how many difficulties we have, no matter how many obstacles they put us, while there is a Venezuelan willing to fight for their homeland, while there is a single man or a single woman willing to defend this socialist project, the Bolivarian revolution will never be defeated!</t>
  </si>
  <si>
    <t>Today, more than ever, we have to be united.</t>
  </si>
  <si>
    <t>There is no time for divisions.</t>
  </si>
  <si>
    <t>Unity is our greatest power, unity is our victory.</t>
  </si>
  <si>
    <t>To those who try to sow hatred and division, we tell them: they will not get it!</t>
  </si>
  <si>
    <t>Peace, coexistence and social justice are the path that will lead us to victory!</t>
  </si>
  <si>
    <t>Companions, we are living trial times, but we are convinced that our struggle is fair, that history accompanies us, and that Venezuela will come out of this strongest, more united crisis, more revolutionary than ever.</t>
  </si>
  <si>
    <t>With the example of Chávez, with the struggle of our people, with the solidarity of the brothers peoples, we will continue.</t>
  </si>
  <si>
    <t>There is no going back!</t>
  </si>
  <si>
    <t>Long live free, sovereign and socialist Venezuela!</t>
  </si>
  <si>
    <t>Nicolás Maduro's speech - 2024
Venezuelan and Venezuelan compatriots!</t>
  </si>
  <si>
    <t>United, invincible, as the Bolivarian Revolution has always been!</t>
  </si>
  <si>
    <t>Today I present to you with the firm conviction that, more than ever, the Bolivarian Revolution is still alive, continues and continues to advance.</t>
  </si>
  <si>
    <t>Despite the difficulties, despite internal and external attacks, our home Road towards a future of justice, peace and prosperity.</t>
  </si>
  <si>
    <t>Many years have passed since Hugo Chávez left this physical plane, but his legacy remains the light that guides us.</t>
  </si>
  <si>
    <t>Chávez taught us to never give up, not to bend to empires or difficulties, to remain firm in the struggle for social justice, for equality, for sovereignty.</t>
  </si>
  <si>
    <t>And here we are, compatriots, advancing, transforming, resisting.</t>
  </si>
  <si>
    <t>Do not deceive those who say that our revolution is dead.</t>
  </si>
  <si>
    <t>The Bolivarian revolution is more alive than ever!</t>
  </si>
  <si>
    <t>The Bolivarian revolution is stronger than ever!</t>
  </si>
  <si>
    <t>Because it is a revolution of the people, a revolution that does not depend on a single man, but millions of hearts that beat the free homeland, which beat the socialist homeland.</t>
  </si>
  <si>
    <t>And, as Chávez said, "who sows winds, collects storms", but we, colleagues, sow love, sow dignity, sow freedom, and that is why the people of Venezuela continue, despite the economic war, despite the blockade , despite media campaigns, despite threats.</t>
  </si>
  <si>
    <t>I want to talk to you, compatriots, the present and the future.</t>
  </si>
  <si>
    <t>2024 finds us in a decisive stage, a turning point in our history.</t>
  </si>
  <si>
    <t>The Bolivarian revolution today faces many challenges.</t>
  </si>
  <si>
    <t>For more than a decade, we have been attacked by a relentless economic war, orchestrated by the sectors of the internal oligarchy, and the imperialist governments that seek to submit our people.</t>
  </si>
  <si>
    <t>We know that the empire does not rest, that sanctions and blockages remain instruments of oppression and sabotage.</t>
  </si>
  <si>
    <t>But I tell you today with the certainty of a town that does not give up: they will not beat us!</t>
  </si>
  <si>
    <t>Today, more than ever, we have to join.</t>
  </si>
  <si>
    <t>The unity of the people is the greatest strength we have.</t>
  </si>
  <si>
    <t>And those who think they can divide us, I tell them: they won't do it!</t>
  </si>
  <si>
    <t>History has shown that when the Venezuelan people join, there is no power in the world that can bend us.</t>
  </si>
  <si>
    <t>The union of workers, students, peasants, women, of all popular sectors, is the way to overcome any adversity.</t>
  </si>
  <si>
    <t>Unity is the key to victory.</t>
  </si>
  <si>
    <t>We are facing a complex global scenario.</t>
  </si>
  <si>
    <t>The imperialist powers, headed by the United States, continue trying to demolish progressive governments, the sovereign governments of Latin America.</t>
  </si>
  <si>
    <t>They accuse us of being "dictatorships" for defending the sovereignty of our peoples, for guaranteeing social justice, for fighting poverty and exclusion.</t>
  </si>
  <si>
    <t>But they will not shut us up.</t>
  </si>
  <si>
    <t>They will not stop us.</t>
  </si>
  <si>
    <t>The Bolivarian revolution has the moral, political and social strength of a people who have taken their destiny in their hands.</t>
  </si>
  <si>
    <t>And as long as there is a Venezuelan and a Venezuelan willing to fight for their freedom, for their homeland, for social justice, this revolution will not be arrested.</t>
  </si>
  <si>
    <t>I also want to talk about the economic situation.</t>
  </si>
  <si>
    <t>We know that we are going through difficult times.</t>
  </si>
  <si>
    <t>The economic blockade, the sanctions, the attacks on our economy are a reality that hits us all.</t>
  </si>
  <si>
    <t>But it is also true that Venezuela has resisted for years.</t>
  </si>
  <si>
    <t>Our people have resisted with dignity and without giving up, because we know that the path to socialism is arduous, but it is the only one that guarantees the well -being of the great majorities, the only one that allows us to have an economy at the service of the people and not to the service of the great foreign corporations.</t>
  </si>
  <si>
    <t>And today, in 2024, we see how we move towards recovery.</t>
  </si>
  <si>
    <t>Thanks to the effort of all Venezuelans, we have begun to take firm steps towards the reactivation of our economy.</t>
  </si>
  <si>
    <t>Productive diversification is underway, sectors such as agriculture, manufacturing and national industry are recovering strength.</t>
  </si>
  <si>
    <t>Our goal is clear: produce in Venezuela, consume what we produce, and depend less on foreign imports.</t>
  </si>
  <si>
    <t>We are not going to be a country of beggars that depend on the interests of large international monopolies.</t>
  </si>
  <si>
    <t>We are going to be a country that is self -abducted, which is strengthened in its own resources, in its own talent.</t>
  </si>
  <si>
    <t>The Venezuelan economy will never be the economy of transnationals, the economy of speculation.</t>
  </si>
  <si>
    <t>It will be the economy of the working people, of the working class, of the organized communities, of the peasants and peasants who cultivate the land.</t>
  </si>
  <si>
    <t>In this revolution, the natural wealth of our homeland will always be from the Venezuelan people, not of the elites.</t>
  </si>
  <si>
    <t>Venezuela's resources will serve for collective well -being, to guarantee health, education, housing, food, decent employment.</t>
  </si>
  <si>
    <t>In this sense, I want to highlight the enormous effort we are making to strengthen the social protection network.</t>
  </si>
  <si>
    <t>Social programs, missions, free education, free health, pensions and aid for the most vulnerable, are inalienable conquests of our revolution.</t>
  </si>
  <si>
    <t>We know that there are difficulties, we know that the road is not easy, but I assure you that we continue, with the strength of the people, with the effort of the workers, and with the confidence that together, together, we will achieve it.</t>
  </si>
  <si>
    <t>Besides, I want to address young people.</t>
  </si>
  <si>
    <t>You are the avant -garde of this revolution.</t>
  </si>
  <si>
    <t>You are the ones who, with your enthusiasm, with your ideas, with your struggle, you will take this homeland to the future.</t>
  </si>
  <si>
    <t>Venezuela needs a conscious youth, a prepared youth, a youth that does not be deceived by the false promises of neoliberalism, that is not to be seduced by the siren song of the policies that destroy social conquests.</t>
  </si>
  <si>
    <t>Venezuela's youth has a great commitment to the revolution!</t>
  </si>
  <si>
    <t>And finally, companions, I want to make a call to peace.</t>
  </si>
  <si>
    <t>Our revolution is peaceful.</t>
  </si>
  <si>
    <t>The Bolivarian revolution does not seek violence, does not seek the confrontation.</t>
  </si>
  <si>
    <t>What we are looking for is justice, equality, solidarity.</t>
  </si>
  <si>
    <t>That nobody deceives us, that nobody makes us believe that in Venezuela there is room for violence.</t>
  </si>
  <si>
    <t>Those who promote violence, those who bet on chaos, are the same ones that try to destroy our homeland, the same ones that alien with foreign interests to impose an agenda of death and desolation.</t>
  </si>
  <si>
    <t>But we, the people of Venezuela, say no to violence, we say yes to peace, dialogue, to coexistence between all Venezuelans and Venezuelans.</t>
  </si>
  <si>
    <t>In 2024, we can proudly say that, despite adversities, Venezuela is still standing!</t>
  </si>
  <si>
    <t>Despite the attacks of imperialism, despite economic difficulties, Venezuela continues to advance towards the future!</t>
  </si>
  <si>
    <t>And that is why, as always, I reaffirm this government's commitment to the Venezuelan people, with the great majorities, with the Bolivarian Revolution that remains the path of our liberation.</t>
  </si>
  <si>
    <t>Long live free and sovereign Venezuela!</t>
  </si>
  <si>
    <t>Amenaza</t>
  </si>
  <si>
    <t>Pesimismo</t>
  </si>
  <si>
    <t>Inestabilidad</t>
  </si>
  <si>
    <t>Escepticismo</t>
  </si>
  <si>
    <t>Indiferente</t>
  </si>
  <si>
    <t>Neutral</t>
  </si>
  <si>
    <t>Favorable</t>
  </si>
  <si>
    <t>Optimismo</t>
  </si>
  <si>
    <t>Convicción</t>
  </si>
  <si>
    <t>Consolidación</t>
  </si>
  <si>
    <t>Confianza</t>
  </si>
  <si>
    <t>PANAS-t</t>
  </si>
  <si>
    <t>Minimo</t>
  </si>
  <si>
    <t>Categoría</t>
  </si>
  <si>
    <t>Gráfico Radar - Spider</t>
  </si>
  <si>
    <t>Neutro</t>
  </si>
  <si>
    <t>Total</t>
  </si>
  <si>
    <t>Sentimiento</t>
  </si>
  <si>
    <t>Año</t>
  </si>
  <si>
    <t>Total Comments</t>
  </si>
  <si>
    <t>Neutral Comments</t>
  </si>
  <si>
    <t>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</si>
</sst>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0.00000"/>
  </numFmts>
  <fonts count="5"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2">
    <xf numFmtId="0" fontId="0" fillId="0" borderId="0"/>
    <xf numFmtId="43" fontId="2" fillId="0" borderId="0" applyFon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3" fillId="0" borderId="0" xfId="0" quotePrefix="1" applyFont="1" applyAlignment="1">
      <alignment horizontal="center"/>
    </xf>
    <xf numFmtId="0" fontId="3"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3" fillId="0" borderId="1" xfId="0" applyFont="1" applyBorder="1" applyAlignment="1">
      <alignment horizontal="center"/>
    </xf>
    <xf numFmtId="0" fontId="0" fillId="0" borderId="1" xfId="0" applyBorder="1"/>
    <xf numFmtId="1" fontId="0" fillId="0" borderId="1" xfId="0" applyNumberFormat="1" applyBorder="1" applyAlignment="1">
      <alignment horizontal="center"/>
    </xf>
    <xf numFmtId="164" fontId="0" fillId="0" borderId="1" xfId="0" applyNumberFormat="1" applyBorder="1" applyAlignment="1">
      <alignment horizontal="center"/>
    </xf>
    <xf numFmtId="0" fontId="3" fillId="0" borderId="0" xfId="0" applyFont="1"/>
    <xf numFmtId="0" fontId="4" fillId="0" borderId="2" xfId="0" applyFont="1" applyBorder="1" applyAlignment="1">
      <alignment horizontal="center"/>
    </xf>
    <xf numFmtId="164" fontId="0" fillId="0" borderId="1" xfId="1" applyNumberFormat="1" applyFont="1" applyBorder="1" applyAlignment="1">
      <alignment horizontal="center"/>
    </xf>
    <xf numFmtId="164" fontId="0" fillId="0" borderId="1" xfId="0" applyNumberFormat="1" applyBorder="1" applyAlignment="1">
      <alignment horizontal="center" vertical="center"/>
    </xf>
    <xf numFmtId="165" fontId="0" fillId="0" borderId="0" xfId="0" applyNumberFormat="1" applyAlignment="1">
      <alignment horizontal="center"/>
    </xf>
    <xf numFmtId="0" fontId="3" fillId="0" borderId="0" xfId="0" applyFont="1" applyAlignment="1">
      <alignment horizont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s-CO" b="1">
                <a:solidFill>
                  <a:sysClr val="windowText" lastClr="000000"/>
                </a:solidFill>
              </a:rPr>
              <a:t>Discursos</a:t>
            </a:r>
            <a:r>
              <a:rPr lang="es-CO" b="1" baseline="0">
                <a:solidFill>
                  <a:sysClr val="windowText" lastClr="000000"/>
                </a:solidFill>
              </a:rPr>
              <a:t> Presidente Nicolas Maduro 2013 al 2024</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0.18436057658007052"/>
          <c:y val="0.14371736017625131"/>
          <c:w val="0.66322429235489"/>
          <c:h val="0.82572421316022893"/>
        </c:manualLayout>
      </c:layout>
      <c:radarChart>
        <c:radarStyle val="marker"/>
        <c:varyColors val="0"/>
        <c:ser>
          <c:idx val="0"/>
          <c:order val="0"/>
          <c:tx>
            <c:strRef>
              <c:f>'POWER BI 2013'!$W$2</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'POWER BI 2013'!$V$3:$V$13</c:f>
              <c:strCache>
                <c:ptCount val="11"/>
                <c:pt idx="0">
                  <c:v>Amenaza</c:v>
                </c:pt>
                <c:pt idx="1">
                  <c:v>Pesimismo</c:v>
                </c:pt>
                <c:pt idx="2">
                  <c:v>Inestabilidad</c:v>
                </c:pt>
                <c:pt idx="3">
                  <c:v>Escepticismo</c:v>
                </c:pt>
                <c:pt idx="4">
                  <c:v>Indiferente</c:v>
                </c:pt>
                <c:pt idx="5">
                  <c:v>Neutro</c:v>
                </c:pt>
                <c:pt idx="6">
                  <c:v>Favorable</c:v>
                </c:pt>
                <c:pt idx="7">
                  <c:v>Optimismo</c:v>
                </c:pt>
                <c:pt idx="8">
                  <c:v>Convicción</c:v>
                </c:pt>
                <c:pt idx="9">
                  <c:v>Consolidación</c:v>
                </c:pt>
                <c:pt idx="10">
                  <c:v>Confianza</c:v>
                </c:pt>
              </c:strCache>
            </c:strRef>
          </c:cat>
          <c:val>
            <c:numRef>
              <c:f>'POWER BI 2013'!$W$3:$W$13</c:f>
              <c:numCache>
                <c:formatCode>General</c:formatCode>
                <c:ptCount val="11"/>
                <c:pt idx="0">
                  <c:v>0</c:v>
                </c:pt>
                <c:pt idx="1">
                  <c:v>3</c:v>
                </c:pt>
                <c:pt idx="2">
                  <c:v>0</c:v>
                </c:pt>
                <c:pt idx="3">
                  <c:v>4</c:v>
                </c:pt>
                <c:pt idx="4">
                  <c:v>4</c:v>
                </c:pt>
                <c:pt idx="5">
                  <c:v>24</c:v>
                </c:pt>
                <c:pt idx="6">
                  <c:v>3</c:v>
                </c:pt>
                <c:pt idx="7">
                  <c:v>5</c:v>
                </c:pt>
                <c:pt idx="8">
                  <c:v>8</c:v>
                </c:pt>
                <c:pt idx="9">
                  <c:v>7</c:v>
                </c:pt>
                <c:pt idx="10">
                  <c:v>1</c:v>
                </c:pt>
              </c:numCache>
            </c:numRef>
          </c:val>
          <c:extLst>
            <c:ext xmlns:c16="http://schemas.microsoft.com/office/drawing/2014/chart" uri="{C3380CC4-5D6E-409C-BE32-E72D297353CC}">
              <c16:uniqueId val="{00000000-26C4-405B-A7CD-55F54615F363}"/>
            </c:ext>
          </c:extLst>
        </c:ser>
        <c:ser>
          <c:idx val="1"/>
          <c:order val="1"/>
          <c:tx>
            <c:strRef>
              <c:f>'POWER BI 2013'!$X$2</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'POWER BI 2013'!$V$3:$V$13</c:f>
              <c:strCache>
                <c:ptCount val="11"/>
                <c:pt idx="0">
                  <c:v>Amenaza</c:v>
                </c:pt>
                <c:pt idx="1">
                  <c:v>Pesimismo</c:v>
                </c:pt>
                <c:pt idx="2">
                  <c:v>Inestabilidad</c:v>
                </c:pt>
                <c:pt idx="3">
                  <c:v>Escepticismo</c:v>
                </c:pt>
                <c:pt idx="4">
                  <c:v>Indiferente</c:v>
                </c:pt>
                <c:pt idx="5">
                  <c:v>Neutro</c:v>
                </c:pt>
                <c:pt idx="6">
                  <c:v>Favorable</c:v>
                </c:pt>
                <c:pt idx="7">
                  <c:v>Optimismo</c:v>
                </c:pt>
                <c:pt idx="8">
                  <c:v>Convicción</c:v>
                </c:pt>
                <c:pt idx="9">
                  <c:v>Consolidación</c:v>
                </c:pt>
                <c:pt idx="10">
                  <c:v>Confianza</c:v>
                </c:pt>
              </c:strCache>
            </c:strRef>
          </c:cat>
          <c:val>
            <c:numRef>
              <c:f>'POWER BI 2013'!$X$3:$X$13</c:f>
              <c:numCache>
                <c:formatCode>General</c:formatCode>
                <c:ptCount val="11"/>
                <c:pt idx="0">
                  <c:v>2</c:v>
                </c:pt>
                <c:pt idx="1">
                  <c:v>2</c:v>
                </c:pt>
                <c:pt idx="2">
                  <c:v>5</c:v>
                </c:pt>
                <c:pt idx="3">
                  <c:v>8</c:v>
                </c:pt>
                <c:pt idx="4">
                  <c:v>5</c:v>
                </c:pt>
                <c:pt idx="5">
                  <c:v>13</c:v>
                </c:pt>
                <c:pt idx="6">
                  <c:v>5</c:v>
                </c:pt>
                <c:pt idx="7">
                  <c:v>8</c:v>
                </c:pt>
                <c:pt idx="8">
                  <c:v>6</c:v>
                </c:pt>
                <c:pt idx="9">
                  <c:v>7</c:v>
                </c:pt>
                <c:pt idx="10">
                  <c:v>2</c:v>
                </c:pt>
              </c:numCache>
            </c:numRef>
          </c:val>
          <c:extLst>
            <c:ext xmlns:c16="http://schemas.microsoft.com/office/drawing/2014/chart" uri="{C3380CC4-5D6E-409C-BE32-E72D297353CC}">
              <c16:uniqueId val="{00000001-26C4-405B-A7CD-55F54615F363}"/>
            </c:ext>
          </c:extLst>
        </c:ser>
        <c:ser>
          <c:idx val="2"/>
          <c:order val="2"/>
          <c:tx>
            <c:strRef>
              <c:f>'POWER BI 2013'!$Y$2</c:f>
              <c:strCache>
                <c:ptCount val="1"/>
                <c:pt idx="0">
                  <c:v>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'POWER BI 2013'!$V$3:$V$13</c:f>
              <c:strCache>
                <c:ptCount val="11"/>
                <c:pt idx="0">
                  <c:v>Amenaza</c:v>
                </c:pt>
                <c:pt idx="1">
                  <c:v>Pesimismo</c:v>
                </c:pt>
                <c:pt idx="2">
                  <c:v>Inestabilidad</c:v>
                </c:pt>
                <c:pt idx="3">
                  <c:v>Escepticismo</c:v>
                </c:pt>
                <c:pt idx="4">
                  <c:v>Indiferente</c:v>
                </c:pt>
                <c:pt idx="5">
                  <c:v>Neutro</c:v>
                </c:pt>
                <c:pt idx="6">
                  <c:v>Favorable</c:v>
                </c:pt>
                <c:pt idx="7">
                  <c:v>Optimismo</c:v>
                </c:pt>
                <c:pt idx="8">
                  <c:v>Convicción</c:v>
                </c:pt>
                <c:pt idx="9">
                  <c:v>Consolidación</c:v>
                </c:pt>
                <c:pt idx="10">
                  <c:v>Confianza</c:v>
                </c:pt>
              </c:strCache>
            </c:strRef>
          </c:cat>
          <c:val>
            <c:numRef>
              <c:f>'POWER BI 2013'!$Y$3:$Y$13</c:f>
              <c:numCache>
                <c:formatCode>General</c:formatCode>
                <c:ptCount val="11"/>
                <c:pt idx="0">
                  <c:v>0</c:v>
                </c:pt>
                <c:pt idx="1">
                  <c:v>5</c:v>
                </c:pt>
                <c:pt idx="2">
                  <c:v>1</c:v>
                </c:pt>
                <c:pt idx="3">
                  <c:v>4</c:v>
                </c:pt>
                <c:pt idx="4">
                  <c:v>3</c:v>
                </c:pt>
                <c:pt idx="5">
                  <c:v>25</c:v>
                </c:pt>
                <c:pt idx="6">
                  <c:v>8</c:v>
                </c:pt>
                <c:pt idx="7">
                  <c:v>7</c:v>
                </c:pt>
                <c:pt idx="8">
                  <c:v>11</c:v>
                </c:pt>
                <c:pt idx="9">
                  <c:v>5</c:v>
                </c:pt>
                <c:pt idx="10">
                  <c:v>0</c:v>
                </c:pt>
              </c:numCache>
            </c:numRef>
          </c:val>
          <c:extLst>
            <c:ext xmlns:c16="http://schemas.microsoft.com/office/drawing/2014/chart" uri="{C3380CC4-5D6E-409C-BE32-E72D297353CC}">
              <c16:uniqueId val="{00000002-26C4-405B-A7CD-55F54615F363}"/>
            </c:ext>
          </c:extLst>
        </c:ser>
        <c:ser>
          <c:idx val="3"/>
          <c:order val="3"/>
          <c:tx>
            <c:strRef>
              <c:f>'POWER BI 2013'!$Z$2</c:f>
              <c:strCache>
                <c:ptCount val="1"/>
                <c:pt idx="0">
                  <c:v>2024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'POWER BI 2013'!$V$3:$V$13</c:f>
              <c:strCache>
                <c:ptCount val="11"/>
                <c:pt idx="0">
                  <c:v>Amenaza</c:v>
                </c:pt>
                <c:pt idx="1">
                  <c:v>Pesimismo</c:v>
                </c:pt>
                <c:pt idx="2">
                  <c:v>Inestabilidad</c:v>
                </c:pt>
                <c:pt idx="3">
                  <c:v>Escepticismo</c:v>
                </c:pt>
                <c:pt idx="4">
                  <c:v>Indiferente</c:v>
                </c:pt>
                <c:pt idx="5">
                  <c:v>Neutro</c:v>
                </c:pt>
                <c:pt idx="6">
                  <c:v>Favorable</c:v>
                </c:pt>
                <c:pt idx="7">
                  <c:v>Optimismo</c:v>
                </c:pt>
                <c:pt idx="8">
                  <c:v>Convicción</c:v>
                </c:pt>
                <c:pt idx="9">
                  <c:v>Consolidación</c:v>
                </c:pt>
                <c:pt idx="10">
                  <c:v>Confianza</c:v>
                </c:pt>
              </c:strCache>
            </c:strRef>
          </c:cat>
          <c:val>
            <c:numRef>
              <c:f>'POWER BI 2013'!$Z$3:$Z$13</c:f>
              <c:numCache>
                <c:formatCode>General</c:formatCode>
                <c:ptCount val="11"/>
                <c:pt idx="0">
                  <c:v>1</c:v>
                </c:pt>
                <c:pt idx="1">
                  <c:v>2</c:v>
                </c:pt>
                <c:pt idx="2">
                  <c:v>2</c:v>
                </c:pt>
                <c:pt idx="3">
                  <c:v>3</c:v>
                </c:pt>
                <c:pt idx="4">
                  <c:v>0</c:v>
                </c:pt>
                <c:pt idx="5">
                  <c:v>22</c:v>
                </c:pt>
                <c:pt idx="6">
                  <c:v>5</c:v>
                </c:pt>
                <c:pt idx="7">
                  <c:v>11</c:v>
                </c:pt>
                <c:pt idx="8">
                  <c:v>13</c:v>
                </c:pt>
                <c:pt idx="9">
                  <c:v>8</c:v>
                </c:pt>
                <c:pt idx="10">
                  <c:v>2</c:v>
                </c:pt>
              </c:numCache>
            </c:numRef>
          </c:val>
          <c:extLst>
            <c:ext xmlns:c16="http://schemas.microsoft.com/office/drawing/2014/chart" uri="{C3380CC4-5D6E-409C-BE32-E72D297353CC}">
              <c16:uniqueId val="{00000003-26C4-405B-A7CD-55F54615F363}"/>
            </c:ext>
          </c:extLst>
        </c:ser>
        <c:dLbls>
          <c:showLegendKey val="0"/>
          <c:showVal val="0"/>
          <c:showCatName val="0"/>
          <c:showSerName val="0"/>
          <c:showPercent val="0"/>
          <c:showBubbleSize val="0"/>
        </c:dLbls>
        <c:axId val="52817088"/>
        <c:axId val="52811808"/>
      </c:radarChart>
      <c:catAx>
        <c:axId val="5281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s-CO"/>
          </a:p>
        </c:txPr>
        <c:crossAx val="52811808"/>
        <c:crosses val="autoZero"/>
        <c:auto val="1"/>
        <c:lblAlgn val="ctr"/>
        <c:lblOffset val="100"/>
        <c:noMultiLvlLbl val="0"/>
      </c:catAx>
      <c:valAx>
        <c:axId val="5281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s-CO"/>
          </a:p>
        </c:txPr>
        <c:crossAx val="52817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5602</xdr:colOff>
      <xdr:row>19</xdr:row>
      <xdr:rowOff>1119</xdr:rowOff>
    </xdr:from>
    <xdr:to>
      <xdr:col>33</xdr:col>
      <xdr:colOff>414619</xdr:colOff>
      <xdr:row>55</xdr:row>
      <xdr:rowOff>168088</xdr:rowOff>
    </xdr:to>
    <xdr:graphicFrame macro="">
      <xdr:nvGraphicFramePr>
        <xdr:cNvPr id="2" name="Gráfico 1">
          <a:extLst>
            <a:ext uri="{FF2B5EF4-FFF2-40B4-BE49-F238E27FC236}">
              <a16:creationId xmlns:a16="http://schemas.microsoft.com/office/drawing/2014/main" id="{43607970-8D55-4DE1-D448-D6E56DC60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1"/>
  <sheetViews>
    <sheetView topLeftCell="N1" zoomScale="85" zoomScaleNormal="85" workbookViewId="0">
      <selection activeCell="V3" sqref="V3:W13"/>
    </sheetView>
  </sheetViews>
  <sheetFormatPr baseColWidth="10" defaultColWidth="9.140625" defaultRowHeight="15" x14ac:dyDescent="0.25"/>
  <cols>
    <col min="2" max="2" width="35.28515625" customWidth="1"/>
    <col min="5" max="5" width="9.140625" bestFit="1"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6" max="16" width="8" bestFit="1" customWidth="1"/>
    <col min="17" max="17" width="9.42578125" bestFit="1" customWidth="1"/>
    <col min="18" max="18" width="14.28515625" bestFit="1" customWidth="1"/>
    <col min="19" max="19" width="5.140625" bestFit="1" customWidth="1"/>
    <col min="21" max="21" width="3.140625" bestFit="1" customWidth="1"/>
    <col min="22" max="22" width="17.85546875" bestFit="1" customWidth="1"/>
    <col min="25" max="25" width="9.42578125" bestFit="1" customWidth="1"/>
  </cols>
  <sheetData>
    <row r="1" spans="1:26" x14ac:dyDescent="0.25">
      <c r="E1" s="2" t="s">
        <v>250</v>
      </c>
      <c r="F1" s="2" t="s">
        <v>251</v>
      </c>
      <c r="G1" s="3" t="s">
        <v>252</v>
      </c>
      <c r="H1" s="2" t="s">
        <v>253</v>
      </c>
      <c r="I1" s="2" t="s">
        <v>254</v>
      </c>
      <c r="J1" s="2" t="s">
        <v>255</v>
      </c>
      <c r="K1" s="2" t="s">
        <v>256</v>
      </c>
      <c r="L1" s="2" t="s">
        <v>257</v>
      </c>
      <c r="M1" s="2" t="s">
        <v>258</v>
      </c>
      <c r="N1" s="2" t="s">
        <v>259</v>
      </c>
      <c r="O1" s="2" t="s">
        <v>260</v>
      </c>
      <c r="P1" s="4"/>
      <c r="Q1" s="4"/>
      <c r="R1" s="4"/>
      <c r="S1" s="4"/>
      <c r="V1" s="15" t="s">
        <v>264</v>
      </c>
      <c r="W1" s="15"/>
      <c r="X1" s="15"/>
      <c r="Y1" s="15"/>
      <c r="Z1" s="15"/>
    </row>
    <row r="2" spans="1:26" x14ac:dyDescent="0.25">
      <c r="A2" s="7"/>
      <c r="B2" s="1" t="s">
        <v>0</v>
      </c>
      <c r="C2" s="1" t="s">
        <v>1</v>
      </c>
      <c r="D2" s="1" t="s">
        <v>261</v>
      </c>
      <c r="E2" s="5">
        <v>-1</v>
      </c>
      <c r="F2" s="5">
        <v>-0.8</v>
      </c>
      <c r="G2" s="5">
        <v>-0.6</v>
      </c>
      <c r="H2" s="5">
        <v>-0.4</v>
      </c>
      <c r="I2" s="5">
        <v>-0.2</v>
      </c>
      <c r="J2" s="5">
        <v>0</v>
      </c>
      <c r="K2" s="5">
        <v>0.2</v>
      </c>
      <c r="L2" s="5">
        <v>0.4</v>
      </c>
      <c r="M2" s="5">
        <v>0.6</v>
      </c>
      <c r="N2" s="5">
        <v>0.8</v>
      </c>
      <c r="O2" s="5">
        <v>1</v>
      </c>
      <c r="P2" s="6" t="s">
        <v>262</v>
      </c>
      <c r="Q2" s="6" t="s">
        <v>263</v>
      </c>
      <c r="R2" s="6" t="s">
        <v>267</v>
      </c>
      <c r="S2" s="6" t="s">
        <v>268</v>
      </c>
      <c r="W2" s="3">
        <v>2013</v>
      </c>
      <c r="X2" s="3">
        <v>2014</v>
      </c>
      <c r="Y2" s="3">
        <v>2019</v>
      </c>
      <c r="Z2" s="3">
        <v>2024</v>
      </c>
    </row>
    <row r="3" spans="1:26" x14ac:dyDescent="0.25">
      <c r="A3" s="1">
        <v>0</v>
      </c>
      <c r="B3" s="7" t="s">
        <v>2</v>
      </c>
      <c r="C3" s="9">
        <v>0</v>
      </c>
      <c r="D3" s="7"/>
      <c r="E3" s="9">
        <f>+ABS(E$2-$C3)</f>
        <v>1</v>
      </c>
      <c r="F3" s="9">
        <f t="shared" ref="F3:O18" si="0">+ABS(F$2-$C3)</f>
        <v>0.8</v>
      </c>
      <c r="G3" s="9">
        <f t="shared" si="0"/>
        <v>0.6</v>
      </c>
      <c r="H3" s="9">
        <f t="shared" si="0"/>
        <v>0.4</v>
      </c>
      <c r="I3" s="9">
        <f t="shared" si="0"/>
        <v>0.2</v>
      </c>
      <c r="J3" s="9">
        <f t="shared" si="0"/>
        <v>0</v>
      </c>
      <c r="K3" s="9">
        <f t="shared" si="0"/>
        <v>0.2</v>
      </c>
      <c r="L3" s="9">
        <f t="shared" si="0"/>
        <v>0.4</v>
      </c>
      <c r="M3" s="9">
        <f t="shared" si="0"/>
        <v>0.6</v>
      </c>
      <c r="N3" s="9">
        <f t="shared" si="0"/>
        <v>0.8</v>
      </c>
      <c r="O3" s="9">
        <f t="shared" si="0"/>
        <v>1</v>
      </c>
      <c r="P3" s="8">
        <f>+MIN(E3:O3)</f>
        <v>0</v>
      </c>
      <c r="Q3" s="5">
        <f>+MATCH(P3,E3:O3,0)</f>
        <v>6</v>
      </c>
      <c r="R3" s="5" t="str">
        <f t="shared" ref="R3:R34" si="1">+VLOOKUP(Q3,$U$3:$V$13,2)</f>
        <v>Neutro</v>
      </c>
      <c r="S3" s="5">
        <v>2013</v>
      </c>
      <c r="U3" s="4">
        <v>1</v>
      </c>
      <c r="V3" s="10" t="s">
        <v>250</v>
      </c>
      <c r="W3" s="4">
        <f>+COUNTIF($Q$3:$Q$61,U3)</f>
        <v>0</v>
      </c>
      <c r="X3" s="4">
        <f>'POWER BI 2014'!W3</f>
        <v>2</v>
      </c>
      <c r="Y3" s="4">
        <f>'POWER BI 2019'!W3</f>
        <v>0</v>
      </c>
      <c r="Z3" s="4">
        <f>'POWER BI 2024'!W3</f>
        <v>1</v>
      </c>
    </row>
    <row r="4" spans="1:26" x14ac:dyDescent="0.25">
      <c r="A4" s="1">
        <v>1</v>
      </c>
      <c r="B4" s="7" t="s">
        <v>3</v>
      </c>
      <c r="C4" s="9">
        <v>0</v>
      </c>
      <c r="D4" s="7"/>
      <c r="E4" s="9">
        <f t="shared" ref="E4:O35" si="2">+ABS(E$2-$C4)</f>
        <v>1</v>
      </c>
      <c r="F4" s="9">
        <f t="shared" si="0"/>
        <v>0.8</v>
      </c>
      <c r="G4" s="9">
        <f t="shared" si="0"/>
        <v>0.6</v>
      </c>
      <c r="H4" s="9">
        <f t="shared" si="0"/>
        <v>0.4</v>
      </c>
      <c r="I4" s="9">
        <f t="shared" si="0"/>
        <v>0.2</v>
      </c>
      <c r="J4" s="9">
        <f t="shared" si="0"/>
        <v>0</v>
      </c>
      <c r="K4" s="9">
        <f t="shared" si="0"/>
        <v>0.2</v>
      </c>
      <c r="L4" s="9">
        <f t="shared" si="0"/>
        <v>0.4</v>
      </c>
      <c r="M4" s="9">
        <f t="shared" si="0"/>
        <v>0.6</v>
      </c>
      <c r="N4" s="9">
        <f t="shared" si="0"/>
        <v>0.8</v>
      </c>
      <c r="O4" s="9">
        <f t="shared" si="0"/>
        <v>1</v>
      </c>
      <c r="P4" s="8">
        <f t="shared" ref="P4:P61" si="3">+MIN(E4:O4)</f>
        <v>0</v>
      </c>
      <c r="Q4" s="5">
        <f t="shared" ref="Q4:Q61" si="4">+MATCH(P4,E4:O4,0)</f>
        <v>6</v>
      </c>
      <c r="R4" s="5" t="str">
        <f t="shared" si="1"/>
        <v>Neutro</v>
      </c>
      <c r="S4" s="5">
        <v>2013</v>
      </c>
      <c r="U4" s="4">
        <v>2</v>
      </c>
      <c r="V4" s="10" t="s">
        <v>251</v>
      </c>
      <c r="W4" s="4">
        <f>+COUNTIF($Q$3:$Q$61,U4)</f>
        <v>3</v>
      </c>
      <c r="X4" s="4">
        <f>'POWER BI 2014'!W4</f>
        <v>2</v>
      </c>
      <c r="Y4" s="4">
        <f>'POWER BI 2019'!W4</f>
        <v>5</v>
      </c>
      <c r="Z4" s="4">
        <f>'POWER BI 2024'!W4</f>
        <v>2</v>
      </c>
    </row>
    <row r="5" spans="1:26" x14ac:dyDescent="0.25">
      <c r="A5" s="1">
        <v>2</v>
      </c>
      <c r="B5" s="7" t="s">
        <v>4</v>
      </c>
      <c r="C5" s="9">
        <v>0</v>
      </c>
      <c r="D5" s="7"/>
      <c r="E5" s="9">
        <f t="shared" si="2"/>
        <v>1</v>
      </c>
      <c r="F5" s="9">
        <f t="shared" si="0"/>
        <v>0.8</v>
      </c>
      <c r="G5" s="9">
        <f t="shared" si="0"/>
        <v>0.6</v>
      </c>
      <c r="H5" s="9">
        <f t="shared" si="0"/>
        <v>0.4</v>
      </c>
      <c r="I5" s="9">
        <f t="shared" si="0"/>
        <v>0.2</v>
      </c>
      <c r="J5" s="9">
        <f t="shared" si="0"/>
        <v>0</v>
      </c>
      <c r="K5" s="9">
        <f t="shared" si="0"/>
        <v>0.2</v>
      </c>
      <c r="L5" s="9">
        <f t="shared" si="0"/>
        <v>0.4</v>
      </c>
      <c r="M5" s="9">
        <f t="shared" si="0"/>
        <v>0.6</v>
      </c>
      <c r="N5" s="9">
        <f t="shared" si="0"/>
        <v>0.8</v>
      </c>
      <c r="O5" s="9">
        <f t="shared" si="0"/>
        <v>1</v>
      </c>
      <c r="P5" s="8">
        <f t="shared" si="3"/>
        <v>0</v>
      </c>
      <c r="Q5" s="5">
        <f t="shared" si="4"/>
        <v>6</v>
      </c>
      <c r="R5" s="5" t="str">
        <f t="shared" si="1"/>
        <v>Neutro</v>
      </c>
      <c r="S5" s="5">
        <v>2013</v>
      </c>
      <c r="U5" s="4">
        <v>3</v>
      </c>
      <c r="V5" s="10" t="s">
        <v>252</v>
      </c>
      <c r="W5" s="4">
        <f>+COUNTIF($Q$3:$Q$61,U5)</f>
        <v>0</v>
      </c>
      <c r="X5" s="4">
        <f>'POWER BI 2014'!W5</f>
        <v>5</v>
      </c>
      <c r="Y5" s="4">
        <f>'POWER BI 2019'!W5</f>
        <v>1</v>
      </c>
      <c r="Z5" s="4">
        <f>'POWER BI 2024'!W5</f>
        <v>2</v>
      </c>
    </row>
    <row r="6" spans="1:26" x14ac:dyDescent="0.25">
      <c r="A6" s="1">
        <v>3</v>
      </c>
      <c r="B6" s="7" t="s">
        <v>5</v>
      </c>
      <c r="C6" s="9">
        <v>0</v>
      </c>
      <c r="D6" s="7"/>
      <c r="E6" s="9">
        <f t="shared" si="2"/>
        <v>1</v>
      </c>
      <c r="F6" s="9">
        <f t="shared" si="0"/>
        <v>0.8</v>
      </c>
      <c r="G6" s="9">
        <f t="shared" si="0"/>
        <v>0.6</v>
      </c>
      <c r="H6" s="9">
        <f t="shared" si="0"/>
        <v>0.4</v>
      </c>
      <c r="I6" s="9">
        <f t="shared" si="0"/>
        <v>0.2</v>
      </c>
      <c r="J6" s="9">
        <f t="shared" si="0"/>
        <v>0</v>
      </c>
      <c r="K6" s="9">
        <f t="shared" si="0"/>
        <v>0.2</v>
      </c>
      <c r="L6" s="9">
        <f t="shared" si="0"/>
        <v>0.4</v>
      </c>
      <c r="M6" s="9">
        <f t="shared" si="0"/>
        <v>0.6</v>
      </c>
      <c r="N6" s="9">
        <f t="shared" si="0"/>
        <v>0.8</v>
      </c>
      <c r="O6" s="9">
        <f t="shared" si="0"/>
        <v>1</v>
      </c>
      <c r="P6" s="8">
        <f t="shared" si="3"/>
        <v>0</v>
      </c>
      <c r="Q6" s="5">
        <f t="shared" si="4"/>
        <v>6</v>
      </c>
      <c r="R6" s="5" t="str">
        <f t="shared" si="1"/>
        <v>Neutro</v>
      </c>
      <c r="S6" s="5">
        <v>2013</v>
      </c>
      <c r="U6" s="4">
        <v>4</v>
      </c>
      <c r="V6" s="10" t="s">
        <v>253</v>
      </c>
      <c r="W6" s="4">
        <f>+COUNTIF($Q$3:$Q$61,U6)</f>
        <v>4</v>
      </c>
      <c r="X6" s="4">
        <f>'POWER BI 2014'!W6</f>
        <v>8</v>
      </c>
      <c r="Y6" s="4">
        <f>'POWER BI 2019'!W6</f>
        <v>4</v>
      </c>
      <c r="Z6" s="4">
        <f>'POWER BI 2024'!W6</f>
        <v>3</v>
      </c>
    </row>
    <row r="7" spans="1:26" x14ac:dyDescent="0.25">
      <c r="A7" s="1">
        <v>4</v>
      </c>
      <c r="B7" s="7" t="s">
        <v>6</v>
      </c>
      <c r="C7" s="9">
        <v>0.55620000000000003</v>
      </c>
      <c r="D7" s="7"/>
      <c r="E7" s="9">
        <f t="shared" si="2"/>
        <v>1.5562</v>
      </c>
      <c r="F7" s="9">
        <f t="shared" si="0"/>
        <v>1.3562000000000001</v>
      </c>
      <c r="G7" s="9">
        <f t="shared" si="0"/>
        <v>1.1562000000000001</v>
      </c>
      <c r="H7" s="9">
        <f t="shared" si="0"/>
        <v>0.95620000000000005</v>
      </c>
      <c r="I7" s="9">
        <f t="shared" si="0"/>
        <v>0.75619999999999998</v>
      </c>
      <c r="J7" s="9">
        <f t="shared" si="0"/>
        <v>0.55620000000000003</v>
      </c>
      <c r="K7" s="9">
        <f t="shared" si="0"/>
        <v>0.35620000000000002</v>
      </c>
      <c r="L7" s="9">
        <f t="shared" si="0"/>
        <v>0.15620000000000001</v>
      </c>
      <c r="M7" s="9">
        <f t="shared" si="0"/>
        <v>4.379999999999995E-2</v>
      </c>
      <c r="N7" s="9">
        <f t="shared" si="0"/>
        <v>0.24380000000000002</v>
      </c>
      <c r="O7" s="9">
        <f t="shared" si="0"/>
        <v>0.44379999999999997</v>
      </c>
      <c r="P7" s="8">
        <f t="shared" si="3"/>
        <v>4.379999999999995E-2</v>
      </c>
      <c r="Q7" s="5">
        <f t="shared" si="4"/>
        <v>9</v>
      </c>
      <c r="R7" s="5" t="str">
        <f t="shared" si="1"/>
        <v>Convicción</v>
      </c>
      <c r="S7" s="5">
        <v>2013</v>
      </c>
      <c r="U7" s="4">
        <v>5</v>
      </c>
      <c r="V7" s="10" t="s">
        <v>254</v>
      </c>
      <c r="W7" s="4">
        <f>+COUNTIF($Q$3:$Q$61,U7)</f>
        <v>4</v>
      </c>
      <c r="X7" s="4">
        <f>'POWER BI 2014'!W7</f>
        <v>5</v>
      </c>
      <c r="Y7" s="4">
        <f>'POWER BI 2019'!W7</f>
        <v>3</v>
      </c>
      <c r="Z7" s="4">
        <f>'POWER BI 2024'!W7</f>
        <v>0</v>
      </c>
    </row>
    <row r="8" spans="1:26" x14ac:dyDescent="0.25">
      <c r="A8" s="1">
        <v>5</v>
      </c>
      <c r="B8" s="7" t="s">
        <v>7</v>
      </c>
      <c r="C8" s="9">
        <v>0.62490000000000001</v>
      </c>
      <c r="D8" s="7"/>
      <c r="E8" s="9">
        <f t="shared" si="2"/>
        <v>1.6249</v>
      </c>
      <c r="F8" s="9">
        <f t="shared" si="0"/>
        <v>1.4249000000000001</v>
      </c>
      <c r="G8" s="9">
        <f t="shared" si="0"/>
        <v>1.2248999999999999</v>
      </c>
      <c r="H8" s="9">
        <f t="shared" si="0"/>
        <v>1.0249000000000001</v>
      </c>
      <c r="I8" s="9">
        <f t="shared" si="0"/>
        <v>0.82489999999999997</v>
      </c>
      <c r="J8" s="9">
        <f t="shared" si="0"/>
        <v>0.62490000000000001</v>
      </c>
      <c r="K8" s="9">
        <f t="shared" si="0"/>
        <v>0.4249</v>
      </c>
      <c r="L8" s="9">
        <f t="shared" si="0"/>
        <v>0.22489999999999999</v>
      </c>
      <c r="M8" s="9">
        <f t="shared" si="0"/>
        <v>2.4900000000000033E-2</v>
      </c>
      <c r="N8" s="9">
        <f t="shared" si="0"/>
        <v>0.17510000000000003</v>
      </c>
      <c r="O8" s="9">
        <f t="shared" si="0"/>
        <v>0.37509999999999999</v>
      </c>
      <c r="P8" s="8">
        <f t="shared" si="3"/>
        <v>2.4900000000000033E-2</v>
      </c>
      <c r="Q8" s="5">
        <f t="shared" si="4"/>
        <v>9</v>
      </c>
      <c r="R8" s="5" t="str">
        <f t="shared" si="1"/>
        <v>Convicción</v>
      </c>
      <c r="S8" s="5">
        <v>2013</v>
      </c>
      <c r="U8" s="4">
        <v>6</v>
      </c>
      <c r="V8" s="10" t="s">
        <v>265</v>
      </c>
      <c r="W8" s="4">
        <f>+COUNTIF($Q$3:$Q$61,U8)</f>
        <v>24</v>
      </c>
      <c r="X8" s="4">
        <f>'POWER BI 2014'!W8</f>
        <v>13</v>
      </c>
      <c r="Y8" s="4">
        <f>'POWER BI 2019'!W8</f>
        <v>25</v>
      </c>
      <c r="Z8" s="4">
        <f>'POWER BI 2024'!W8</f>
        <v>22</v>
      </c>
    </row>
    <row r="9" spans="1:26" x14ac:dyDescent="0.25">
      <c r="A9" s="1">
        <v>6</v>
      </c>
      <c r="B9" s="7" t="s">
        <v>8</v>
      </c>
      <c r="C9" s="9">
        <v>0</v>
      </c>
      <c r="D9" s="7"/>
      <c r="E9" s="9">
        <f t="shared" si="2"/>
        <v>1</v>
      </c>
      <c r="F9" s="9">
        <f t="shared" si="0"/>
        <v>0.8</v>
      </c>
      <c r="G9" s="9">
        <f t="shared" si="0"/>
        <v>0.6</v>
      </c>
      <c r="H9" s="9">
        <f t="shared" si="0"/>
        <v>0.4</v>
      </c>
      <c r="I9" s="9">
        <f t="shared" si="0"/>
        <v>0.2</v>
      </c>
      <c r="J9" s="9">
        <f t="shared" si="0"/>
        <v>0</v>
      </c>
      <c r="K9" s="9">
        <f t="shared" si="0"/>
        <v>0.2</v>
      </c>
      <c r="L9" s="9">
        <f t="shared" si="0"/>
        <v>0.4</v>
      </c>
      <c r="M9" s="9">
        <f t="shared" si="0"/>
        <v>0.6</v>
      </c>
      <c r="N9" s="9">
        <f t="shared" si="0"/>
        <v>0.8</v>
      </c>
      <c r="O9" s="9">
        <f t="shared" si="0"/>
        <v>1</v>
      </c>
      <c r="P9" s="8">
        <f t="shared" si="3"/>
        <v>0</v>
      </c>
      <c r="Q9" s="5">
        <f t="shared" si="4"/>
        <v>6</v>
      </c>
      <c r="R9" s="5" t="str">
        <f t="shared" si="1"/>
        <v>Neutro</v>
      </c>
      <c r="S9" s="5">
        <v>2013</v>
      </c>
      <c r="U9" s="4">
        <v>7</v>
      </c>
      <c r="V9" s="10" t="s">
        <v>256</v>
      </c>
      <c r="W9" s="4">
        <f>+COUNTIF($Q$3:$Q$61,U9)</f>
        <v>3</v>
      </c>
      <c r="X9" s="4">
        <f>'POWER BI 2014'!W9</f>
        <v>5</v>
      </c>
      <c r="Y9" s="4">
        <f>'POWER BI 2019'!W9</f>
        <v>8</v>
      </c>
      <c r="Z9" s="4">
        <f>'POWER BI 2024'!W9</f>
        <v>5</v>
      </c>
    </row>
    <row r="10" spans="1:26" x14ac:dyDescent="0.25">
      <c r="A10" s="1">
        <v>7</v>
      </c>
      <c r="B10" s="7" t="s">
        <v>9</v>
      </c>
      <c r="C10" s="9">
        <v>0</v>
      </c>
      <c r="D10" s="7"/>
      <c r="E10" s="9">
        <f t="shared" si="2"/>
        <v>1</v>
      </c>
      <c r="F10" s="9">
        <f t="shared" si="0"/>
        <v>0.8</v>
      </c>
      <c r="G10" s="9">
        <f t="shared" si="0"/>
        <v>0.6</v>
      </c>
      <c r="H10" s="9">
        <f t="shared" si="0"/>
        <v>0.4</v>
      </c>
      <c r="I10" s="9">
        <f t="shared" si="0"/>
        <v>0.2</v>
      </c>
      <c r="J10" s="9">
        <f t="shared" si="0"/>
        <v>0</v>
      </c>
      <c r="K10" s="9">
        <f t="shared" si="0"/>
        <v>0.2</v>
      </c>
      <c r="L10" s="9">
        <f t="shared" si="0"/>
        <v>0.4</v>
      </c>
      <c r="M10" s="9">
        <f t="shared" si="0"/>
        <v>0.6</v>
      </c>
      <c r="N10" s="9">
        <f t="shared" si="0"/>
        <v>0.8</v>
      </c>
      <c r="O10" s="9">
        <f t="shared" si="0"/>
        <v>1</v>
      </c>
      <c r="P10" s="8">
        <f t="shared" si="3"/>
        <v>0</v>
      </c>
      <c r="Q10" s="5">
        <f t="shared" si="4"/>
        <v>6</v>
      </c>
      <c r="R10" s="5" t="str">
        <f t="shared" si="1"/>
        <v>Neutro</v>
      </c>
      <c r="S10" s="5">
        <v>2013</v>
      </c>
      <c r="U10" s="4">
        <v>8</v>
      </c>
      <c r="V10" s="10" t="s">
        <v>257</v>
      </c>
      <c r="W10" s="4">
        <f>+COUNTIF($Q$3:$Q$61,U10)</f>
        <v>5</v>
      </c>
      <c r="X10" s="4">
        <f>'POWER BI 2014'!W10</f>
        <v>8</v>
      </c>
      <c r="Y10" s="4">
        <f>'POWER BI 2019'!W10</f>
        <v>7</v>
      </c>
      <c r="Z10" s="4">
        <f>'POWER BI 2024'!W10</f>
        <v>11</v>
      </c>
    </row>
    <row r="11" spans="1:26" x14ac:dyDescent="0.25">
      <c r="A11" s="1">
        <v>8</v>
      </c>
      <c r="B11" s="7" t="s">
        <v>10</v>
      </c>
      <c r="C11" s="9">
        <v>0.49390000000000001</v>
      </c>
      <c r="D11" s="7"/>
      <c r="E11" s="9">
        <f t="shared" si="2"/>
        <v>1.4939</v>
      </c>
      <c r="F11" s="9">
        <f t="shared" si="0"/>
        <v>1.2939000000000001</v>
      </c>
      <c r="G11" s="9">
        <f t="shared" si="0"/>
        <v>1.0939000000000001</v>
      </c>
      <c r="H11" s="9">
        <f t="shared" si="0"/>
        <v>0.89390000000000003</v>
      </c>
      <c r="I11" s="9">
        <f t="shared" si="0"/>
        <v>0.69389999999999996</v>
      </c>
      <c r="J11" s="9">
        <f t="shared" si="0"/>
        <v>0.49390000000000001</v>
      </c>
      <c r="K11" s="9">
        <f t="shared" si="0"/>
        <v>0.29389999999999999</v>
      </c>
      <c r="L11" s="9">
        <f t="shared" si="0"/>
        <v>9.3899999999999983E-2</v>
      </c>
      <c r="M11" s="9">
        <f t="shared" si="0"/>
        <v>0.10609999999999997</v>
      </c>
      <c r="N11" s="9">
        <f t="shared" si="0"/>
        <v>0.30610000000000004</v>
      </c>
      <c r="O11" s="9">
        <f t="shared" si="0"/>
        <v>0.50609999999999999</v>
      </c>
      <c r="P11" s="8">
        <f t="shared" si="3"/>
        <v>9.3899999999999983E-2</v>
      </c>
      <c r="Q11" s="5">
        <f t="shared" si="4"/>
        <v>8</v>
      </c>
      <c r="R11" s="5" t="str">
        <f t="shared" si="1"/>
        <v>Optimismo</v>
      </c>
      <c r="S11" s="5">
        <v>2013</v>
      </c>
      <c r="U11" s="4">
        <v>9</v>
      </c>
      <c r="V11" s="10" t="s">
        <v>258</v>
      </c>
      <c r="W11" s="4">
        <f>+COUNTIF($Q$3:$Q$61,U11)</f>
        <v>8</v>
      </c>
      <c r="X11" s="4">
        <f>'POWER BI 2014'!W11</f>
        <v>6</v>
      </c>
      <c r="Y11" s="4">
        <f>'POWER BI 2019'!W11</f>
        <v>11</v>
      </c>
      <c r="Z11" s="4">
        <f>'POWER BI 2024'!W11</f>
        <v>13</v>
      </c>
    </row>
    <row r="12" spans="1:26" x14ac:dyDescent="0.25">
      <c r="A12" s="1">
        <v>9</v>
      </c>
      <c r="B12" s="7" t="s">
        <v>11</v>
      </c>
      <c r="C12" s="9">
        <v>0.5343</v>
      </c>
      <c r="D12" s="7"/>
      <c r="E12" s="9">
        <f t="shared" si="2"/>
        <v>1.5343</v>
      </c>
      <c r="F12" s="9">
        <f t="shared" si="0"/>
        <v>1.3343</v>
      </c>
      <c r="G12" s="9">
        <f t="shared" si="0"/>
        <v>1.1343000000000001</v>
      </c>
      <c r="H12" s="9">
        <f t="shared" si="0"/>
        <v>0.93430000000000002</v>
      </c>
      <c r="I12" s="9">
        <f t="shared" si="0"/>
        <v>0.73429999999999995</v>
      </c>
      <c r="J12" s="9">
        <f t="shared" si="0"/>
        <v>0.5343</v>
      </c>
      <c r="K12" s="9">
        <f t="shared" si="0"/>
        <v>0.33429999999999999</v>
      </c>
      <c r="L12" s="9">
        <f t="shared" si="0"/>
        <v>0.13429999999999997</v>
      </c>
      <c r="M12" s="9">
        <f t="shared" si="0"/>
        <v>6.5699999999999981E-2</v>
      </c>
      <c r="N12" s="9">
        <f t="shared" si="0"/>
        <v>0.26570000000000005</v>
      </c>
      <c r="O12" s="9">
        <f t="shared" si="0"/>
        <v>0.4657</v>
      </c>
      <c r="P12" s="8">
        <f t="shared" si="3"/>
        <v>6.5699999999999981E-2</v>
      </c>
      <c r="Q12" s="5">
        <f t="shared" si="4"/>
        <v>9</v>
      </c>
      <c r="R12" s="5" t="str">
        <f t="shared" si="1"/>
        <v>Convicción</v>
      </c>
      <c r="S12" s="5">
        <v>2013</v>
      </c>
      <c r="U12" s="4">
        <v>10</v>
      </c>
      <c r="V12" s="10" t="s">
        <v>259</v>
      </c>
      <c r="W12" s="4">
        <f>+COUNTIF($Q$3:$Q$61,U12)</f>
        <v>7</v>
      </c>
      <c r="X12" s="4">
        <f>'POWER BI 2014'!W12</f>
        <v>7</v>
      </c>
      <c r="Y12" s="4">
        <f>'POWER BI 2019'!W12</f>
        <v>5</v>
      </c>
      <c r="Z12" s="4">
        <f>'POWER BI 2024'!W12</f>
        <v>8</v>
      </c>
    </row>
    <row r="13" spans="1:26" x14ac:dyDescent="0.25">
      <c r="A13" s="1">
        <v>10</v>
      </c>
      <c r="B13" s="7" t="s">
        <v>12</v>
      </c>
      <c r="C13" s="9">
        <v>0.7964</v>
      </c>
      <c r="D13" s="7"/>
      <c r="E13" s="9">
        <f t="shared" si="2"/>
        <v>1.7964</v>
      </c>
      <c r="F13" s="9">
        <f t="shared" si="0"/>
        <v>1.5964</v>
      </c>
      <c r="G13" s="9">
        <f t="shared" si="0"/>
        <v>1.3963999999999999</v>
      </c>
      <c r="H13" s="9">
        <f t="shared" si="0"/>
        <v>1.1964000000000001</v>
      </c>
      <c r="I13" s="9">
        <f t="shared" si="0"/>
        <v>0.99639999999999995</v>
      </c>
      <c r="J13" s="9">
        <f t="shared" si="0"/>
        <v>0.7964</v>
      </c>
      <c r="K13" s="9">
        <f t="shared" si="0"/>
        <v>0.59640000000000004</v>
      </c>
      <c r="L13" s="9">
        <f t="shared" si="0"/>
        <v>0.39639999999999997</v>
      </c>
      <c r="M13" s="9">
        <f t="shared" si="0"/>
        <v>0.19640000000000002</v>
      </c>
      <c r="N13" s="9">
        <f t="shared" si="0"/>
        <v>3.6000000000000476E-3</v>
      </c>
      <c r="O13" s="9">
        <f t="shared" si="0"/>
        <v>0.2036</v>
      </c>
      <c r="P13" s="8">
        <f t="shared" si="3"/>
        <v>3.6000000000000476E-3</v>
      </c>
      <c r="Q13" s="5">
        <f t="shared" si="4"/>
        <v>10</v>
      </c>
      <c r="R13" s="5" t="str">
        <f t="shared" si="1"/>
        <v>Consolidación</v>
      </c>
      <c r="S13" s="5">
        <v>2013</v>
      </c>
      <c r="U13" s="4">
        <v>11</v>
      </c>
      <c r="V13" s="10" t="s">
        <v>260</v>
      </c>
      <c r="W13" s="4">
        <f>+COUNTIF($Q$3:$Q61,U13)</f>
        <v>1</v>
      </c>
      <c r="X13" s="4">
        <f>'POWER BI 2014'!W13</f>
        <v>2</v>
      </c>
      <c r="Y13" s="4">
        <f>'POWER BI 2019'!W13</f>
        <v>0</v>
      </c>
      <c r="Z13" s="4">
        <f>'POWER BI 2024'!W13</f>
        <v>2</v>
      </c>
    </row>
    <row r="14" spans="1:26" x14ac:dyDescent="0.25">
      <c r="A14" s="1">
        <v>11</v>
      </c>
      <c r="B14" s="7" t="s">
        <v>13</v>
      </c>
      <c r="C14" s="9">
        <v>0</v>
      </c>
      <c r="D14" s="7"/>
      <c r="E14" s="9">
        <f t="shared" si="2"/>
        <v>1</v>
      </c>
      <c r="F14" s="9">
        <f t="shared" si="0"/>
        <v>0.8</v>
      </c>
      <c r="G14" s="9">
        <f t="shared" si="0"/>
        <v>0.6</v>
      </c>
      <c r="H14" s="9">
        <f t="shared" si="0"/>
        <v>0.4</v>
      </c>
      <c r="I14" s="9">
        <f t="shared" si="0"/>
        <v>0.2</v>
      </c>
      <c r="J14" s="9">
        <f t="shared" si="0"/>
        <v>0</v>
      </c>
      <c r="K14" s="9">
        <f t="shared" si="0"/>
        <v>0.2</v>
      </c>
      <c r="L14" s="9">
        <f t="shared" si="0"/>
        <v>0.4</v>
      </c>
      <c r="M14" s="9">
        <f t="shared" si="0"/>
        <v>0.6</v>
      </c>
      <c r="N14" s="9">
        <f t="shared" si="0"/>
        <v>0.8</v>
      </c>
      <c r="O14" s="9">
        <f t="shared" si="0"/>
        <v>1</v>
      </c>
      <c r="P14" s="8">
        <f t="shared" si="3"/>
        <v>0</v>
      </c>
      <c r="Q14" s="5">
        <f t="shared" si="4"/>
        <v>6</v>
      </c>
      <c r="R14" s="5" t="str">
        <f t="shared" si="1"/>
        <v>Neutro</v>
      </c>
      <c r="S14" s="5">
        <v>2013</v>
      </c>
      <c r="U14" s="4"/>
      <c r="V14" s="10" t="s">
        <v>266</v>
      </c>
      <c r="W14" s="11">
        <f>SUM(W3:W13)</f>
        <v>59</v>
      </c>
      <c r="X14" s="11">
        <f>SUM(X3:X13)</f>
        <v>63</v>
      </c>
      <c r="Y14" s="11">
        <f>SUM(Y3:Y13)</f>
        <v>69</v>
      </c>
      <c r="Z14" s="11">
        <f>SUM(Z3:Z13)</f>
        <v>69</v>
      </c>
    </row>
    <row r="15" spans="1:26" x14ac:dyDescent="0.25">
      <c r="A15" s="1">
        <v>12</v>
      </c>
      <c r="B15" s="7" t="s">
        <v>14</v>
      </c>
      <c r="C15" s="9">
        <v>0.2732</v>
      </c>
      <c r="D15" s="7"/>
      <c r="E15" s="9">
        <f t="shared" si="2"/>
        <v>1.2732000000000001</v>
      </c>
      <c r="F15" s="9">
        <f t="shared" si="0"/>
        <v>1.0731999999999999</v>
      </c>
      <c r="G15" s="9">
        <f t="shared" si="0"/>
        <v>0.87319999999999998</v>
      </c>
      <c r="H15" s="9">
        <f t="shared" si="0"/>
        <v>0.67320000000000002</v>
      </c>
      <c r="I15" s="9">
        <f t="shared" si="0"/>
        <v>0.47320000000000001</v>
      </c>
      <c r="J15" s="9">
        <f t="shared" si="0"/>
        <v>0.2732</v>
      </c>
      <c r="K15" s="9">
        <f t="shared" si="0"/>
        <v>7.3199999999999987E-2</v>
      </c>
      <c r="L15" s="9">
        <f t="shared" si="0"/>
        <v>0.12680000000000002</v>
      </c>
      <c r="M15" s="9">
        <f t="shared" si="0"/>
        <v>0.32679999999999998</v>
      </c>
      <c r="N15" s="9">
        <f t="shared" si="0"/>
        <v>0.52680000000000005</v>
      </c>
      <c r="O15" s="9">
        <f t="shared" si="0"/>
        <v>0.7268</v>
      </c>
      <c r="P15" s="8">
        <f t="shared" si="3"/>
        <v>7.3199999999999987E-2</v>
      </c>
      <c r="Q15" s="5">
        <f t="shared" si="4"/>
        <v>7</v>
      </c>
      <c r="R15" s="5" t="str">
        <f t="shared" si="1"/>
        <v>Favorable</v>
      </c>
      <c r="S15" s="5">
        <v>2013</v>
      </c>
    </row>
    <row r="16" spans="1:26" x14ac:dyDescent="0.25">
      <c r="A16" s="1">
        <v>13</v>
      </c>
      <c r="B16" s="7" t="s">
        <v>15</v>
      </c>
      <c r="C16" s="9">
        <v>0</v>
      </c>
      <c r="D16" s="7"/>
      <c r="E16" s="9">
        <f t="shared" si="2"/>
        <v>1</v>
      </c>
      <c r="F16" s="9">
        <f t="shared" si="0"/>
        <v>0.8</v>
      </c>
      <c r="G16" s="9">
        <f t="shared" si="0"/>
        <v>0.6</v>
      </c>
      <c r="H16" s="9">
        <f t="shared" si="0"/>
        <v>0.4</v>
      </c>
      <c r="I16" s="9">
        <f t="shared" si="0"/>
        <v>0.2</v>
      </c>
      <c r="J16" s="9">
        <f t="shared" si="0"/>
        <v>0</v>
      </c>
      <c r="K16" s="9">
        <f t="shared" si="0"/>
        <v>0.2</v>
      </c>
      <c r="L16" s="9">
        <f t="shared" si="0"/>
        <v>0.4</v>
      </c>
      <c r="M16" s="9">
        <f t="shared" si="0"/>
        <v>0.6</v>
      </c>
      <c r="N16" s="9">
        <f t="shared" si="0"/>
        <v>0.8</v>
      </c>
      <c r="O16" s="9">
        <f t="shared" si="0"/>
        <v>1</v>
      </c>
      <c r="P16" s="8">
        <f t="shared" si="3"/>
        <v>0</v>
      </c>
      <c r="Q16" s="5">
        <f t="shared" si="4"/>
        <v>6</v>
      </c>
      <c r="R16" s="5" t="str">
        <f t="shared" si="1"/>
        <v>Neutro</v>
      </c>
      <c r="S16" s="5">
        <v>2013</v>
      </c>
      <c r="V16" s="10" t="s">
        <v>269</v>
      </c>
      <c r="W16" s="4">
        <f>+SUM(W3:W13)</f>
        <v>59</v>
      </c>
    </row>
    <row r="17" spans="1:23" x14ac:dyDescent="0.25">
      <c r="A17" s="1">
        <v>14</v>
      </c>
      <c r="B17" s="7" t="s">
        <v>16</v>
      </c>
      <c r="C17" s="9">
        <v>0</v>
      </c>
      <c r="D17" s="7"/>
      <c r="E17" s="9">
        <f t="shared" si="2"/>
        <v>1</v>
      </c>
      <c r="F17" s="9">
        <f t="shared" si="0"/>
        <v>0.8</v>
      </c>
      <c r="G17" s="9">
        <f t="shared" si="0"/>
        <v>0.6</v>
      </c>
      <c r="H17" s="9">
        <f t="shared" si="0"/>
        <v>0.4</v>
      </c>
      <c r="I17" s="9">
        <f t="shared" si="0"/>
        <v>0.2</v>
      </c>
      <c r="J17" s="9">
        <f t="shared" si="0"/>
        <v>0</v>
      </c>
      <c r="K17" s="9">
        <f t="shared" si="0"/>
        <v>0.2</v>
      </c>
      <c r="L17" s="9">
        <f t="shared" si="0"/>
        <v>0.4</v>
      </c>
      <c r="M17" s="9">
        <f t="shared" si="0"/>
        <v>0.6</v>
      </c>
      <c r="N17" s="9">
        <f t="shared" si="0"/>
        <v>0.8</v>
      </c>
      <c r="O17" s="9">
        <f t="shared" si="0"/>
        <v>1</v>
      </c>
      <c r="P17" s="8">
        <f t="shared" si="3"/>
        <v>0</v>
      </c>
      <c r="Q17" s="5">
        <f t="shared" si="4"/>
        <v>6</v>
      </c>
      <c r="R17" s="5" t="str">
        <f t="shared" si="1"/>
        <v>Neutro</v>
      </c>
      <c r="S17" s="5">
        <v>2013</v>
      </c>
      <c r="V17" s="10" t="s">
        <v>270</v>
      </c>
      <c r="W17" s="4">
        <f>W8</f>
        <v>24</v>
      </c>
    </row>
    <row r="18" spans="1:23" x14ac:dyDescent="0.25">
      <c r="A18" s="1">
        <v>15</v>
      </c>
      <c r="B18" s="7" t="s">
        <v>17</v>
      </c>
      <c r="C18" s="9">
        <v>-0.31819999999999998</v>
      </c>
      <c r="D18" s="7"/>
      <c r="E18" s="9">
        <f t="shared" si="2"/>
        <v>0.68179999999999996</v>
      </c>
      <c r="F18" s="9">
        <f t="shared" si="0"/>
        <v>0.48180000000000006</v>
      </c>
      <c r="G18" s="9">
        <f t="shared" si="0"/>
        <v>0.28179999999999999</v>
      </c>
      <c r="H18" s="9">
        <f t="shared" si="0"/>
        <v>8.1800000000000039E-2</v>
      </c>
      <c r="I18" s="9">
        <f t="shared" si="0"/>
        <v>0.11819999999999997</v>
      </c>
      <c r="J18" s="9">
        <f t="shared" si="0"/>
        <v>0.31819999999999998</v>
      </c>
      <c r="K18" s="9">
        <f t="shared" si="0"/>
        <v>0.51819999999999999</v>
      </c>
      <c r="L18" s="9">
        <f t="shared" si="0"/>
        <v>0.71819999999999995</v>
      </c>
      <c r="M18" s="9">
        <f t="shared" si="0"/>
        <v>0.91819999999999991</v>
      </c>
      <c r="N18" s="9">
        <f t="shared" si="0"/>
        <v>1.1182000000000001</v>
      </c>
      <c r="O18" s="9">
        <f t="shared" si="0"/>
        <v>1.3182</v>
      </c>
      <c r="P18" s="8">
        <f t="shared" si="3"/>
        <v>8.1800000000000039E-2</v>
      </c>
      <c r="Q18" s="5">
        <f t="shared" si="4"/>
        <v>4</v>
      </c>
      <c r="R18" s="5" t="str">
        <f t="shared" si="1"/>
        <v>Escepticismo</v>
      </c>
      <c r="S18" s="5">
        <v>2013</v>
      </c>
      <c r="V18" s="10" t="s">
        <v>271</v>
      </c>
      <c r="W18" s="14">
        <f>1-W17/26</f>
        <v>7.6923076923076872E-2</v>
      </c>
    </row>
    <row r="19" spans="1:23" x14ac:dyDescent="0.25">
      <c r="A19" s="1">
        <v>16</v>
      </c>
      <c r="B19" s="7" t="s">
        <v>18</v>
      </c>
      <c r="C19" s="9">
        <v>0.54990000000000006</v>
      </c>
      <c r="D19" s="7"/>
      <c r="E19" s="9">
        <f t="shared" si="2"/>
        <v>1.5499000000000001</v>
      </c>
      <c r="F19" s="9">
        <f t="shared" si="2"/>
        <v>1.3499000000000001</v>
      </c>
      <c r="G19" s="9">
        <f t="shared" si="2"/>
        <v>1.1499000000000001</v>
      </c>
      <c r="H19" s="9">
        <f t="shared" si="2"/>
        <v>0.94990000000000008</v>
      </c>
      <c r="I19" s="9">
        <f t="shared" si="2"/>
        <v>0.74990000000000001</v>
      </c>
      <c r="J19" s="9">
        <f t="shared" si="2"/>
        <v>0.54990000000000006</v>
      </c>
      <c r="K19" s="9">
        <f t="shared" si="2"/>
        <v>0.34990000000000004</v>
      </c>
      <c r="L19" s="9">
        <f t="shared" si="2"/>
        <v>0.14990000000000003</v>
      </c>
      <c r="M19" s="9">
        <f t="shared" si="2"/>
        <v>5.0099999999999922E-2</v>
      </c>
      <c r="N19" s="9">
        <f t="shared" si="2"/>
        <v>0.25009999999999999</v>
      </c>
      <c r="O19" s="9">
        <f t="shared" si="2"/>
        <v>0.45009999999999994</v>
      </c>
      <c r="P19" s="8">
        <f t="shared" si="3"/>
        <v>5.0099999999999922E-2</v>
      </c>
      <c r="Q19" s="5">
        <f t="shared" si="4"/>
        <v>9</v>
      </c>
      <c r="R19" s="5" t="str">
        <f t="shared" si="1"/>
        <v>Convicción</v>
      </c>
      <c r="S19" s="5">
        <v>2013</v>
      </c>
    </row>
    <row r="20" spans="1:23" x14ac:dyDescent="0.25">
      <c r="A20" s="1">
        <v>17</v>
      </c>
      <c r="B20" s="7" t="s">
        <v>19</v>
      </c>
      <c r="C20" s="9">
        <v>0</v>
      </c>
      <c r="D20" s="7"/>
      <c r="E20" s="9">
        <f t="shared" si="2"/>
        <v>1</v>
      </c>
      <c r="F20" s="9">
        <f t="shared" si="2"/>
        <v>0.8</v>
      </c>
      <c r="G20" s="9">
        <f t="shared" si="2"/>
        <v>0.6</v>
      </c>
      <c r="H20" s="9">
        <f t="shared" si="2"/>
        <v>0.4</v>
      </c>
      <c r="I20" s="9">
        <f t="shared" si="2"/>
        <v>0.2</v>
      </c>
      <c r="J20" s="9">
        <f t="shared" si="2"/>
        <v>0</v>
      </c>
      <c r="K20" s="9">
        <f t="shared" si="2"/>
        <v>0.2</v>
      </c>
      <c r="L20" s="9">
        <f t="shared" si="2"/>
        <v>0.4</v>
      </c>
      <c r="M20" s="9">
        <f t="shared" si="2"/>
        <v>0.6</v>
      </c>
      <c r="N20" s="9">
        <f t="shared" si="2"/>
        <v>0.8</v>
      </c>
      <c r="O20" s="9">
        <f t="shared" si="2"/>
        <v>1</v>
      </c>
      <c r="P20" s="8">
        <f t="shared" si="3"/>
        <v>0</v>
      </c>
      <c r="Q20" s="5">
        <f t="shared" si="4"/>
        <v>6</v>
      </c>
      <c r="R20" s="5" t="str">
        <f t="shared" si="1"/>
        <v>Neutro</v>
      </c>
      <c r="S20" s="5">
        <v>2013</v>
      </c>
    </row>
    <row r="21" spans="1:23" x14ac:dyDescent="0.25">
      <c r="A21" s="1">
        <v>18</v>
      </c>
      <c r="B21" s="7" t="s">
        <v>20</v>
      </c>
      <c r="C21" s="9">
        <v>0.16950000000000001</v>
      </c>
      <c r="D21" s="7"/>
      <c r="E21" s="9">
        <f t="shared" si="2"/>
        <v>1.1695</v>
      </c>
      <c r="F21" s="9">
        <f t="shared" si="2"/>
        <v>0.96950000000000003</v>
      </c>
      <c r="G21" s="9">
        <f t="shared" si="2"/>
        <v>0.76949999999999996</v>
      </c>
      <c r="H21" s="9">
        <f t="shared" si="2"/>
        <v>0.56950000000000001</v>
      </c>
      <c r="I21" s="9">
        <f t="shared" si="2"/>
        <v>0.36950000000000005</v>
      </c>
      <c r="J21" s="9">
        <f t="shared" si="2"/>
        <v>0.16950000000000001</v>
      </c>
      <c r="K21" s="9">
        <f t="shared" si="2"/>
        <v>3.0499999999999999E-2</v>
      </c>
      <c r="L21" s="9">
        <f t="shared" si="2"/>
        <v>0.23050000000000001</v>
      </c>
      <c r="M21" s="9">
        <f t="shared" si="2"/>
        <v>0.43049999999999999</v>
      </c>
      <c r="N21" s="9">
        <f t="shared" si="2"/>
        <v>0.63050000000000006</v>
      </c>
      <c r="O21" s="9">
        <f t="shared" si="2"/>
        <v>0.83050000000000002</v>
      </c>
      <c r="P21" s="8">
        <f t="shared" si="3"/>
        <v>3.0499999999999999E-2</v>
      </c>
      <c r="Q21" s="5">
        <f t="shared" si="4"/>
        <v>7</v>
      </c>
      <c r="R21" s="5" t="str">
        <f t="shared" si="1"/>
        <v>Favorable</v>
      </c>
      <c r="S21" s="5">
        <v>2013</v>
      </c>
    </row>
    <row r="22" spans="1:23" x14ac:dyDescent="0.25">
      <c r="A22" s="1">
        <v>19</v>
      </c>
      <c r="B22" s="7" t="s">
        <v>21</v>
      </c>
      <c r="C22" s="9">
        <v>-0.20230000000000001</v>
      </c>
      <c r="D22" s="7"/>
      <c r="E22" s="9">
        <f t="shared" si="2"/>
        <v>0.79769999999999996</v>
      </c>
      <c r="F22" s="9">
        <f t="shared" si="2"/>
        <v>0.59770000000000001</v>
      </c>
      <c r="G22" s="9">
        <f t="shared" si="2"/>
        <v>0.39769999999999994</v>
      </c>
      <c r="H22" s="9">
        <f t="shared" si="2"/>
        <v>0.19770000000000001</v>
      </c>
      <c r="I22" s="9">
        <f t="shared" si="2"/>
        <v>2.2999999999999965E-3</v>
      </c>
      <c r="J22" s="9">
        <f t="shared" si="2"/>
        <v>0.20230000000000001</v>
      </c>
      <c r="K22" s="9">
        <f t="shared" si="2"/>
        <v>0.40229999999999999</v>
      </c>
      <c r="L22" s="9">
        <f t="shared" si="2"/>
        <v>0.60230000000000006</v>
      </c>
      <c r="M22" s="9">
        <f t="shared" si="2"/>
        <v>0.80230000000000001</v>
      </c>
      <c r="N22" s="9">
        <f t="shared" si="2"/>
        <v>1.0023</v>
      </c>
      <c r="O22" s="9">
        <f t="shared" si="2"/>
        <v>1.2022999999999999</v>
      </c>
      <c r="P22" s="8">
        <f t="shared" si="3"/>
        <v>2.2999999999999965E-3</v>
      </c>
      <c r="Q22" s="5">
        <f t="shared" si="4"/>
        <v>5</v>
      </c>
      <c r="R22" s="5" t="str">
        <f t="shared" si="1"/>
        <v>Indiferente</v>
      </c>
      <c r="S22" s="5">
        <v>2013</v>
      </c>
    </row>
    <row r="23" spans="1:23" x14ac:dyDescent="0.25">
      <c r="A23" s="1">
        <v>20</v>
      </c>
      <c r="B23" s="7" t="s">
        <v>22</v>
      </c>
      <c r="C23" s="9">
        <v>-0.31819999999999998</v>
      </c>
      <c r="D23" s="7"/>
      <c r="E23" s="9">
        <f t="shared" si="2"/>
        <v>0.68179999999999996</v>
      </c>
      <c r="F23" s="9">
        <f t="shared" si="2"/>
        <v>0.48180000000000006</v>
      </c>
      <c r="G23" s="9">
        <f t="shared" si="2"/>
        <v>0.28179999999999999</v>
      </c>
      <c r="H23" s="9">
        <f t="shared" si="2"/>
        <v>8.1800000000000039E-2</v>
      </c>
      <c r="I23" s="9">
        <f t="shared" si="2"/>
        <v>0.11819999999999997</v>
      </c>
      <c r="J23" s="9">
        <f t="shared" si="2"/>
        <v>0.31819999999999998</v>
      </c>
      <c r="K23" s="9">
        <f t="shared" si="2"/>
        <v>0.51819999999999999</v>
      </c>
      <c r="L23" s="9">
        <f t="shared" si="2"/>
        <v>0.71819999999999995</v>
      </c>
      <c r="M23" s="9">
        <f t="shared" si="2"/>
        <v>0.91819999999999991</v>
      </c>
      <c r="N23" s="9">
        <f t="shared" si="2"/>
        <v>1.1182000000000001</v>
      </c>
      <c r="O23" s="9">
        <f t="shared" si="2"/>
        <v>1.3182</v>
      </c>
      <c r="P23" s="8">
        <f t="shared" si="3"/>
        <v>8.1800000000000039E-2</v>
      </c>
      <c r="Q23" s="5">
        <f t="shared" si="4"/>
        <v>4</v>
      </c>
      <c r="R23" s="5" t="str">
        <f t="shared" si="1"/>
        <v>Escepticismo</v>
      </c>
      <c r="S23" s="5">
        <v>2013</v>
      </c>
    </row>
    <row r="24" spans="1:23" x14ac:dyDescent="0.25">
      <c r="A24" s="1">
        <v>21</v>
      </c>
      <c r="B24" s="7" t="s">
        <v>23</v>
      </c>
      <c r="C24" s="9">
        <v>0</v>
      </c>
      <c r="D24" s="7"/>
      <c r="E24" s="9">
        <f t="shared" si="2"/>
        <v>1</v>
      </c>
      <c r="F24" s="9">
        <f t="shared" si="2"/>
        <v>0.8</v>
      </c>
      <c r="G24" s="9">
        <f t="shared" si="2"/>
        <v>0.6</v>
      </c>
      <c r="H24" s="9">
        <f t="shared" si="2"/>
        <v>0.4</v>
      </c>
      <c r="I24" s="9">
        <f t="shared" si="2"/>
        <v>0.2</v>
      </c>
      <c r="J24" s="9">
        <f t="shared" si="2"/>
        <v>0</v>
      </c>
      <c r="K24" s="9">
        <f t="shared" si="2"/>
        <v>0.2</v>
      </c>
      <c r="L24" s="9">
        <f t="shared" si="2"/>
        <v>0.4</v>
      </c>
      <c r="M24" s="9">
        <f t="shared" si="2"/>
        <v>0.6</v>
      </c>
      <c r="N24" s="9">
        <f t="shared" si="2"/>
        <v>0.8</v>
      </c>
      <c r="O24" s="9">
        <f t="shared" si="2"/>
        <v>1</v>
      </c>
      <c r="P24" s="8">
        <f t="shared" si="3"/>
        <v>0</v>
      </c>
      <c r="Q24" s="5">
        <f t="shared" si="4"/>
        <v>6</v>
      </c>
      <c r="R24" s="5" t="str">
        <f t="shared" si="1"/>
        <v>Neutro</v>
      </c>
      <c r="S24" s="5">
        <v>2013</v>
      </c>
    </row>
    <row r="25" spans="1:23" x14ac:dyDescent="0.25">
      <c r="A25" s="1">
        <v>22</v>
      </c>
      <c r="B25" s="7" t="s">
        <v>24</v>
      </c>
      <c r="C25" s="9">
        <v>0.12429999999999999</v>
      </c>
      <c r="D25" s="7"/>
      <c r="E25" s="9">
        <f t="shared" si="2"/>
        <v>1.1243000000000001</v>
      </c>
      <c r="F25" s="9">
        <f t="shared" si="2"/>
        <v>0.92430000000000001</v>
      </c>
      <c r="G25" s="9">
        <f t="shared" si="2"/>
        <v>0.72429999999999994</v>
      </c>
      <c r="H25" s="9">
        <f t="shared" si="2"/>
        <v>0.52429999999999999</v>
      </c>
      <c r="I25" s="9">
        <f t="shared" si="2"/>
        <v>0.32430000000000003</v>
      </c>
      <c r="J25" s="9">
        <f t="shared" si="2"/>
        <v>0.12429999999999999</v>
      </c>
      <c r="K25" s="9">
        <f t="shared" si="2"/>
        <v>7.5700000000000017E-2</v>
      </c>
      <c r="L25" s="9">
        <f t="shared" si="2"/>
        <v>0.27570000000000006</v>
      </c>
      <c r="M25" s="9">
        <f t="shared" si="2"/>
        <v>0.47570000000000001</v>
      </c>
      <c r="N25" s="9">
        <f t="shared" si="2"/>
        <v>0.67570000000000008</v>
      </c>
      <c r="O25" s="9">
        <f t="shared" si="2"/>
        <v>0.87570000000000003</v>
      </c>
      <c r="P25" s="8">
        <f t="shared" si="3"/>
        <v>7.5700000000000017E-2</v>
      </c>
      <c r="Q25" s="5">
        <f t="shared" si="4"/>
        <v>7</v>
      </c>
      <c r="R25" s="5" t="str">
        <f t="shared" si="1"/>
        <v>Favorable</v>
      </c>
      <c r="S25" s="5">
        <v>2013</v>
      </c>
    </row>
    <row r="26" spans="1:23" x14ac:dyDescent="0.25">
      <c r="A26" s="1">
        <v>23</v>
      </c>
      <c r="B26" s="7" t="s">
        <v>25</v>
      </c>
      <c r="C26" s="9">
        <v>-5.16E-2</v>
      </c>
      <c r="D26" s="7"/>
      <c r="E26" s="9">
        <f t="shared" si="2"/>
        <v>0.94840000000000002</v>
      </c>
      <c r="F26" s="9">
        <f t="shared" si="2"/>
        <v>0.74840000000000007</v>
      </c>
      <c r="G26" s="9">
        <f t="shared" si="2"/>
        <v>0.5484</v>
      </c>
      <c r="H26" s="9">
        <f t="shared" si="2"/>
        <v>0.34840000000000004</v>
      </c>
      <c r="I26" s="9">
        <f t="shared" si="2"/>
        <v>0.1484</v>
      </c>
      <c r="J26" s="9">
        <f t="shared" si="2"/>
        <v>5.16E-2</v>
      </c>
      <c r="K26" s="9">
        <f t="shared" si="2"/>
        <v>0.25159999999999999</v>
      </c>
      <c r="L26" s="9">
        <f t="shared" si="2"/>
        <v>0.4516</v>
      </c>
      <c r="M26" s="9">
        <f t="shared" si="2"/>
        <v>0.65159999999999996</v>
      </c>
      <c r="N26" s="9">
        <f t="shared" si="2"/>
        <v>0.85160000000000002</v>
      </c>
      <c r="O26" s="9">
        <f t="shared" si="2"/>
        <v>1.0516000000000001</v>
      </c>
      <c r="P26" s="8">
        <f t="shared" si="3"/>
        <v>5.16E-2</v>
      </c>
      <c r="Q26" s="5">
        <f t="shared" si="4"/>
        <v>6</v>
      </c>
      <c r="R26" s="5" t="str">
        <f t="shared" si="1"/>
        <v>Neutro</v>
      </c>
      <c r="S26" s="5">
        <v>2013</v>
      </c>
    </row>
    <row r="27" spans="1:23" x14ac:dyDescent="0.25">
      <c r="A27" s="1">
        <v>24</v>
      </c>
      <c r="B27" s="7" t="s">
        <v>26</v>
      </c>
      <c r="C27" s="9">
        <v>-0.88339999999999996</v>
      </c>
      <c r="D27" s="7"/>
      <c r="E27" s="9">
        <f t="shared" si="2"/>
        <v>0.11660000000000004</v>
      </c>
      <c r="F27" s="9">
        <f t="shared" si="2"/>
        <v>8.3399999999999919E-2</v>
      </c>
      <c r="G27" s="9">
        <f t="shared" si="2"/>
        <v>0.28339999999999999</v>
      </c>
      <c r="H27" s="9">
        <f t="shared" si="2"/>
        <v>0.48339999999999994</v>
      </c>
      <c r="I27" s="9">
        <f t="shared" si="2"/>
        <v>0.68340000000000001</v>
      </c>
      <c r="J27" s="9">
        <f t="shared" si="2"/>
        <v>0.88339999999999996</v>
      </c>
      <c r="K27" s="9">
        <f t="shared" si="2"/>
        <v>1.0833999999999999</v>
      </c>
      <c r="L27" s="9">
        <f t="shared" si="2"/>
        <v>1.2833999999999999</v>
      </c>
      <c r="M27" s="9">
        <f t="shared" si="2"/>
        <v>1.4834000000000001</v>
      </c>
      <c r="N27" s="9">
        <f t="shared" si="2"/>
        <v>1.6834</v>
      </c>
      <c r="O27" s="9">
        <f t="shared" si="2"/>
        <v>1.8834</v>
      </c>
      <c r="P27" s="8">
        <f t="shared" si="3"/>
        <v>8.3399999999999919E-2</v>
      </c>
      <c r="Q27" s="5">
        <f t="shared" si="4"/>
        <v>2</v>
      </c>
      <c r="R27" s="5" t="str">
        <f t="shared" si="1"/>
        <v>Pesimismo</v>
      </c>
      <c r="S27" s="5">
        <v>2013</v>
      </c>
    </row>
    <row r="28" spans="1:23" x14ac:dyDescent="0.25">
      <c r="A28" s="1">
        <v>25</v>
      </c>
      <c r="B28" s="7" t="s">
        <v>27</v>
      </c>
      <c r="C28" s="9">
        <v>-0.1027</v>
      </c>
      <c r="D28" s="7"/>
      <c r="E28" s="9">
        <f t="shared" si="2"/>
        <v>0.89729999999999999</v>
      </c>
      <c r="F28" s="9">
        <f t="shared" si="2"/>
        <v>0.69730000000000003</v>
      </c>
      <c r="G28" s="9">
        <f t="shared" si="2"/>
        <v>0.49729999999999996</v>
      </c>
      <c r="H28" s="9">
        <f t="shared" si="2"/>
        <v>0.29730000000000001</v>
      </c>
      <c r="I28" s="9">
        <f t="shared" si="2"/>
        <v>9.7300000000000011E-2</v>
      </c>
      <c r="J28" s="9">
        <f t="shared" si="2"/>
        <v>0.1027</v>
      </c>
      <c r="K28" s="9">
        <f t="shared" si="2"/>
        <v>0.30270000000000002</v>
      </c>
      <c r="L28" s="9">
        <f t="shared" si="2"/>
        <v>0.50270000000000004</v>
      </c>
      <c r="M28" s="9">
        <f t="shared" si="2"/>
        <v>0.70269999999999999</v>
      </c>
      <c r="N28" s="9">
        <f t="shared" si="2"/>
        <v>0.90270000000000006</v>
      </c>
      <c r="O28" s="9">
        <f t="shared" si="2"/>
        <v>1.1027</v>
      </c>
      <c r="P28" s="8">
        <f t="shared" si="3"/>
        <v>9.7300000000000011E-2</v>
      </c>
      <c r="Q28" s="5">
        <f t="shared" si="4"/>
        <v>5</v>
      </c>
      <c r="R28" s="5" t="str">
        <f t="shared" si="1"/>
        <v>Indiferente</v>
      </c>
      <c r="S28" s="5">
        <v>2013</v>
      </c>
    </row>
    <row r="29" spans="1:23" x14ac:dyDescent="0.25">
      <c r="A29" s="1">
        <v>26</v>
      </c>
      <c r="B29" s="7" t="s">
        <v>28</v>
      </c>
      <c r="C29" s="9">
        <v>0.52669999999999995</v>
      </c>
      <c r="D29" s="7"/>
      <c r="E29" s="9">
        <f t="shared" si="2"/>
        <v>1.5266999999999999</v>
      </c>
      <c r="F29" s="9">
        <f t="shared" si="2"/>
        <v>1.3267</v>
      </c>
      <c r="G29" s="9">
        <f t="shared" si="2"/>
        <v>1.1267</v>
      </c>
      <c r="H29" s="9">
        <f t="shared" si="2"/>
        <v>0.92669999999999997</v>
      </c>
      <c r="I29" s="9">
        <f t="shared" si="2"/>
        <v>0.7266999999999999</v>
      </c>
      <c r="J29" s="9">
        <f t="shared" si="2"/>
        <v>0.52669999999999995</v>
      </c>
      <c r="K29" s="9">
        <f t="shared" si="2"/>
        <v>0.32669999999999993</v>
      </c>
      <c r="L29" s="9">
        <f t="shared" si="2"/>
        <v>0.12669999999999992</v>
      </c>
      <c r="M29" s="9">
        <f t="shared" si="2"/>
        <v>7.3300000000000032E-2</v>
      </c>
      <c r="N29" s="9">
        <f t="shared" si="2"/>
        <v>0.2733000000000001</v>
      </c>
      <c r="O29" s="9">
        <f t="shared" si="2"/>
        <v>0.47330000000000005</v>
      </c>
      <c r="P29" s="8">
        <f t="shared" si="3"/>
        <v>7.3300000000000032E-2</v>
      </c>
      <c r="Q29" s="5">
        <f t="shared" si="4"/>
        <v>9</v>
      </c>
      <c r="R29" s="5" t="str">
        <f t="shared" si="1"/>
        <v>Convicción</v>
      </c>
      <c r="S29" s="5">
        <v>2013</v>
      </c>
    </row>
    <row r="30" spans="1:23" x14ac:dyDescent="0.25">
      <c r="A30" s="1">
        <v>27</v>
      </c>
      <c r="B30" s="7" t="s">
        <v>29</v>
      </c>
      <c r="C30" s="9">
        <v>0</v>
      </c>
      <c r="D30" s="7"/>
      <c r="E30" s="9">
        <f t="shared" si="2"/>
        <v>1</v>
      </c>
      <c r="F30" s="9">
        <f t="shared" si="2"/>
        <v>0.8</v>
      </c>
      <c r="G30" s="9">
        <f t="shared" si="2"/>
        <v>0.6</v>
      </c>
      <c r="H30" s="9">
        <f t="shared" si="2"/>
        <v>0.4</v>
      </c>
      <c r="I30" s="9">
        <f t="shared" si="2"/>
        <v>0.2</v>
      </c>
      <c r="J30" s="9">
        <f t="shared" si="2"/>
        <v>0</v>
      </c>
      <c r="K30" s="9">
        <f t="shared" si="2"/>
        <v>0.2</v>
      </c>
      <c r="L30" s="9">
        <f t="shared" si="2"/>
        <v>0.4</v>
      </c>
      <c r="M30" s="9">
        <f t="shared" si="2"/>
        <v>0.6</v>
      </c>
      <c r="N30" s="9">
        <f t="shared" si="2"/>
        <v>0.8</v>
      </c>
      <c r="O30" s="9">
        <f t="shared" si="2"/>
        <v>1</v>
      </c>
      <c r="P30" s="8">
        <f t="shared" si="3"/>
        <v>0</v>
      </c>
      <c r="Q30" s="5">
        <f t="shared" si="4"/>
        <v>6</v>
      </c>
      <c r="R30" s="5" t="str">
        <f t="shared" si="1"/>
        <v>Neutro</v>
      </c>
      <c r="S30" s="5">
        <v>2013</v>
      </c>
    </row>
    <row r="31" spans="1:23" x14ac:dyDescent="0.25">
      <c r="A31" s="1">
        <v>28</v>
      </c>
      <c r="B31" s="7" t="s">
        <v>30</v>
      </c>
      <c r="C31" s="9">
        <v>0</v>
      </c>
      <c r="D31" s="7"/>
      <c r="E31" s="9">
        <f t="shared" si="2"/>
        <v>1</v>
      </c>
      <c r="F31" s="9">
        <f t="shared" si="2"/>
        <v>0.8</v>
      </c>
      <c r="G31" s="9">
        <f t="shared" si="2"/>
        <v>0.6</v>
      </c>
      <c r="H31" s="9">
        <f t="shared" si="2"/>
        <v>0.4</v>
      </c>
      <c r="I31" s="9">
        <f t="shared" si="2"/>
        <v>0.2</v>
      </c>
      <c r="J31" s="9">
        <f t="shared" si="2"/>
        <v>0</v>
      </c>
      <c r="K31" s="9">
        <f t="shared" si="2"/>
        <v>0.2</v>
      </c>
      <c r="L31" s="9">
        <f t="shared" si="2"/>
        <v>0.4</v>
      </c>
      <c r="M31" s="9">
        <f t="shared" si="2"/>
        <v>0.6</v>
      </c>
      <c r="N31" s="9">
        <f t="shared" si="2"/>
        <v>0.8</v>
      </c>
      <c r="O31" s="9">
        <f t="shared" si="2"/>
        <v>1</v>
      </c>
      <c r="P31" s="8">
        <f t="shared" si="3"/>
        <v>0</v>
      </c>
      <c r="Q31" s="5">
        <f t="shared" si="4"/>
        <v>6</v>
      </c>
      <c r="R31" s="5" t="str">
        <f t="shared" si="1"/>
        <v>Neutro</v>
      </c>
      <c r="S31" s="5">
        <v>2013</v>
      </c>
    </row>
    <row r="32" spans="1:23" x14ac:dyDescent="0.25">
      <c r="A32" s="1">
        <v>29</v>
      </c>
      <c r="B32" s="7" t="s">
        <v>31</v>
      </c>
      <c r="C32" s="9">
        <v>0.81759999999999999</v>
      </c>
      <c r="D32" s="7"/>
      <c r="E32" s="9">
        <f t="shared" si="2"/>
        <v>1.8176000000000001</v>
      </c>
      <c r="F32" s="9">
        <f t="shared" si="2"/>
        <v>1.6175999999999999</v>
      </c>
      <c r="G32" s="9">
        <f t="shared" si="2"/>
        <v>1.4176</v>
      </c>
      <c r="H32" s="9">
        <f t="shared" si="2"/>
        <v>1.2176</v>
      </c>
      <c r="I32" s="9">
        <f t="shared" si="2"/>
        <v>1.0176000000000001</v>
      </c>
      <c r="J32" s="9">
        <f t="shared" si="2"/>
        <v>0.81759999999999999</v>
      </c>
      <c r="K32" s="9">
        <f t="shared" si="2"/>
        <v>0.61759999999999993</v>
      </c>
      <c r="L32" s="9">
        <f t="shared" si="2"/>
        <v>0.41759999999999997</v>
      </c>
      <c r="M32" s="9">
        <f t="shared" si="2"/>
        <v>0.21760000000000002</v>
      </c>
      <c r="N32" s="9">
        <f t="shared" si="2"/>
        <v>1.7599999999999949E-2</v>
      </c>
      <c r="O32" s="9">
        <f t="shared" si="2"/>
        <v>0.18240000000000001</v>
      </c>
      <c r="P32" s="8">
        <f t="shared" si="3"/>
        <v>1.7599999999999949E-2</v>
      </c>
      <c r="Q32" s="5">
        <f t="shared" si="4"/>
        <v>10</v>
      </c>
      <c r="R32" s="5" t="str">
        <f t="shared" si="1"/>
        <v>Consolidación</v>
      </c>
      <c r="S32" s="5">
        <v>2013</v>
      </c>
    </row>
    <row r="33" spans="1:19" x14ac:dyDescent="0.25">
      <c r="A33" s="1">
        <v>30</v>
      </c>
      <c r="B33" s="7" t="s">
        <v>32</v>
      </c>
      <c r="C33" s="9">
        <v>0.78449999999999998</v>
      </c>
      <c r="D33" s="7"/>
      <c r="E33" s="9">
        <f t="shared" si="2"/>
        <v>1.7845</v>
      </c>
      <c r="F33" s="9">
        <f t="shared" si="2"/>
        <v>1.5845</v>
      </c>
      <c r="G33" s="9">
        <f t="shared" si="2"/>
        <v>1.3845000000000001</v>
      </c>
      <c r="H33" s="9">
        <f t="shared" si="2"/>
        <v>1.1844999999999999</v>
      </c>
      <c r="I33" s="9">
        <f t="shared" si="2"/>
        <v>0.98449999999999993</v>
      </c>
      <c r="J33" s="9">
        <f t="shared" si="2"/>
        <v>0.78449999999999998</v>
      </c>
      <c r="K33" s="9">
        <f t="shared" si="2"/>
        <v>0.58450000000000002</v>
      </c>
      <c r="L33" s="9">
        <f t="shared" si="2"/>
        <v>0.38449999999999995</v>
      </c>
      <c r="M33" s="9">
        <f t="shared" si="2"/>
        <v>0.1845</v>
      </c>
      <c r="N33" s="9">
        <f t="shared" si="2"/>
        <v>1.5500000000000069E-2</v>
      </c>
      <c r="O33" s="9">
        <f t="shared" si="2"/>
        <v>0.21550000000000002</v>
      </c>
      <c r="P33" s="8">
        <f t="shared" si="3"/>
        <v>1.5500000000000069E-2</v>
      </c>
      <c r="Q33" s="5">
        <f t="shared" si="4"/>
        <v>10</v>
      </c>
      <c r="R33" s="5" t="str">
        <f t="shared" si="1"/>
        <v>Consolidación</v>
      </c>
      <c r="S33" s="5">
        <v>2013</v>
      </c>
    </row>
    <row r="34" spans="1:19" x14ac:dyDescent="0.25">
      <c r="A34" s="1">
        <v>31</v>
      </c>
      <c r="B34" s="7" t="s">
        <v>33</v>
      </c>
      <c r="C34" s="9">
        <v>-0.85189999999999999</v>
      </c>
      <c r="D34" s="7"/>
      <c r="E34" s="9">
        <f t="shared" si="2"/>
        <v>0.14810000000000001</v>
      </c>
      <c r="F34" s="9">
        <f t="shared" si="2"/>
        <v>5.1899999999999946E-2</v>
      </c>
      <c r="G34" s="9">
        <f t="shared" si="2"/>
        <v>0.25190000000000001</v>
      </c>
      <c r="H34" s="9">
        <f t="shared" si="2"/>
        <v>0.45189999999999997</v>
      </c>
      <c r="I34" s="9">
        <f t="shared" si="2"/>
        <v>0.65189999999999992</v>
      </c>
      <c r="J34" s="9">
        <f t="shared" si="2"/>
        <v>0.85189999999999999</v>
      </c>
      <c r="K34" s="9">
        <f t="shared" si="2"/>
        <v>1.0519000000000001</v>
      </c>
      <c r="L34" s="9">
        <f t="shared" si="2"/>
        <v>1.2519</v>
      </c>
      <c r="M34" s="9">
        <f t="shared" si="2"/>
        <v>1.4519</v>
      </c>
      <c r="N34" s="9">
        <f t="shared" si="2"/>
        <v>1.6518999999999999</v>
      </c>
      <c r="O34" s="9">
        <f t="shared" si="2"/>
        <v>1.8519000000000001</v>
      </c>
      <c r="P34" s="8">
        <f t="shared" si="3"/>
        <v>5.1899999999999946E-2</v>
      </c>
      <c r="Q34" s="5">
        <f t="shared" si="4"/>
        <v>2</v>
      </c>
      <c r="R34" s="5" t="str">
        <f t="shared" si="1"/>
        <v>Pesimismo</v>
      </c>
      <c r="S34" s="5">
        <v>2013</v>
      </c>
    </row>
    <row r="35" spans="1:19" x14ac:dyDescent="0.25">
      <c r="A35" s="1">
        <v>32</v>
      </c>
      <c r="B35" s="7" t="s">
        <v>34</v>
      </c>
      <c r="C35" s="9">
        <v>0.84019999999999995</v>
      </c>
      <c r="D35" s="7"/>
      <c r="E35" s="9">
        <f t="shared" si="2"/>
        <v>1.8401999999999998</v>
      </c>
      <c r="F35" s="9">
        <f t="shared" si="2"/>
        <v>1.6402000000000001</v>
      </c>
      <c r="G35" s="9">
        <f t="shared" si="2"/>
        <v>1.4401999999999999</v>
      </c>
      <c r="H35" s="9">
        <f t="shared" si="2"/>
        <v>1.2402</v>
      </c>
      <c r="I35" s="9">
        <f t="shared" si="2"/>
        <v>1.0402</v>
      </c>
      <c r="J35" s="9">
        <f t="shared" si="2"/>
        <v>0.84019999999999995</v>
      </c>
      <c r="K35" s="9">
        <f t="shared" si="2"/>
        <v>0.64019999999999988</v>
      </c>
      <c r="L35" s="9">
        <f t="shared" si="2"/>
        <v>0.44019999999999992</v>
      </c>
      <c r="M35" s="9">
        <f t="shared" si="2"/>
        <v>0.24019999999999997</v>
      </c>
      <c r="N35" s="9">
        <f t="shared" si="2"/>
        <v>4.0199999999999902E-2</v>
      </c>
      <c r="O35" s="9">
        <f t="shared" si="2"/>
        <v>0.15980000000000005</v>
      </c>
      <c r="P35" s="8">
        <f t="shared" si="3"/>
        <v>4.0199999999999902E-2</v>
      </c>
      <c r="Q35" s="5">
        <f t="shared" si="4"/>
        <v>10</v>
      </c>
      <c r="R35" s="5" t="str">
        <f t="shared" ref="R35:R66" si="5">+VLOOKUP(Q35,$U$3:$V$13,2)</f>
        <v>Consolidación</v>
      </c>
      <c r="S35" s="5">
        <v>2013</v>
      </c>
    </row>
    <row r="36" spans="1:19" x14ac:dyDescent="0.25">
      <c r="A36" s="1">
        <v>33</v>
      </c>
      <c r="B36" s="7" t="s">
        <v>35</v>
      </c>
      <c r="C36" s="9">
        <v>0</v>
      </c>
      <c r="D36" s="7"/>
      <c r="E36" s="9">
        <f t="shared" ref="E36:O59" si="6">+ABS(E$2-$C36)</f>
        <v>1</v>
      </c>
      <c r="F36" s="9">
        <f t="shared" si="6"/>
        <v>0.8</v>
      </c>
      <c r="G36" s="9">
        <f t="shared" si="6"/>
        <v>0.6</v>
      </c>
      <c r="H36" s="9">
        <f t="shared" si="6"/>
        <v>0.4</v>
      </c>
      <c r="I36" s="9">
        <f t="shared" si="6"/>
        <v>0.2</v>
      </c>
      <c r="J36" s="9">
        <f t="shared" si="6"/>
        <v>0</v>
      </c>
      <c r="K36" s="9">
        <f t="shared" si="6"/>
        <v>0.2</v>
      </c>
      <c r="L36" s="9">
        <f t="shared" si="6"/>
        <v>0.4</v>
      </c>
      <c r="M36" s="9">
        <f t="shared" si="6"/>
        <v>0.6</v>
      </c>
      <c r="N36" s="9">
        <f t="shared" si="6"/>
        <v>0.8</v>
      </c>
      <c r="O36" s="9">
        <f t="shared" si="6"/>
        <v>1</v>
      </c>
      <c r="P36" s="8">
        <f t="shared" si="3"/>
        <v>0</v>
      </c>
      <c r="Q36" s="5">
        <f t="shared" si="4"/>
        <v>6</v>
      </c>
      <c r="R36" s="5" t="str">
        <f t="shared" si="5"/>
        <v>Neutro</v>
      </c>
      <c r="S36" s="5">
        <v>2013</v>
      </c>
    </row>
    <row r="37" spans="1:19" x14ac:dyDescent="0.25">
      <c r="A37" s="1">
        <v>34</v>
      </c>
      <c r="B37" s="7" t="s">
        <v>36</v>
      </c>
      <c r="C37" s="9">
        <v>7.7200000000000005E-2</v>
      </c>
      <c r="D37" s="7"/>
      <c r="E37" s="9">
        <f t="shared" si="6"/>
        <v>1.0771999999999999</v>
      </c>
      <c r="F37" s="9">
        <f t="shared" si="6"/>
        <v>0.87720000000000009</v>
      </c>
      <c r="G37" s="9">
        <f t="shared" si="6"/>
        <v>0.67720000000000002</v>
      </c>
      <c r="H37" s="9">
        <f t="shared" si="6"/>
        <v>0.47720000000000001</v>
      </c>
      <c r="I37" s="9">
        <f t="shared" si="6"/>
        <v>0.2772</v>
      </c>
      <c r="J37" s="9">
        <f t="shared" si="6"/>
        <v>7.7200000000000005E-2</v>
      </c>
      <c r="K37" s="9">
        <f t="shared" si="6"/>
        <v>0.12280000000000001</v>
      </c>
      <c r="L37" s="9">
        <f t="shared" si="6"/>
        <v>0.32280000000000003</v>
      </c>
      <c r="M37" s="9">
        <f t="shared" si="6"/>
        <v>0.52279999999999993</v>
      </c>
      <c r="N37" s="9">
        <f t="shared" si="6"/>
        <v>0.7228</v>
      </c>
      <c r="O37" s="9">
        <f t="shared" si="6"/>
        <v>0.92279999999999995</v>
      </c>
      <c r="P37" s="8">
        <f t="shared" si="3"/>
        <v>7.7200000000000005E-2</v>
      </c>
      <c r="Q37" s="5">
        <f t="shared" si="4"/>
        <v>6</v>
      </c>
      <c r="R37" s="5" t="str">
        <f t="shared" si="5"/>
        <v>Neutro</v>
      </c>
      <c r="S37" s="5">
        <v>2013</v>
      </c>
    </row>
    <row r="38" spans="1:19" x14ac:dyDescent="0.25">
      <c r="A38" s="1">
        <v>35</v>
      </c>
      <c r="B38" s="7" t="s">
        <v>37</v>
      </c>
      <c r="C38" s="9">
        <v>-0.3412</v>
      </c>
      <c r="D38" s="7"/>
      <c r="E38" s="9">
        <f t="shared" si="6"/>
        <v>0.65880000000000005</v>
      </c>
      <c r="F38" s="9">
        <f t="shared" si="6"/>
        <v>0.45880000000000004</v>
      </c>
      <c r="G38" s="9">
        <f t="shared" si="6"/>
        <v>0.25879999999999997</v>
      </c>
      <c r="H38" s="9">
        <f t="shared" si="6"/>
        <v>5.8800000000000019E-2</v>
      </c>
      <c r="I38" s="9">
        <f t="shared" si="6"/>
        <v>0.14119999999999999</v>
      </c>
      <c r="J38" s="9">
        <f t="shared" si="6"/>
        <v>0.3412</v>
      </c>
      <c r="K38" s="9">
        <f t="shared" si="6"/>
        <v>0.54120000000000001</v>
      </c>
      <c r="L38" s="9">
        <f t="shared" si="6"/>
        <v>0.74120000000000008</v>
      </c>
      <c r="M38" s="9">
        <f t="shared" si="6"/>
        <v>0.94120000000000004</v>
      </c>
      <c r="N38" s="9">
        <f t="shared" si="6"/>
        <v>1.1412</v>
      </c>
      <c r="O38" s="9">
        <f t="shared" si="6"/>
        <v>1.3411999999999999</v>
      </c>
      <c r="P38" s="8">
        <f t="shared" si="3"/>
        <v>5.8800000000000019E-2</v>
      </c>
      <c r="Q38" s="5">
        <f t="shared" si="4"/>
        <v>4</v>
      </c>
      <c r="R38" s="5" t="str">
        <f t="shared" si="5"/>
        <v>Escepticismo</v>
      </c>
      <c r="S38" s="5">
        <v>2013</v>
      </c>
    </row>
    <row r="39" spans="1:19" x14ac:dyDescent="0.25">
      <c r="A39" s="1">
        <v>36</v>
      </c>
      <c r="B39" s="7" t="s">
        <v>38</v>
      </c>
      <c r="C39" s="9">
        <v>-0.88339999999999996</v>
      </c>
      <c r="D39" s="7"/>
      <c r="E39" s="9">
        <f t="shared" si="6"/>
        <v>0.11660000000000004</v>
      </c>
      <c r="F39" s="9">
        <f t="shared" si="6"/>
        <v>8.3399999999999919E-2</v>
      </c>
      <c r="G39" s="9">
        <f t="shared" si="6"/>
        <v>0.28339999999999999</v>
      </c>
      <c r="H39" s="9">
        <f t="shared" si="6"/>
        <v>0.48339999999999994</v>
      </c>
      <c r="I39" s="9">
        <f t="shared" si="6"/>
        <v>0.68340000000000001</v>
      </c>
      <c r="J39" s="9">
        <f t="shared" si="6"/>
        <v>0.88339999999999996</v>
      </c>
      <c r="K39" s="9">
        <f t="shared" si="6"/>
        <v>1.0833999999999999</v>
      </c>
      <c r="L39" s="9">
        <f t="shared" si="6"/>
        <v>1.2833999999999999</v>
      </c>
      <c r="M39" s="9">
        <f t="shared" si="6"/>
        <v>1.4834000000000001</v>
      </c>
      <c r="N39" s="9">
        <f t="shared" si="6"/>
        <v>1.6834</v>
      </c>
      <c r="O39" s="9">
        <f t="shared" si="6"/>
        <v>1.8834</v>
      </c>
      <c r="P39" s="8">
        <f t="shared" si="3"/>
        <v>8.3399999999999919E-2</v>
      </c>
      <c r="Q39" s="5">
        <f t="shared" si="4"/>
        <v>2</v>
      </c>
      <c r="R39" s="5" t="str">
        <f t="shared" si="5"/>
        <v>Pesimismo</v>
      </c>
      <c r="S39" s="5">
        <v>2013</v>
      </c>
    </row>
    <row r="40" spans="1:19" x14ac:dyDescent="0.25">
      <c r="A40" s="1">
        <v>37</v>
      </c>
      <c r="B40" s="7" t="s">
        <v>39</v>
      </c>
      <c r="C40" s="9">
        <v>0</v>
      </c>
      <c r="D40" s="7"/>
      <c r="E40" s="9">
        <f t="shared" si="6"/>
        <v>1</v>
      </c>
      <c r="F40" s="9">
        <f t="shared" si="6"/>
        <v>0.8</v>
      </c>
      <c r="G40" s="9">
        <f t="shared" si="6"/>
        <v>0.6</v>
      </c>
      <c r="H40" s="9">
        <f t="shared" si="6"/>
        <v>0.4</v>
      </c>
      <c r="I40" s="9">
        <f t="shared" si="6"/>
        <v>0.2</v>
      </c>
      <c r="J40" s="9">
        <f t="shared" si="6"/>
        <v>0</v>
      </c>
      <c r="K40" s="9">
        <f t="shared" si="6"/>
        <v>0.2</v>
      </c>
      <c r="L40" s="9">
        <f t="shared" si="6"/>
        <v>0.4</v>
      </c>
      <c r="M40" s="9">
        <f t="shared" si="6"/>
        <v>0.6</v>
      </c>
      <c r="N40" s="9">
        <f t="shared" si="6"/>
        <v>0.8</v>
      </c>
      <c r="O40" s="9">
        <f t="shared" si="6"/>
        <v>1</v>
      </c>
      <c r="P40" s="8">
        <f t="shared" si="3"/>
        <v>0</v>
      </c>
      <c r="Q40" s="5">
        <f t="shared" si="4"/>
        <v>6</v>
      </c>
      <c r="R40" s="5" t="str">
        <f t="shared" si="5"/>
        <v>Neutro</v>
      </c>
      <c r="S40" s="5">
        <v>2013</v>
      </c>
    </row>
    <row r="41" spans="1:19" x14ac:dyDescent="0.25">
      <c r="A41" s="1">
        <v>38</v>
      </c>
      <c r="B41" s="7" t="s">
        <v>40</v>
      </c>
      <c r="C41" s="9">
        <v>0.44040000000000001</v>
      </c>
      <c r="D41" s="7"/>
      <c r="E41" s="9">
        <f t="shared" si="6"/>
        <v>1.4403999999999999</v>
      </c>
      <c r="F41" s="9">
        <f t="shared" si="6"/>
        <v>1.2404000000000002</v>
      </c>
      <c r="G41" s="9">
        <f t="shared" si="6"/>
        <v>1.0404</v>
      </c>
      <c r="H41" s="9">
        <f t="shared" si="6"/>
        <v>0.84040000000000004</v>
      </c>
      <c r="I41" s="9">
        <f t="shared" si="6"/>
        <v>0.64040000000000008</v>
      </c>
      <c r="J41" s="9">
        <f t="shared" si="6"/>
        <v>0.44040000000000001</v>
      </c>
      <c r="K41" s="9">
        <f t="shared" si="6"/>
        <v>0.2404</v>
      </c>
      <c r="L41" s="9">
        <f t="shared" si="6"/>
        <v>4.0399999999999991E-2</v>
      </c>
      <c r="M41" s="9">
        <f t="shared" si="6"/>
        <v>0.15959999999999996</v>
      </c>
      <c r="N41" s="9">
        <f t="shared" si="6"/>
        <v>0.35960000000000003</v>
      </c>
      <c r="O41" s="9">
        <f t="shared" si="6"/>
        <v>0.55959999999999999</v>
      </c>
      <c r="P41" s="8">
        <f t="shared" si="3"/>
        <v>4.0399999999999991E-2</v>
      </c>
      <c r="Q41" s="5">
        <f t="shared" si="4"/>
        <v>8</v>
      </c>
      <c r="R41" s="5" t="str">
        <f t="shared" si="5"/>
        <v>Optimismo</v>
      </c>
      <c r="S41" s="5">
        <v>2013</v>
      </c>
    </row>
    <row r="42" spans="1:19" x14ac:dyDescent="0.25">
      <c r="A42" s="1">
        <v>39</v>
      </c>
      <c r="B42" s="7" t="s">
        <v>41</v>
      </c>
      <c r="C42" s="9">
        <v>0.36120000000000002</v>
      </c>
      <c r="D42" s="7"/>
      <c r="E42" s="9">
        <f t="shared" si="6"/>
        <v>1.3612</v>
      </c>
      <c r="F42" s="9">
        <f t="shared" si="6"/>
        <v>1.1612</v>
      </c>
      <c r="G42" s="9">
        <f t="shared" si="6"/>
        <v>0.96120000000000005</v>
      </c>
      <c r="H42" s="9">
        <f t="shared" si="6"/>
        <v>0.7612000000000001</v>
      </c>
      <c r="I42" s="9">
        <f t="shared" si="6"/>
        <v>0.56120000000000003</v>
      </c>
      <c r="J42" s="9">
        <f t="shared" si="6"/>
        <v>0.36120000000000002</v>
      </c>
      <c r="K42" s="9">
        <f t="shared" si="6"/>
        <v>0.16120000000000001</v>
      </c>
      <c r="L42" s="9">
        <f t="shared" si="6"/>
        <v>3.8800000000000001E-2</v>
      </c>
      <c r="M42" s="9">
        <f t="shared" si="6"/>
        <v>0.23879999999999996</v>
      </c>
      <c r="N42" s="9">
        <f t="shared" si="6"/>
        <v>0.43880000000000002</v>
      </c>
      <c r="O42" s="9">
        <f t="shared" si="6"/>
        <v>0.63880000000000003</v>
      </c>
      <c r="P42" s="8">
        <f t="shared" si="3"/>
        <v>3.8800000000000001E-2</v>
      </c>
      <c r="Q42" s="5">
        <f t="shared" si="4"/>
        <v>8</v>
      </c>
      <c r="R42" s="5" t="str">
        <f t="shared" si="5"/>
        <v>Optimismo</v>
      </c>
      <c r="S42" s="5">
        <v>2013</v>
      </c>
    </row>
    <row r="43" spans="1:19" x14ac:dyDescent="0.25">
      <c r="A43" s="1">
        <v>40</v>
      </c>
      <c r="B43" s="7" t="s">
        <v>42</v>
      </c>
      <c r="C43" s="9">
        <v>-0.44040000000000001</v>
      </c>
      <c r="D43" s="7"/>
      <c r="E43" s="9">
        <f t="shared" si="6"/>
        <v>0.55959999999999999</v>
      </c>
      <c r="F43" s="9">
        <f t="shared" si="6"/>
        <v>0.35960000000000003</v>
      </c>
      <c r="G43" s="9">
        <f t="shared" si="6"/>
        <v>0.15959999999999996</v>
      </c>
      <c r="H43" s="9">
        <f t="shared" si="6"/>
        <v>4.0399999999999991E-2</v>
      </c>
      <c r="I43" s="9">
        <f t="shared" si="6"/>
        <v>0.2404</v>
      </c>
      <c r="J43" s="9">
        <f t="shared" si="6"/>
        <v>0.44040000000000001</v>
      </c>
      <c r="K43" s="9">
        <f t="shared" si="6"/>
        <v>0.64040000000000008</v>
      </c>
      <c r="L43" s="9">
        <f t="shared" si="6"/>
        <v>0.84040000000000004</v>
      </c>
      <c r="M43" s="9">
        <f t="shared" si="6"/>
        <v>1.0404</v>
      </c>
      <c r="N43" s="9">
        <f t="shared" si="6"/>
        <v>1.2404000000000002</v>
      </c>
      <c r="O43" s="9">
        <f t="shared" si="6"/>
        <v>1.4403999999999999</v>
      </c>
      <c r="P43" s="8">
        <f t="shared" si="3"/>
        <v>4.0399999999999991E-2</v>
      </c>
      <c r="Q43" s="5">
        <f t="shared" si="4"/>
        <v>4</v>
      </c>
      <c r="R43" s="5" t="str">
        <f t="shared" si="5"/>
        <v>Escepticismo</v>
      </c>
      <c r="S43" s="5">
        <v>2013</v>
      </c>
    </row>
    <row r="44" spans="1:19" x14ac:dyDescent="0.25">
      <c r="A44" s="1">
        <v>41</v>
      </c>
      <c r="B44" s="7" t="s">
        <v>43</v>
      </c>
      <c r="C44" s="9">
        <v>0.38040000000000002</v>
      </c>
      <c r="D44" s="7"/>
      <c r="E44" s="9">
        <f t="shared" si="6"/>
        <v>1.3804000000000001</v>
      </c>
      <c r="F44" s="9">
        <f t="shared" si="6"/>
        <v>1.1804000000000001</v>
      </c>
      <c r="G44" s="9">
        <f t="shared" si="6"/>
        <v>0.98039999999999994</v>
      </c>
      <c r="H44" s="9">
        <f t="shared" si="6"/>
        <v>0.78039999999999998</v>
      </c>
      <c r="I44" s="9">
        <f t="shared" si="6"/>
        <v>0.58040000000000003</v>
      </c>
      <c r="J44" s="9">
        <f t="shared" si="6"/>
        <v>0.38040000000000002</v>
      </c>
      <c r="K44" s="9">
        <f t="shared" si="6"/>
        <v>0.1804</v>
      </c>
      <c r="L44" s="9">
        <f t="shared" si="6"/>
        <v>1.9600000000000006E-2</v>
      </c>
      <c r="M44" s="9">
        <f t="shared" si="6"/>
        <v>0.21959999999999996</v>
      </c>
      <c r="N44" s="9">
        <f t="shared" si="6"/>
        <v>0.41960000000000003</v>
      </c>
      <c r="O44" s="9">
        <f t="shared" si="6"/>
        <v>0.61959999999999993</v>
      </c>
      <c r="P44" s="8">
        <f t="shared" si="3"/>
        <v>1.9600000000000006E-2</v>
      </c>
      <c r="Q44" s="5">
        <f t="shared" si="4"/>
        <v>8</v>
      </c>
      <c r="R44" s="5" t="str">
        <f t="shared" si="5"/>
        <v>Optimismo</v>
      </c>
      <c r="S44" s="5">
        <v>2013</v>
      </c>
    </row>
    <row r="45" spans="1:19" x14ac:dyDescent="0.25">
      <c r="A45" s="1">
        <v>42</v>
      </c>
      <c r="B45" s="7" t="s">
        <v>44</v>
      </c>
      <c r="C45" s="9">
        <v>0.62490000000000001</v>
      </c>
      <c r="D45" s="7"/>
      <c r="E45" s="9">
        <f t="shared" si="6"/>
        <v>1.6249</v>
      </c>
      <c r="F45" s="9">
        <f t="shared" si="6"/>
        <v>1.4249000000000001</v>
      </c>
      <c r="G45" s="9">
        <f t="shared" si="6"/>
        <v>1.2248999999999999</v>
      </c>
      <c r="H45" s="9">
        <f t="shared" si="6"/>
        <v>1.0249000000000001</v>
      </c>
      <c r="I45" s="9">
        <f t="shared" si="6"/>
        <v>0.82489999999999997</v>
      </c>
      <c r="J45" s="9">
        <f t="shared" si="6"/>
        <v>0.62490000000000001</v>
      </c>
      <c r="K45" s="9">
        <f t="shared" si="6"/>
        <v>0.4249</v>
      </c>
      <c r="L45" s="9">
        <f t="shared" si="6"/>
        <v>0.22489999999999999</v>
      </c>
      <c r="M45" s="9">
        <f t="shared" si="6"/>
        <v>2.4900000000000033E-2</v>
      </c>
      <c r="N45" s="9">
        <f t="shared" si="6"/>
        <v>0.17510000000000003</v>
      </c>
      <c r="O45" s="9">
        <f t="shared" si="6"/>
        <v>0.37509999999999999</v>
      </c>
      <c r="P45" s="8">
        <f t="shared" si="3"/>
        <v>2.4900000000000033E-2</v>
      </c>
      <c r="Q45" s="5">
        <f t="shared" si="4"/>
        <v>9</v>
      </c>
      <c r="R45" s="5" t="str">
        <f t="shared" si="5"/>
        <v>Convicción</v>
      </c>
      <c r="S45" s="5">
        <v>2013</v>
      </c>
    </row>
    <row r="46" spans="1:19" x14ac:dyDescent="0.25">
      <c r="A46" s="1">
        <v>43</v>
      </c>
      <c r="B46" s="7" t="s">
        <v>45</v>
      </c>
      <c r="C46" s="9">
        <v>0</v>
      </c>
      <c r="D46" s="7"/>
      <c r="E46" s="9">
        <f t="shared" si="6"/>
        <v>1</v>
      </c>
      <c r="F46" s="9">
        <f t="shared" si="6"/>
        <v>0.8</v>
      </c>
      <c r="G46" s="9">
        <f t="shared" si="6"/>
        <v>0.6</v>
      </c>
      <c r="H46" s="9">
        <f t="shared" si="6"/>
        <v>0.4</v>
      </c>
      <c r="I46" s="9">
        <f t="shared" si="6"/>
        <v>0.2</v>
      </c>
      <c r="J46" s="9">
        <f t="shared" si="6"/>
        <v>0</v>
      </c>
      <c r="K46" s="9">
        <f t="shared" si="6"/>
        <v>0.2</v>
      </c>
      <c r="L46" s="9">
        <f t="shared" si="6"/>
        <v>0.4</v>
      </c>
      <c r="M46" s="9">
        <f t="shared" si="6"/>
        <v>0.6</v>
      </c>
      <c r="N46" s="9">
        <f t="shared" si="6"/>
        <v>0.8</v>
      </c>
      <c r="O46" s="9">
        <f t="shared" si="6"/>
        <v>1</v>
      </c>
      <c r="P46" s="8">
        <f t="shared" si="3"/>
        <v>0</v>
      </c>
      <c r="Q46" s="5">
        <f t="shared" si="4"/>
        <v>6</v>
      </c>
      <c r="R46" s="5" t="str">
        <f t="shared" si="5"/>
        <v>Neutro</v>
      </c>
      <c r="S46" s="5">
        <v>2013</v>
      </c>
    </row>
    <row r="47" spans="1:19" x14ac:dyDescent="0.25">
      <c r="A47" s="1">
        <v>44</v>
      </c>
      <c r="B47" s="7" t="s">
        <v>46</v>
      </c>
      <c r="C47" s="9">
        <v>0</v>
      </c>
      <c r="D47" s="7"/>
      <c r="E47" s="9">
        <f t="shared" si="6"/>
        <v>1</v>
      </c>
      <c r="F47" s="9">
        <f t="shared" si="6"/>
        <v>0.8</v>
      </c>
      <c r="G47" s="9">
        <f t="shared" si="6"/>
        <v>0.6</v>
      </c>
      <c r="H47" s="9">
        <f t="shared" si="6"/>
        <v>0.4</v>
      </c>
      <c r="I47" s="9">
        <f t="shared" si="6"/>
        <v>0.2</v>
      </c>
      <c r="J47" s="9">
        <f t="shared" si="6"/>
        <v>0</v>
      </c>
      <c r="K47" s="9">
        <f t="shared" si="6"/>
        <v>0.2</v>
      </c>
      <c r="L47" s="9">
        <f t="shared" si="6"/>
        <v>0.4</v>
      </c>
      <c r="M47" s="9">
        <f t="shared" si="6"/>
        <v>0.6</v>
      </c>
      <c r="N47" s="9">
        <f t="shared" si="6"/>
        <v>0.8</v>
      </c>
      <c r="O47" s="9">
        <f t="shared" si="6"/>
        <v>1</v>
      </c>
      <c r="P47" s="8">
        <f t="shared" si="3"/>
        <v>0</v>
      </c>
      <c r="Q47" s="5">
        <f t="shared" si="4"/>
        <v>6</v>
      </c>
      <c r="R47" s="5" t="str">
        <f t="shared" si="5"/>
        <v>Neutro</v>
      </c>
      <c r="S47" s="5">
        <v>2013</v>
      </c>
    </row>
    <row r="48" spans="1:19" x14ac:dyDescent="0.25">
      <c r="A48" s="1">
        <v>45</v>
      </c>
      <c r="B48" s="7" t="s">
        <v>47</v>
      </c>
      <c r="C48" s="9">
        <v>0.74299999999999999</v>
      </c>
      <c r="D48" s="7"/>
      <c r="E48" s="9">
        <f t="shared" si="6"/>
        <v>1.7429999999999999</v>
      </c>
      <c r="F48" s="9">
        <f t="shared" si="6"/>
        <v>1.5430000000000001</v>
      </c>
      <c r="G48" s="9">
        <f t="shared" si="6"/>
        <v>1.343</v>
      </c>
      <c r="H48" s="9">
        <f t="shared" si="6"/>
        <v>1.143</v>
      </c>
      <c r="I48" s="9">
        <f t="shared" si="6"/>
        <v>0.94300000000000006</v>
      </c>
      <c r="J48" s="9">
        <f t="shared" si="6"/>
        <v>0.74299999999999999</v>
      </c>
      <c r="K48" s="9">
        <f t="shared" si="6"/>
        <v>0.54299999999999993</v>
      </c>
      <c r="L48" s="9">
        <f t="shared" si="6"/>
        <v>0.34299999999999997</v>
      </c>
      <c r="M48" s="9">
        <f t="shared" si="6"/>
        <v>0.14300000000000002</v>
      </c>
      <c r="N48" s="9">
        <f t="shared" si="6"/>
        <v>5.7000000000000051E-2</v>
      </c>
      <c r="O48" s="9">
        <f t="shared" si="6"/>
        <v>0.25700000000000001</v>
      </c>
      <c r="P48" s="8">
        <f t="shared" si="3"/>
        <v>5.7000000000000051E-2</v>
      </c>
      <c r="Q48" s="5">
        <f t="shared" si="4"/>
        <v>10</v>
      </c>
      <c r="R48" s="5" t="str">
        <f t="shared" si="5"/>
        <v>Consolidación</v>
      </c>
      <c r="S48" s="5">
        <v>2013</v>
      </c>
    </row>
    <row r="49" spans="1:19" x14ac:dyDescent="0.25">
      <c r="A49" s="1">
        <v>46</v>
      </c>
      <c r="B49" s="7" t="s">
        <v>48</v>
      </c>
      <c r="C49" s="9">
        <v>0.94510000000000005</v>
      </c>
      <c r="D49" s="7"/>
      <c r="E49" s="9">
        <f t="shared" si="6"/>
        <v>1.9451000000000001</v>
      </c>
      <c r="F49" s="9">
        <f t="shared" si="6"/>
        <v>1.7451000000000001</v>
      </c>
      <c r="G49" s="9">
        <f t="shared" si="6"/>
        <v>1.5451000000000001</v>
      </c>
      <c r="H49" s="9">
        <f t="shared" si="6"/>
        <v>1.3451</v>
      </c>
      <c r="I49" s="9">
        <f t="shared" si="6"/>
        <v>1.1451</v>
      </c>
      <c r="J49" s="9">
        <f t="shared" si="6"/>
        <v>0.94510000000000005</v>
      </c>
      <c r="K49" s="9">
        <f t="shared" si="6"/>
        <v>0.7451000000000001</v>
      </c>
      <c r="L49" s="9">
        <f t="shared" si="6"/>
        <v>0.54510000000000003</v>
      </c>
      <c r="M49" s="9">
        <f t="shared" si="6"/>
        <v>0.34510000000000007</v>
      </c>
      <c r="N49" s="9">
        <f t="shared" si="6"/>
        <v>0.14510000000000001</v>
      </c>
      <c r="O49" s="9">
        <f t="shared" si="6"/>
        <v>5.4899999999999949E-2</v>
      </c>
      <c r="P49" s="8">
        <f t="shared" si="3"/>
        <v>5.4899999999999949E-2</v>
      </c>
      <c r="Q49" s="5">
        <f t="shared" si="4"/>
        <v>11</v>
      </c>
      <c r="R49" s="5" t="str">
        <f t="shared" si="5"/>
        <v>Confianza</v>
      </c>
      <c r="S49" s="5">
        <v>2013</v>
      </c>
    </row>
    <row r="50" spans="1:19" x14ac:dyDescent="0.25">
      <c r="A50" s="1">
        <v>47</v>
      </c>
      <c r="B50" s="7" t="s">
        <v>49</v>
      </c>
      <c r="C50" s="9">
        <v>0</v>
      </c>
      <c r="D50" s="7"/>
      <c r="E50" s="9">
        <f t="shared" si="6"/>
        <v>1</v>
      </c>
      <c r="F50" s="9">
        <f t="shared" si="6"/>
        <v>0.8</v>
      </c>
      <c r="G50" s="9">
        <f t="shared" si="6"/>
        <v>0.6</v>
      </c>
      <c r="H50" s="9">
        <f t="shared" si="6"/>
        <v>0.4</v>
      </c>
      <c r="I50" s="9">
        <f t="shared" si="6"/>
        <v>0.2</v>
      </c>
      <c r="J50" s="9">
        <f t="shared" si="6"/>
        <v>0</v>
      </c>
      <c r="K50" s="9">
        <f t="shared" si="6"/>
        <v>0.2</v>
      </c>
      <c r="L50" s="9">
        <f t="shared" si="6"/>
        <v>0.4</v>
      </c>
      <c r="M50" s="9">
        <f t="shared" si="6"/>
        <v>0.6</v>
      </c>
      <c r="N50" s="9">
        <f t="shared" si="6"/>
        <v>0.8</v>
      </c>
      <c r="O50" s="9">
        <f t="shared" si="6"/>
        <v>1</v>
      </c>
      <c r="P50" s="8">
        <f t="shared" si="3"/>
        <v>0</v>
      </c>
      <c r="Q50" s="5">
        <f t="shared" si="4"/>
        <v>6</v>
      </c>
      <c r="R50" s="5" t="str">
        <f t="shared" si="5"/>
        <v>Neutro</v>
      </c>
      <c r="S50" s="5">
        <v>2013</v>
      </c>
    </row>
    <row r="51" spans="1:19" x14ac:dyDescent="0.25">
      <c r="A51" s="1">
        <v>48</v>
      </c>
      <c r="B51" s="7" t="s">
        <v>50</v>
      </c>
      <c r="C51" s="9">
        <v>0.52669999999999995</v>
      </c>
      <c r="D51" s="7"/>
      <c r="E51" s="9">
        <f t="shared" si="6"/>
        <v>1.5266999999999999</v>
      </c>
      <c r="F51" s="9">
        <f t="shared" si="6"/>
        <v>1.3267</v>
      </c>
      <c r="G51" s="9">
        <f t="shared" si="6"/>
        <v>1.1267</v>
      </c>
      <c r="H51" s="9">
        <f t="shared" si="6"/>
        <v>0.92669999999999997</v>
      </c>
      <c r="I51" s="9">
        <f t="shared" si="6"/>
        <v>0.7266999999999999</v>
      </c>
      <c r="J51" s="9">
        <f t="shared" si="6"/>
        <v>0.52669999999999995</v>
      </c>
      <c r="K51" s="9">
        <f t="shared" si="6"/>
        <v>0.32669999999999993</v>
      </c>
      <c r="L51" s="9">
        <f t="shared" si="6"/>
        <v>0.12669999999999992</v>
      </c>
      <c r="M51" s="9">
        <f t="shared" si="6"/>
        <v>7.3300000000000032E-2</v>
      </c>
      <c r="N51" s="9">
        <f t="shared" si="6"/>
        <v>0.2733000000000001</v>
      </c>
      <c r="O51" s="9">
        <f t="shared" si="6"/>
        <v>0.47330000000000005</v>
      </c>
      <c r="P51" s="8">
        <f t="shared" si="3"/>
        <v>7.3300000000000032E-2</v>
      </c>
      <c r="Q51" s="5">
        <f t="shared" si="4"/>
        <v>9</v>
      </c>
      <c r="R51" s="5" t="str">
        <f t="shared" si="5"/>
        <v>Convicción</v>
      </c>
      <c r="S51" s="5">
        <v>2013</v>
      </c>
    </row>
    <row r="52" spans="1:19" x14ac:dyDescent="0.25">
      <c r="A52" s="1">
        <v>49</v>
      </c>
      <c r="B52" s="7" t="s">
        <v>51</v>
      </c>
      <c r="C52" s="9">
        <v>0.34</v>
      </c>
      <c r="D52" s="7"/>
      <c r="E52" s="9">
        <f t="shared" si="6"/>
        <v>1.34</v>
      </c>
      <c r="F52" s="9">
        <f t="shared" si="6"/>
        <v>1.1400000000000001</v>
      </c>
      <c r="G52" s="9">
        <f t="shared" si="6"/>
        <v>0.94</v>
      </c>
      <c r="H52" s="9">
        <f t="shared" si="6"/>
        <v>0.74</v>
      </c>
      <c r="I52" s="9">
        <f t="shared" si="6"/>
        <v>0.54</v>
      </c>
      <c r="J52" s="9">
        <f t="shared" si="6"/>
        <v>0.34</v>
      </c>
      <c r="K52" s="9">
        <f t="shared" si="6"/>
        <v>0.14000000000000001</v>
      </c>
      <c r="L52" s="9">
        <f t="shared" si="6"/>
        <v>0.06</v>
      </c>
      <c r="M52" s="9">
        <f t="shared" si="6"/>
        <v>0.25999999999999995</v>
      </c>
      <c r="N52" s="9">
        <f t="shared" si="6"/>
        <v>0.46</v>
      </c>
      <c r="O52" s="9">
        <f t="shared" si="6"/>
        <v>0.65999999999999992</v>
      </c>
      <c r="P52" s="8">
        <f t="shared" si="3"/>
        <v>0.06</v>
      </c>
      <c r="Q52" s="5">
        <f t="shared" si="4"/>
        <v>8</v>
      </c>
      <c r="R52" s="5" t="str">
        <f t="shared" si="5"/>
        <v>Optimismo</v>
      </c>
      <c r="S52" s="5">
        <v>2013</v>
      </c>
    </row>
    <row r="53" spans="1:19" x14ac:dyDescent="0.25">
      <c r="A53" s="1">
        <v>50</v>
      </c>
      <c r="B53" s="7" t="s">
        <v>52</v>
      </c>
      <c r="C53" s="9">
        <v>0</v>
      </c>
      <c r="D53" s="7"/>
      <c r="E53" s="9">
        <f t="shared" si="6"/>
        <v>1</v>
      </c>
      <c r="F53" s="9">
        <f t="shared" si="6"/>
        <v>0.8</v>
      </c>
      <c r="G53" s="9">
        <f t="shared" si="6"/>
        <v>0.6</v>
      </c>
      <c r="H53" s="9">
        <f t="shared" si="6"/>
        <v>0.4</v>
      </c>
      <c r="I53" s="9">
        <f t="shared" si="6"/>
        <v>0.2</v>
      </c>
      <c r="J53" s="9">
        <f t="shared" si="6"/>
        <v>0</v>
      </c>
      <c r="K53" s="9">
        <f t="shared" si="6"/>
        <v>0.2</v>
      </c>
      <c r="L53" s="9">
        <f t="shared" si="6"/>
        <v>0.4</v>
      </c>
      <c r="M53" s="9">
        <f t="shared" si="6"/>
        <v>0.6</v>
      </c>
      <c r="N53" s="9">
        <f t="shared" si="6"/>
        <v>0.8</v>
      </c>
      <c r="O53" s="9">
        <f t="shared" si="6"/>
        <v>1</v>
      </c>
      <c r="P53" s="8">
        <f t="shared" si="3"/>
        <v>0</v>
      </c>
      <c r="Q53" s="5">
        <f t="shared" si="4"/>
        <v>6</v>
      </c>
      <c r="R53" s="5" t="str">
        <f t="shared" si="5"/>
        <v>Neutro</v>
      </c>
      <c r="S53" s="5">
        <v>2013</v>
      </c>
    </row>
    <row r="54" spans="1:19" x14ac:dyDescent="0.25">
      <c r="A54" s="1">
        <v>51</v>
      </c>
      <c r="B54" s="7" t="s">
        <v>53</v>
      </c>
      <c r="C54" s="9">
        <v>-0.20230000000000001</v>
      </c>
      <c r="D54" s="7"/>
      <c r="E54" s="9">
        <f t="shared" si="6"/>
        <v>0.79769999999999996</v>
      </c>
      <c r="F54" s="9">
        <f t="shared" si="6"/>
        <v>0.59770000000000001</v>
      </c>
      <c r="G54" s="9">
        <f t="shared" si="6"/>
        <v>0.39769999999999994</v>
      </c>
      <c r="H54" s="9">
        <f t="shared" si="6"/>
        <v>0.19770000000000001</v>
      </c>
      <c r="I54" s="9">
        <f t="shared" si="6"/>
        <v>2.2999999999999965E-3</v>
      </c>
      <c r="J54" s="9">
        <f t="shared" si="6"/>
        <v>0.20230000000000001</v>
      </c>
      <c r="K54" s="9">
        <f t="shared" si="6"/>
        <v>0.40229999999999999</v>
      </c>
      <c r="L54" s="9">
        <f t="shared" si="6"/>
        <v>0.60230000000000006</v>
      </c>
      <c r="M54" s="9">
        <f t="shared" si="6"/>
        <v>0.80230000000000001</v>
      </c>
      <c r="N54" s="9">
        <f t="shared" si="6"/>
        <v>1.0023</v>
      </c>
      <c r="O54" s="9">
        <f t="shared" si="6"/>
        <v>1.2022999999999999</v>
      </c>
      <c r="P54" s="8">
        <f t="shared" si="3"/>
        <v>2.2999999999999965E-3</v>
      </c>
      <c r="Q54" s="5">
        <f t="shared" si="4"/>
        <v>5</v>
      </c>
      <c r="R54" s="5" t="str">
        <f t="shared" si="5"/>
        <v>Indiferente</v>
      </c>
      <c r="S54" s="5">
        <v>2013</v>
      </c>
    </row>
    <row r="55" spans="1:19" x14ac:dyDescent="0.25">
      <c r="A55" s="1">
        <v>52</v>
      </c>
      <c r="B55" s="7" t="s">
        <v>54</v>
      </c>
      <c r="C55" s="9">
        <v>-0.16950000000000001</v>
      </c>
      <c r="D55" s="7"/>
      <c r="E55" s="9">
        <f t="shared" si="6"/>
        <v>0.83050000000000002</v>
      </c>
      <c r="F55" s="9">
        <f t="shared" si="6"/>
        <v>0.63050000000000006</v>
      </c>
      <c r="G55" s="9">
        <f t="shared" si="6"/>
        <v>0.43049999999999999</v>
      </c>
      <c r="H55" s="9">
        <f t="shared" si="6"/>
        <v>0.23050000000000001</v>
      </c>
      <c r="I55" s="9">
        <f t="shared" si="6"/>
        <v>3.0499999999999999E-2</v>
      </c>
      <c r="J55" s="9">
        <f t="shared" si="6"/>
        <v>0.16950000000000001</v>
      </c>
      <c r="K55" s="9">
        <f t="shared" si="6"/>
        <v>0.36950000000000005</v>
      </c>
      <c r="L55" s="9">
        <f t="shared" si="6"/>
        <v>0.56950000000000001</v>
      </c>
      <c r="M55" s="9">
        <f t="shared" si="6"/>
        <v>0.76949999999999996</v>
      </c>
      <c r="N55" s="9">
        <f t="shared" si="6"/>
        <v>0.96950000000000003</v>
      </c>
      <c r="O55" s="9">
        <f t="shared" si="6"/>
        <v>1.1695</v>
      </c>
      <c r="P55" s="8">
        <f t="shared" si="3"/>
        <v>3.0499999999999999E-2</v>
      </c>
      <c r="Q55" s="5">
        <f t="shared" si="4"/>
        <v>5</v>
      </c>
      <c r="R55" s="5" t="str">
        <f t="shared" si="5"/>
        <v>Indiferente</v>
      </c>
      <c r="S55" s="5">
        <v>2013</v>
      </c>
    </row>
    <row r="56" spans="1:19" x14ac:dyDescent="0.25">
      <c r="A56" s="1">
        <v>53</v>
      </c>
      <c r="B56" s="7" t="s">
        <v>55</v>
      </c>
      <c r="C56" s="9">
        <v>-9.4100000000000003E-2</v>
      </c>
      <c r="D56" s="7"/>
      <c r="E56" s="9">
        <f t="shared" si="6"/>
        <v>0.90590000000000004</v>
      </c>
      <c r="F56" s="9">
        <f t="shared" si="6"/>
        <v>0.70590000000000008</v>
      </c>
      <c r="G56" s="9">
        <f t="shared" si="6"/>
        <v>0.50590000000000002</v>
      </c>
      <c r="H56" s="9">
        <f t="shared" si="6"/>
        <v>0.30590000000000001</v>
      </c>
      <c r="I56" s="9">
        <f t="shared" si="6"/>
        <v>0.10590000000000001</v>
      </c>
      <c r="J56" s="9">
        <f t="shared" si="6"/>
        <v>9.4100000000000003E-2</v>
      </c>
      <c r="K56" s="9">
        <f t="shared" si="6"/>
        <v>0.29410000000000003</v>
      </c>
      <c r="L56" s="9">
        <f t="shared" si="6"/>
        <v>0.49410000000000004</v>
      </c>
      <c r="M56" s="9">
        <f t="shared" si="6"/>
        <v>0.69409999999999994</v>
      </c>
      <c r="N56" s="9">
        <f t="shared" si="6"/>
        <v>0.89410000000000001</v>
      </c>
      <c r="O56" s="9">
        <f t="shared" si="6"/>
        <v>1.0941000000000001</v>
      </c>
      <c r="P56" s="8">
        <f t="shared" si="3"/>
        <v>9.4100000000000003E-2</v>
      </c>
      <c r="Q56" s="5">
        <f t="shared" si="4"/>
        <v>6</v>
      </c>
      <c r="R56" s="5" t="str">
        <f t="shared" si="5"/>
        <v>Neutro</v>
      </c>
      <c r="S56" s="5">
        <v>2013</v>
      </c>
    </row>
    <row r="57" spans="1:19" x14ac:dyDescent="0.25">
      <c r="A57" s="1">
        <v>54</v>
      </c>
      <c r="B57" s="7" t="s">
        <v>56</v>
      </c>
      <c r="C57" s="9">
        <v>0.71840000000000004</v>
      </c>
      <c r="D57" s="7"/>
      <c r="E57" s="9">
        <f t="shared" si="6"/>
        <v>1.7183999999999999</v>
      </c>
      <c r="F57" s="9">
        <f t="shared" si="6"/>
        <v>1.5184000000000002</v>
      </c>
      <c r="G57" s="9">
        <f t="shared" si="6"/>
        <v>1.3184</v>
      </c>
      <c r="H57" s="9">
        <f t="shared" si="6"/>
        <v>1.1184000000000001</v>
      </c>
      <c r="I57" s="9">
        <f t="shared" si="6"/>
        <v>0.91840000000000011</v>
      </c>
      <c r="J57" s="9">
        <f t="shared" si="6"/>
        <v>0.71840000000000004</v>
      </c>
      <c r="K57" s="9">
        <f t="shared" si="6"/>
        <v>0.51839999999999997</v>
      </c>
      <c r="L57" s="9">
        <f t="shared" si="6"/>
        <v>0.31840000000000002</v>
      </c>
      <c r="M57" s="9">
        <f t="shared" si="6"/>
        <v>0.11840000000000006</v>
      </c>
      <c r="N57" s="9">
        <f t="shared" si="6"/>
        <v>8.1600000000000006E-2</v>
      </c>
      <c r="O57" s="9">
        <f t="shared" si="6"/>
        <v>0.28159999999999996</v>
      </c>
      <c r="P57" s="8">
        <f t="shared" si="3"/>
        <v>8.1600000000000006E-2</v>
      </c>
      <c r="Q57" s="5">
        <f t="shared" si="4"/>
        <v>10</v>
      </c>
      <c r="R57" s="5" t="str">
        <f t="shared" si="5"/>
        <v>Consolidación</v>
      </c>
      <c r="S57" s="5">
        <v>2013</v>
      </c>
    </row>
    <row r="58" spans="1:19" x14ac:dyDescent="0.25">
      <c r="A58" s="1">
        <v>55</v>
      </c>
      <c r="B58" s="7" t="s">
        <v>57</v>
      </c>
      <c r="C58" s="9">
        <v>0.82679999999999998</v>
      </c>
      <c r="D58" s="7"/>
      <c r="E58" s="9">
        <f t="shared" si="6"/>
        <v>1.8268</v>
      </c>
      <c r="F58" s="9">
        <f t="shared" si="6"/>
        <v>1.6268</v>
      </c>
      <c r="G58" s="9">
        <f t="shared" si="6"/>
        <v>1.4268000000000001</v>
      </c>
      <c r="H58" s="9">
        <f t="shared" si="6"/>
        <v>1.2267999999999999</v>
      </c>
      <c r="I58" s="9">
        <f t="shared" si="6"/>
        <v>1.0267999999999999</v>
      </c>
      <c r="J58" s="9">
        <f t="shared" si="6"/>
        <v>0.82679999999999998</v>
      </c>
      <c r="K58" s="9">
        <f t="shared" si="6"/>
        <v>0.62680000000000002</v>
      </c>
      <c r="L58" s="9">
        <f t="shared" si="6"/>
        <v>0.42679999999999996</v>
      </c>
      <c r="M58" s="9">
        <f t="shared" si="6"/>
        <v>0.2268</v>
      </c>
      <c r="N58" s="9">
        <f t="shared" si="6"/>
        <v>2.6799999999999935E-2</v>
      </c>
      <c r="O58" s="9">
        <f t="shared" si="6"/>
        <v>0.17320000000000002</v>
      </c>
      <c r="P58" s="8">
        <f t="shared" si="3"/>
        <v>2.6799999999999935E-2</v>
      </c>
      <c r="Q58" s="5">
        <f t="shared" si="4"/>
        <v>10</v>
      </c>
      <c r="R58" s="5" t="str">
        <f t="shared" si="5"/>
        <v>Consolidación</v>
      </c>
      <c r="S58" s="5">
        <v>2013</v>
      </c>
    </row>
    <row r="59" spans="1:19" x14ac:dyDescent="0.25">
      <c r="A59" s="1">
        <v>56</v>
      </c>
      <c r="B59" s="7" t="s">
        <v>58</v>
      </c>
      <c r="C59" s="9">
        <v>0.55620000000000003</v>
      </c>
      <c r="D59" s="7"/>
      <c r="E59" s="9">
        <f t="shared" si="6"/>
        <v>1.5562</v>
      </c>
      <c r="F59" s="9">
        <f t="shared" si="6"/>
        <v>1.3562000000000001</v>
      </c>
      <c r="G59" s="9">
        <f t="shared" ref="F59:O61" si="7">+ABS(G$2-$C59)</f>
        <v>1.1562000000000001</v>
      </c>
      <c r="H59" s="9">
        <f t="shared" si="7"/>
        <v>0.95620000000000005</v>
      </c>
      <c r="I59" s="9">
        <f t="shared" si="7"/>
        <v>0.75619999999999998</v>
      </c>
      <c r="J59" s="9">
        <f t="shared" si="7"/>
        <v>0.55620000000000003</v>
      </c>
      <c r="K59" s="9">
        <f t="shared" si="7"/>
        <v>0.35620000000000002</v>
      </c>
      <c r="L59" s="9">
        <f t="shared" si="7"/>
        <v>0.15620000000000001</v>
      </c>
      <c r="M59" s="9">
        <f t="shared" si="7"/>
        <v>4.379999999999995E-2</v>
      </c>
      <c r="N59" s="9">
        <f t="shared" si="7"/>
        <v>0.24380000000000002</v>
      </c>
      <c r="O59" s="9">
        <f t="shared" si="7"/>
        <v>0.44379999999999997</v>
      </c>
      <c r="P59" s="8">
        <f t="shared" si="3"/>
        <v>4.379999999999995E-2</v>
      </c>
      <c r="Q59" s="5">
        <f t="shared" si="4"/>
        <v>9</v>
      </c>
      <c r="R59" s="5" t="str">
        <f t="shared" si="5"/>
        <v>Convicción</v>
      </c>
      <c r="S59" s="5">
        <v>2013</v>
      </c>
    </row>
    <row r="60" spans="1:19" x14ac:dyDescent="0.25">
      <c r="A60" s="1">
        <v>57</v>
      </c>
      <c r="B60" s="7" t="s">
        <v>5</v>
      </c>
      <c r="C60" s="9">
        <v>0</v>
      </c>
      <c r="D60" s="7"/>
      <c r="E60" s="9">
        <f t="shared" ref="E60:E61" si="8">+ABS(E$2-$C60)</f>
        <v>1</v>
      </c>
      <c r="F60" s="9">
        <f t="shared" si="7"/>
        <v>0.8</v>
      </c>
      <c r="G60" s="9">
        <f t="shared" si="7"/>
        <v>0.6</v>
      </c>
      <c r="H60" s="9">
        <f t="shared" si="7"/>
        <v>0.4</v>
      </c>
      <c r="I60" s="9">
        <f t="shared" si="7"/>
        <v>0.2</v>
      </c>
      <c r="J60" s="9">
        <f t="shared" si="7"/>
        <v>0</v>
      </c>
      <c r="K60" s="9">
        <f t="shared" si="7"/>
        <v>0.2</v>
      </c>
      <c r="L60" s="9">
        <f t="shared" si="7"/>
        <v>0.4</v>
      </c>
      <c r="M60" s="9">
        <f t="shared" si="7"/>
        <v>0.6</v>
      </c>
      <c r="N60" s="9">
        <f t="shared" si="7"/>
        <v>0.8</v>
      </c>
      <c r="O60" s="9">
        <f t="shared" si="7"/>
        <v>1</v>
      </c>
      <c r="P60" s="8">
        <f t="shared" si="3"/>
        <v>0</v>
      </c>
      <c r="Q60" s="5">
        <f t="shared" si="4"/>
        <v>6</v>
      </c>
      <c r="R60" s="5" t="str">
        <f t="shared" si="5"/>
        <v>Neutro</v>
      </c>
      <c r="S60" s="5">
        <v>2013</v>
      </c>
    </row>
    <row r="61" spans="1:19" x14ac:dyDescent="0.25">
      <c r="A61" s="1">
        <v>58</v>
      </c>
      <c r="B61" s="7" t="s">
        <v>59</v>
      </c>
      <c r="C61" s="9">
        <v>0</v>
      </c>
      <c r="D61" s="7"/>
      <c r="E61" s="9">
        <f t="shared" si="8"/>
        <v>1</v>
      </c>
      <c r="F61" s="9">
        <f t="shared" si="7"/>
        <v>0.8</v>
      </c>
      <c r="G61" s="9">
        <f t="shared" si="7"/>
        <v>0.6</v>
      </c>
      <c r="H61" s="9">
        <f t="shared" si="7"/>
        <v>0.4</v>
      </c>
      <c r="I61" s="9">
        <f t="shared" si="7"/>
        <v>0.2</v>
      </c>
      <c r="J61" s="9">
        <f t="shared" si="7"/>
        <v>0</v>
      </c>
      <c r="K61" s="9">
        <f t="shared" si="7"/>
        <v>0.2</v>
      </c>
      <c r="L61" s="9">
        <f t="shared" si="7"/>
        <v>0.4</v>
      </c>
      <c r="M61" s="9">
        <f t="shared" si="7"/>
        <v>0.6</v>
      </c>
      <c r="N61" s="9">
        <f t="shared" si="7"/>
        <v>0.8</v>
      </c>
      <c r="O61" s="9">
        <f t="shared" si="7"/>
        <v>1</v>
      </c>
      <c r="P61" s="8">
        <f t="shared" si="3"/>
        <v>0</v>
      </c>
      <c r="Q61" s="5">
        <f t="shared" si="4"/>
        <v>6</v>
      </c>
      <c r="R61" s="5" t="str">
        <f t="shared" si="5"/>
        <v>Neutro</v>
      </c>
      <c r="S61" s="5">
        <v>2013</v>
      </c>
    </row>
  </sheetData>
  <mergeCells count="1">
    <mergeCell ref="V1:Z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B6E3-24E6-48BA-B665-FE6E09AA7346}">
  <dimension ref="A1:W65"/>
  <sheetViews>
    <sheetView topLeftCell="C1" zoomScale="85" zoomScaleNormal="85" workbookViewId="0">
      <selection activeCell="W3" sqref="W3:W13"/>
    </sheetView>
  </sheetViews>
  <sheetFormatPr baseColWidth="10" defaultColWidth="9.140625" defaultRowHeight="15" x14ac:dyDescent="0.25"/>
  <cols>
    <col min="2" max="2" width="32.7109375"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6" max="16" width="8" bestFit="1" customWidth="1"/>
    <col min="17" max="17" width="9.42578125" bestFit="1" customWidth="1"/>
    <col min="18" max="18" width="14.28515625" bestFit="1" customWidth="1"/>
    <col min="19" max="19" width="5.140625" bestFit="1" customWidth="1"/>
    <col min="21" max="21" width="3.140625" bestFit="1" customWidth="1"/>
    <col min="22" max="22" width="17.85546875" bestFit="1" customWidth="1"/>
  </cols>
  <sheetData>
    <row r="1" spans="1:23" x14ac:dyDescent="0.25">
      <c r="E1" s="2" t="s">
        <v>250</v>
      </c>
      <c r="F1" s="2" t="s">
        <v>251</v>
      </c>
      <c r="G1" s="3" t="s">
        <v>252</v>
      </c>
      <c r="H1" s="2" t="s">
        <v>253</v>
      </c>
      <c r="I1" s="2" t="s">
        <v>254</v>
      </c>
      <c r="J1" s="2" t="s">
        <v>255</v>
      </c>
      <c r="K1" s="2" t="s">
        <v>256</v>
      </c>
      <c r="L1" s="2" t="s">
        <v>257</v>
      </c>
      <c r="M1" s="2" t="s">
        <v>258</v>
      </c>
      <c r="N1" s="2" t="s">
        <v>259</v>
      </c>
      <c r="O1" s="2" t="s">
        <v>260</v>
      </c>
      <c r="P1" s="4"/>
      <c r="Q1" s="4"/>
      <c r="R1" s="4"/>
      <c r="S1" s="4"/>
    </row>
    <row r="2" spans="1:23" x14ac:dyDescent="0.25">
      <c r="A2" s="7"/>
      <c r="B2" s="1" t="s">
        <v>0</v>
      </c>
      <c r="C2" s="1" t="s">
        <v>1</v>
      </c>
      <c r="D2" s="1" t="s">
        <v>261</v>
      </c>
      <c r="E2" s="5">
        <v>-1</v>
      </c>
      <c r="F2" s="5">
        <v>-0.8</v>
      </c>
      <c r="G2" s="5">
        <v>-0.6</v>
      </c>
      <c r="H2" s="5">
        <v>-0.4</v>
      </c>
      <c r="I2" s="5">
        <v>-0.2</v>
      </c>
      <c r="J2" s="5">
        <v>0</v>
      </c>
      <c r="K2" s="5">
        <v>0.2</v>
      </c>
      <c r="L2" s="5">
        <v>0.4</v>
      </c>
      <c r="M2" s="5">
        <v>0.6</v>
      </c>
      <c r="N2" s="5">
        <v>0.8</v>
      </c>
      <c r="O2" s="5">
        <v>1</v>
      </c>
      <c r="P2" s="6" t="s">
        <v>262</v>
      </c>
      <c r="Q2" s="6" t="s">
        <v>263</v>
      </c>
      <c r="R2" s="6" t="s">
        <v>267</v>
      </c>
      <c r="S2" s="6" t="s">
        <v>268</v>
      </c>
      <c r="W2" s="3">
        <v>2014</v>
      </c>
    </row>
    <row r="3" spans="1:23" x14ac:dyDescent="0.25">
      <c r="A3" s="1">
        <v>0</v>
      </c>
      <c r="B3" s="7" t="s">
        <v>60</v>
      </c>
      <c r="C3" s="12">
        <v>0.40189999999999998</v>
      </c>
      <c r="D3" s="7"/>
      <c r="E3" s="9">
        <f>+ABS(E$2-$C3)</f>
        <v>1.4018999999999999</v>
      </c>
      <c r="F3" s="9">
        <f t="shared" ref="F3:O18" si="0">+ABS(F$2-$C3)</f>
        <v>1.2019</v>
      </c>
      <c r="G3" s="9">
        <f t="shared" si="0"/>
        <v>1.0019</v>
      </c>
      <c r="H3" s="9">
        <f t="shared" si="0"/>
        <v>0.80190000000000006</v>
      </c>
      <c r="I3" s="9">
        <f t="shared" si="0"/>
        <v>0.60189999999999999</v>
      </c>
      <c r="J3" s="9">
        <f t="shared" si="0"/>
        <v>0.40189999999999998</v>
      </c>
      <c r="K3" s="9">
        <f t="shared" si="0"/>
        <v>0.20189999999999997</v>
      </c>
      <c r="L3" s="9">
        <f t="shared" si="0"/>
        <v>1.8999999999999573E-3</v>
      </c>
      <c r="M3" s="9">
        <f t="shared" si="0"/>
        <v>0.1981</v>
      </c>
      <c r="N3" s="9">
        <f t="shared" si="0"/>
        <v>0.39810000000000006</v>
      </c>
      <c r="O3" s="9">
        <f t="shared" si="0"/>
        <v>0.59810000000000008</v>
      </c>
      <c r="P3" s="8">
        <f>+MIN(E3:O3)</f>
        <v>1.8999999999999573E-3</v>
      </c>
      <c r="Q3" s="5">
        <f>+MATCH(P3,E3:O3,0)</f>
        <v>8</v>
      </c>
      <c r="R3" s="5" t="str">
        <f>+VLOOKUP(Q3,$U$3:$V$13,2)</f>
        <v>Optimismo</v>
      </c>
      <c r="S3" s="5">
        <v>2014</v>
      </c>
      <c r="U3" s="4">
        <v>1</v>
      </c>
      <c r="V3" s="10" t="s">
        <v>250</v>
      </c>
      <c r="W3" s="4">
        <f>+COUNTIF($Q$3:$Q$65,U3)</f>
        <v>2</v>
      </c>
    </row>
    <row r="4" spans="1:23" x14ac:dyDescent="0.25">
      <c r="A4" s="1">
        <v>1</v>
      </c>
      <c r="B4" s="7" t="s">
        <v>61</v>
      </c>
      <c r="C4" s="12">
        <v>0.66969999999999996</v>
      </c>
      <c r="D4" s="7"/>
      <c r="E4" s="9">
        <f t="shared" ref="E4:O35" si="1">+ABS(E$2-$C4)</f>
        <v>1.6697</v>
      </c>
      <c r="F4" s="9">
        <f t="shared" si="0"/>
        <v>1.4697</v>
      </c>
      <c r="G4" s="9">
        <f t="shared" si="0"/>
        <v>1.2696999999999998</v>
      </c>
      <c r="H4" s="9">
        <f t="shared" si="0"/>
        <v>1.0697000000000001</v>
      </c>
      <c r="I4" s="9">
        <f t="shared" si="0"/>
        <v>0.86969999999999992</v>
      </c>
      <c r="J4" s="9">
        <f t="shared" si="0"/>
        <v>0.66969999999999996</v>
      </c>
      <c r="K4" s="9">
        <f t="shared" si="0"/>
        <v>0.46969999999999995</v>
      </c>
      <c r="L4" s="9">
        <f t="shared" si="0"/>
        <v>0.26969999999999994</v>
      </c>
      <c r="M4" s="9">
        <f t="shared" si="0"/>
        <v>6.9699999999999984E-2</v>
      </c>
      <c r="N4" s="9">
        <f t="shared" si="0"/>
        <v>0.13030000000000008</v>
      </c>
      <c r="O4" s="9">
        <f t="shared" si="0"/>
        <v>0.33030000000000004</v>
      </c>
      <c r="P4" s="8">
        <f t="shared" ref="P4:P65" si="2">+MIN(E4:O4)</f>
        <v>6.9699999999999984E-2</v>
      </c>
      <c r="Q4" s="5">
        <f t="shared" ref="Q4:Q65" si="3">+MATCH(P4,E4:O4,0)</f>
        <v>9</v>
      </c>
      <c r="R4" s="5" t="str">
        <f t="shared" ref="R4:R65" si="4">+VLOOKUP(Q4,$U$3:$V$13,2)</f>
        <v>Convicción</v>
      </c>
      <c r="S4" s="5">
        <v>2014</v>
      </c>
      <c r="U4" s="4">
        <v>2</v>
      </c>
      <c r="V4" s="10" t="s">
        <v>251</v>
      </c>
      <c r="W4" s="4">
        <f>+COUNTIF($Q$3:$Q$65,U4)</f>
        <v>2</v>
      </c>
    </row>
    <row r="5" spans="1:23" x14ac:dyDescent="0.25">
      <c r="A5" s="1">
        <v>2</v>
      </c>
      <c r="B5" s="7" t="s">
        <v>62</v>
      </c>
      <c r="C5" s="12">
        <v>0.7964</v>
      </c>
      <c r="D5" s="7"/>
      <c r="E5" s="9">
        <f t="shared" si="1"/>
        <v>1.7964</v>
      </c>
      <c r="F5" s="9">
        <f t="shared" si="0"/>
        <v>1.5964</v>
      </c>
      <c r="G5" s="9">
        <f t="shared" si="0"/>
        <v>1.3963999999999999</v>
      </c>
      <c r="H5" s="9">
        <f t="shared" si="0"/>
        <v>1.1964000000000001</v>
      </c>
      <c r="I5" s="9">
        <f t="shared" si="0"/>
        <v>0.99639999999999995</v>
      </c>
      <c r="J5" s="9">
        <f t="shared" si="0"/>
        <v>0.7964</v>
      </c>
      <c r="K5" s="9">
        <f t="shared" si="0"/>
        <v>0.59640000000000004</v>
      </c>
      <c r="L5" s="9">
        <f t="shared" si="0"/>
        <v>0.39639999999999997</v>
      </c>
      <c r="M5" s="9">
        <f t="shared" si="0"/>
        <v>0.19640000000000002</v>
      </c>
      <c r="N5" s="9">
        <f t="shared" si="0"/>
        <v>3.6000000000000476E-3</v>
      </c>
      <c r="O5" s="9">
        <f t="shared" si="0"/>
        <v>0.2036</v>
      </c>
      <c r="P5" s="8">
        <f t="shared" si="2"/>
        <v>3.6000000000000476E-3</v>
      </c>
      <c r="Q5" s="5">
        <f t="shared" si="3"/>
        <v>10</v>
      </c>
      <c r="R5" s="5" t="str">
        <f t="shared" si="4"/>
        <v>Consolidación</v>
      </c>
      <c r="S5" s="5">
        <v>2014</v>
      </c>
      <c r="U5" s="4">
        <v>3</v>
      </c>
      <c r="V5" s="10" t="s">
        <v>252</v>
      </c>
      <c r="W5" s="4">
        <f>+COUNTIF($Q$3:$Q$65,U5)</f>
        <v>5</v>
      </c>
    </row>
    <row r="6" spans="1:23" x14ac:dyDescent="0.25">
      <c r="A6" s="1">
        <v>3</v>
      </c>
      <c r="B6" s="7" t="s">
        <v>63</v>
      </c>
      <c r="C6" s="12">
        <v>-0.36120000000000002</v>
      </c>
      <c r="D6" s="7"/>
      <c r="E6" s="9">
        <f t="shared" si="1"/>
        <v>0.63880000000000003</v>
      </c>
      <c r="F6" s="9">
        <f t="shared" si="0"/>
        <v>0.43880000000000002</v>
      </c>
      <c r="G6" s="9">
        <f t="shared" si="0"/>
        <v>0.23879999999999996</v>
      </c>
      <c r="H6" s="9">
        <f t="shared" si="0"/>
        <v>3.8800000000000001E-2</v>
      </c>
      <c r="I6" s="9">
        <f t="shared" si="0"/>
        <v>0.16120000000000001</v>
      </c>
      <c r="J6" s="9">
        <f t="shared" si="0"/>
        <v>0.36120000000000002</v>
      </c>
      <c r="K6" s="9">
        <f t="shared" si="0"/>
        <v>0.56120000000000003</v>
      </c>
      <c r="L6" s="9">
        <f t="shared" si="0"/>
        <v>0.7612000000000001</v>
      </c>
      <c r="M6" s="9">
        <f t="shared" si="0"/>
        <v>0.96120000000000005</v>
      </c>
      <c r="N6" s="9">
        <f t="shared" si="0"/>
        <v>1.1612</v>
      </c>
      <c r="O6" s="9">
        <f t="shared" si="0"/>
        <v>1.3612</v>
      </c>
      <c r="P6" s="8">
        <f t="shared" si="2"/>
        <v>3.8800000000000001E-2</v>
      </c>
      <c r="Q6" s="5">
        <f t="shared" si="3"/>
        <v>4</v>
      </c>
      <c r="R6" s="5" t="str">
        <f t="shared" si="4"/>
        <v>Escepticismo</v>
      </c>
      <c r="S6" s="5">
        <v>2014</v>
      </c>
      <c r="U6" s="4">
        <v>4</v>
      </c>
      <c r="V6" s="10" t="s">
        <v>253</v>
      </c>
      <c r="W6" s="4">
        <f>+COUNTIF($Q$3:$Q$65,U6)</f>
        <v>8</v>
      </c>
    </row>
    <row r="7" spans="1:23" x14ac:dyDescent="0.25">
      <c r="A7" s="1">
        <v>4</v>
      </c>
      <c r="B7" s="7" t="s">
        <v>64</v>
      </c>
      <c r="C7" s="12">
        <v>0</v>
      </c>
      <c r="D7" s="7"/>
      <c r="E7" s="9">
        <f t="shared" si="1"/>
        <v>1</v>
      </c>
      <c r="F7" s="9">
        <f t="shared" si="0"/>
        <v>0.8</v>
      </c>
      <c r="G7" s="9">
        <f t="shared" si="0"/>
        <v>0.6</v>
      </c>
      <c r="H7" s="9">
        <f t="shared" si="0"/>
        <v>0.4</v>
      </c>
      <c r="I7" s="9">
        <f t="shared" si="0"/>
        <v>0.2</v>
      </c>
      <c r="J7" s="9">
        <f t="shared" si="0"/>
        <v>0</v>
      </c>
      <c r="K7" s="9">
        <f t="shared" si="0"/>
        <v>0.2</v>
      </c>
      <c r="L7" s="9">
        <f t="shared" si="0"/>
        <v>0.4</v>
      </c>
      <c r="M7" s="9">
        <f t="shared" si="0"/>
        <v>0.6</v>
      </c>
      <c r="N7" s="9">
        <f t="shared" si="0"/>
        <v>0.8</v>
      </c>
      <c r="O7" s="9">
        <f t="shared" si="0"/>
        <v>1</v>
      </c>
      <c r="P7" s="8">
        <f t="shared" si="2"/>
        <v>0</v>
      </c>
      <c r="Q7" s="5">
        <f t="shared" si="3"/>
        <v>6</v>
      </c>
      <c r="R7" s="5" t="str">
        <f t="shared" si="4"/>
        <v>Neutro</v>
      </c>
      <c r="S7" s="5">
        <v>2014</v>
      </c>
      <c r="U7" s="4">
        <v>5</v>
      </c>
      <c r="V7" s="10" t="s">
        <v>254</v>
      </c>
      <c r="W7" s="4">
        <f>+COUNTIF($Q$3:$Q$65,U7)</f>
        <v>5</v>
      </c>
    </row>
    <row r="8" spans="1:23" x14ac:dyDescent="0.25">
      <c r="A8" s="1">
        <v>5</v>
      </c>
      <c r="B8" s="7" t="s">
        <v>65</v>
      </c>
      <c r="C8" s="12">
        <v>0.88470000000000004</v>
      </c>
      <c r="D8" s="7"/>
      <c r="E8" s="9">
        <f t="shared" si="1"/>
        <v>1.8847</v>
      </c>
      <c r="F8" s="9">
        <f t="shared" si="0"/>
        <v>1.6847000000000001</v>
      </c>
      <c r="G8" s="9">
        <f t="shared" si="0"/>
        <v>1.4847000000000001</v>
      </c>
      <c r="H8" s="9">
        <f t="shared" si="0"/>
        <v>1.2847</v>
      </c>
      <c r="I8" s="9">
        <f t="shared" si="0"/>
        <v>1.0847</v>
      </c>
      <c r="J8" s="9">
        <f t="shared" si="0"/>
        <v>0.88470000000000004</v>
      </c>
      <c r="K8" s="9">
        <f t="shared" si="0"/>
        <v>0.68470000000000009</v>
      </c>
      <c r="L8" s="9">
        <f t="shared" si="0"/>
        <v>0.48470000000000002</v>
      </c>
      <c r="M8" s="9">
        <f t="shared" si="0"/>
        <v>0.28470000000000006</v>
      </c>
      <c r="N8" s="9">
        <f t="shared" si="0"/>
        <v>8.4699999999999998E-2</v>
      </c>
      <c r="O8" s="9">
        <f t="shared" si="0"/>
        <v>0.11529999999999996</v>
      </c>
      <c r="P8" s="8">
        <f t="shared" si="2"/>
        <v>8.4699999999999998E-2</v>
      </c>
      <c r="Q8" s="5">
        <f t="shared" si="3"/>
        <v>10</v>
      </c>
      <c r="R8" s="5" t="str">
        <f t="shared" si="4"/>
        <v>Consolidación</v>
      </c>
      <c r="S8" s="5">
        <v>2014</v>
      </c>
      <c r="U8" s="4">
        <v>6</v>
      </c>
      <c r="V8" s="10" t="s">
        <v>265</v>
      </c>
      <c r="W8" s="4">
        <f>+COUNTIF($Q$3:$Q$65,U8)</f>
        <v>13</v>
      </c>
    </row>
    <row r="9" spans="1:23" x14ac:dyDescent="0.25">
      <c r="A9" s="1">
        <v>6</v>
      </c>
      <c r="B9" s="7" t="s">
        <v>66</v>
      </c>
      <c r="C9" s="12">
        <v>-0.3412</v>
      </c>
      <c r="D9" s="7"/>
      <c r="E9" s="9">
        <f t="shared" si="1"/>
        <v>0.65880000000000005</v>
      </c>
      <c r="F9" s="9">
        <f t="shared" si="0"/>
        <v>0.45880000000000004</v>
      </c>
      <c r="G9" s="9">
        <f t="shared" si="0"/>
        <v>0.25879999999999997</v>
      </c>
      <c r="H9" s="9">
        <f t="shared" si="0"/>
        <v>5.8800000000000019E-2</v>
      </c>
      <c r="I9" s="9">
        <f t="shared" si="0"/>
        <v>0.14119999999999999</v>
      </c>
      <c r="J9" s="9">
        <f t="shared" si="0"/>
        <v>0.3412</v>
      </c>
      <c r="K9" s="9">
        <f t="shared" si="0"/>
        <v>0.54120000000000001</v>
      </c>
      <c r="L9" s="9">
        <f t="shared" si="0"/>
        <v>0.74120000000000008</v>
      </c>
      <c r="M9" s="9">
        <f t="shared" si="0"/>
        <v>0.94120000000000004</v>
      </c>
      <c r="N9" s="9">
        <f t="shared" si="0"/>
        <v>1.1412</v>
      </c>
      <c r="O9" s="9">
        <f t="shared" si="0"/>
        <v>1.3411999999999999</v>
      </c>
      <c r="P9" s="8">
        <f t="shared" si="2"/>
        <v>5.8800000000000019E-2</v>
      </c>
      <c r="Q9" s="5">
        <f t="shared" si="3"/>
        <v>4</v>
      </c>
      <c r="R9" s="5" t="str">
        <f t="shared" si="4"/>
        <v>Escepticismo</v>
      </c>
      <c r="S9" s="5">
        <v>2014</v>
      </c>
      <c r="U9" s="4">
        <v>7</v>
      </c>
      <c r="V9" s="10" t="s">
        <v>256</v>
      </c>
      <c r="W9" s="4">
        <f>+COUNTIF($Q$3:$Q$65,U9)</f>
        <v>5</v>
      </c>
    </row>
    <row r="10" spans="1:23" x14ac:dyDescent="0.25">
      <c r="A10" s="1">
        <v>7</v>
      </c>
      <c r="B10" s="7" t="s">
        <v>67</v>
      </c>
      <c r="C10" s="12">
        <v>-0.71840000000000004</v>
      </c>
      <c r="D10" s="7"/>
      <c r="E10" s="9">
        <f t="shared" si="1"/>
        <v>0.28159999999999996</v>
      </c>
      <c r="F10" s="9">
        <f t="shared" si="0"/>
        <v>8.1600000000000006E-2</v>
      </c>
      <c r="G10" s="9">
        <f t="shared" si="0"/>
        <v>0.11840000000000006</v>
      </c>
      <c r="H10" s="9">
        <f t="shared" si="0"/>
        <v>0.31840000000000002</v>
      </c>
      <c r="I10" s="9">
        <f t="shared" si="0"/>
        <v>0.51839999999999997</v>
      </c>
      <c r="J10" s="9">
        <f t="shared" si="0"/>
        <v>0.71840000000000004</v>
      </c>
      <c r="K10" s="9">
        <f t="shared" si="0"/>
        <v>0.91840000000000011</v>
      </c>
      <c r="L10" s="9">
        <f t="shared" si="0"/>
        <v>1.1184000000000001</v>
      </c>
      <c r="M10" s="9">
        <f t="shared" si="0"/>
        <v>1.3184</v>
      </c>
      <c r="N10" s="9">
        <f t="shared" si="0"/>
        <v>1.5184000000000002</v>
      </c>
      <c r="O10" s="9">
        <f t="shared" si="0"/>
        <v>1.7183999999999999</v>
      </c>
      <c r="P10" s="8">
        <f t="shared" si="2"/>
        <v>8.1600000000000006E-2</v>
      </c>
      <c r="Q10" s="5">
        <f t="shared" si="3"/>
        <v>2</v>
      </c>
      <c r="R10" s="5" t="str">
        <f t="shared" si="4"/>
        <v>Pesimismo</v>
      </c>
      <c r="S10" s="5">
        <v>2014</v>
      </c>
      <c r="U10" s="4">
        <v>8</v>
      </c>
      <c r="V10" s="10" t="s">
        <v>257</v>
      </c>
      <c r="W10" s="4">
        <f>+COUNTIF($Q$3:$Q$65,U10)</f>
        <v>8</v>
      </c>
    </row>
    <row r="11" spans="1:23" x14ac:dyDescent="0.25">
      <c r="A11" s="1">
        <v>8</v>
      </c>
      <c r="B11" s="7" t="s">
        <v>68</v>
      </c>
      <c r="C11" s="12">
        <v>0.77710000000000001</v>
      </c>
      <c r="D11" s="7"/>
      <c r="E11" s="9">
        <f t="shared" si="1"/>
        <v>1.7770999999999999</v>
      </c>
      <c r="F11" s="9">
        <f t="shared" si="0"/>
        <v>1.5771000000000002</v>
      </c>
      <c r="G11" s="9">
        <f t="shared" si="0"/>
        <v>1.3771</v>
      </c>
      <c r="H11" s="9">
        <f t="shared" si="0"/>
        <v>1.1771</v>
      </c>
      <c r="I11" s="9">
        <f t="shared" si="0"/>
        <v>0.97710000000000008</v>
      </c>
      <c r="J11" s="9">
        <f t="shared" si="0"/>
        <v>0.77710000000000001</v>
      </c>
      <c r="K11" s="9">
        <f t="shared" si="0"/>
        <v>0.57709999999999995</v>
      </c>
      <c r="L11" s="9">
        <f t="shared" si="0"/>
        <v>0.37709999999999999</v>
      </c>
      <c r="M11" s="9">
        <f t="shared" si="0"/>
        <v>0.17710000000000004</v>
      </c>
      <c r="N11" s="9">
        <f t="shared" si="0"/>
        <v>2.2900000000000031E-2</v>
      </c>
      <c r="O11" s="9">
        <f t="shared" si="0"/>
        <v>0.22289999999999999</v>
      </c>
      <c r="P11" s="8">
        <f t="shared" si="2"/>
        <v>2.2900000000000031E-2</v>
      </c>
      <c r="Q11" s="5">
        <f t="shared" si="3"/>
        <v>10</v>
      </c>
      <c r="R11" s="5" t="str">
        <f t="shared" si="4"/>
        <v>Consolidación</v>
      </c>
      <c r="S11" s="5">
        <v>2014</v>
      </c>
      <c r="U11" s="4">
        <v>9</v>
      </c>
      <c r="V11" s="10" t="s">
        <v>258</v>
      </c>
      <c r="W11" s="4">
        <f>+COUNTIF($Q$3:$Q$65,U11)</f>
        <v>6</v>
      </c>
    </row>
    <row r="12" spans="1:23" x14ac:dyDescent="0.25">
      <c r="A12" s="1">
        <v>9</v>
      </c>
      <c r="B12" s="7" t="s">
        <v>69</v>
      </c>
      <c r="C12" s="12">
        <v>0.65969999999999995</v>
      </c>
      <c r="D12" s="7"/>
      <c r="E12" s="9">
        <f t="shared" si="1"/>
        <v>1.6597</v>
      </c>
      <c r="F12" s="9">
        <f t="shared" si="0"/>
        <v>1.4597</v>
      </c>
      <c r="G12" s="9">
        <f t="shared" si="0"/>
        <v>1.2597</v>
      </c>
      <c r="H12" s="9">
        <f t="shared" si="0"/>
        <v>1.0596999999999999</v>
      </c>
      <c r="I12" s="9">
        <f t="shared" si="0"/>
        <v>0.85969999999999991</v>
      </c>
      <c r="J12" s="9">
        <f t="shared" si="0"/>
        <v>0.65969999999999995</v>
      </c>
      <c r="K12" s="9">
        <f t="shared" si="0"/>
        <v>0.45969999999999994</v>
      </c>
      <c r="L12" s="9">
        <f t="shared" si="0"/>
        <v>0.25969999999999993</v>
      </c>
      <c r="M12" s="9">
        <f t="shared" si="0"/>
        <v>5.9699999999999975E-2</v>
      </c>
      <c r="N12" s="9">
        <f t="shared" si="0"/>
        <v>0.14030000000000009</v>
      </c>
      <c r="O12" s="9">
        <f t="shared" si="0"/>
        <v>0.34030000000000005</v>
      </c>
      <c r="P12" s="8">
        <f t="shared" si="2"/>
        <v>5.9699999999999975E-2</v>
      </c>
      <c r="Q12" s="5">
        <f t="shared" si="3"/>
        <v>9</v>
      </c>
      <c r="R12" s="5" t="str">
        <f t="shared" si="4"/>
        <v>Convicción</v>
      </c>
      <c r="S12" s="5">
        <v>2014</v>
      </c>
      <c r="U12" s="4">
        <v>10</v>
      </c>
      <c r="V12" s="10" t="s">
        <v>259</v>
      </c>
      <c r="W12" s="4">
        <f>+COUNTIF($Q$3:$Q$65,U12)</f>
        <v>7</v>
      </c>
    </row>
    <row r="13" spans="1:23" x14ac:dyDescent="0.25">
      <c r="A13" s="1">
        <v>10</v>
      </c>
      <c r="B13" s="7" t="s">
        <v>70</v>
      </c>
      <c r="C13" s="12">
        <v>-0.91859999999999997</v>
      </c>
      <c r="D13" s="7"/>
      <c r="E13" s="9">
        <f t="shared" si="1"/>
        <v>8.1400000000000028E-2</v>
      </c>
      <c r="F13" s="9">
        <f t="shared" si="0"/>
        <v>0.11859999999999993</v>
      </c>
      <c r="G13" s="9">
        <f t="shared" si="0"/>
        <v>0.31859999999999999</v>
      </c>
      <c r="H13" s="9">
        <f t="shared" si="0"/>
        <v>0.51859999999999995</v>
      </c>
      <c r="I13" s="9">
        <f t="shared" si="0"/>
        <v>0.71859999999999991</v>
      </c>
      <c r="J13" s="9">
        <f t="shared" si="0"/>
        <v>0.91859999999999997</v>
      </c>
      <c r="K13" s="9">
        <f t="shared" si="0"/>
        <v>1.1186</v>
      </c>
      <c r="L13" s="9">
        <f t="shared" si="0"/>
        <v>1.3186</v>
      </c>
      <c r="M13" s="9">
        <f t="shared" si="0"/>
        <v>1.5185999999999999</v>
      </c>
      <c r="N13" s="9">
        <f t="shared" si="0"/>
        <v>1.7185999999999999</v>
      </c>
      <c r="O13" s="9">
        <f t="shared" si="0"/>
        <v>1.9186000000000001</v>
      </c>
      <c r="P13" s="8">
        <f t="shared" si="2"/>
        <v>8.1400000000000028E-2</v>
      </c>
      <c r="Q13" s="5">
        <f t="shared" si="3"/>
        <v>1</v>
      </c>
      <c r="R13" s="5" t="str">
        <f t="shared" si="4"/>
        <v>Amenaza</v>
      </c>
      <c r="S13" s="5">
        <v>2014</v>
      </c>
      <c r="U13" s="4">
        <v>11</v>
      </c>
      <c r="V13" s="10" t="s">
        <v>260</v>
      </c>
      <c r="W13" s="4">
        <f>+COUNTIF($Q$3:$Q$65,U13)</f>
        <v>2</v>
      </c>
    </row>
    <row r="14" spans="1:23" x14ac:dyDescent="0.25">
      <c r="A14" s="1">
        <v>11</v>
      </c>
      <c r="B14" s="7" t="s">
        <v>71</v>
      </c>
      <c r="C14" s="12">
        <v>-0.68079999999999996</v>
      </c>
      <c r="D14" s="7"/>
      <c r="E14" s="9">
        <f t="shared" si="1"/>
        <v>0.31920000000000004</v>
      </c>
      <c r="F14" s="9">
        <f t="shared" si="0"/>
        <v>0.11920000000000008</v>
      </c>
      <c r="G14" s="9">
        <f t="shared" si="0"/>
        <v>8.0799999999999983E-2</v>
      </c>
      <c r="H14" s="9">
        <f t="shared" si="0"/>
        <v>0.28079999999999994</v>
      </c>
      <c r="I14" s="9">
        <f t="shared" si="0"/>
        <v>0.48079999999999995</v>
      </c>
      <c r="J14" s="9">
        <f t="shared" si="0"/>
        <v>0.68079999999999996</v>
      </c>
      <c r="K14" s="9">
        <f t="shared" si="0"/>
        <v>0.88080000000000003</v>
      </c>
      <c r="L14" s="9">
        <f t="shared" si="0"/>
        <v>1.0808</v>
      </c>
      <c r="M14" s="9">
        <f t="shared" si="0"/>
        <v>1.2807999999999999</v>
      </c>
      <c r="N14" s="9">
        <f t="shared" si="0"/>
        <v>1.4807999999999999</v>
      </c>
      <c r="O14" s="9">
        <f t="shared" si="0"/>
        <v>1.6808000000000001</v>
      </c>
      <c r="P14" s="8">
        <f t="shared" si="2"/>
        <v>8.0799999999999983E-2</v>
      </c>
      <c r="Q14" s="5">
        <f t="shared" si="3"/>
        <v>3</v>
      </c>
      <c r="R14" s="5" t="str">
        <f t="shared" si="4"/>
        <v>Inestabilidad</v>
      </c>
      <c r="S14" s="5">
        <v>2014</v>
      </c>
      <c r="U14" s="4"/>
      <c r="V14" s="10" t="s">
        <v>266</v>
      </c>
      <c r="W14" s="11">
        <f>SUM(W3:W13)</f>
        <v>63</v>
      </c>
    </row>
    <row r="15" spans="1:23" x14ac:dyDescent="0.25">
      <c r="A15" s="1">
        <v>12</v>
      </c>
      <c r="B15" s="7" t="s">
        <v>72</v>
      </c>
      <c r="C15" s="12">
        <v>0.88849999999999996</v>
      </c>
      <c r="D15" s="7"/>
      <c r="E15" s="9">
        <f t="shared" si="1"/>
        <v>1.8885000000000001</v>
      </c>
      <c r="F15" s="9">
        <f t="shared" si="0"/>
        <v>1.6884999999999999</v>
      </c>
      <c r="G15" s="9">
        <f t="shared" si="0"/>
        <v>1.4884999999999999</v>
      </c>
      <c r="H15" s="9">
        <f t="shared" si="0"/>
        <v>1.2885</v>
      </c>
      <c r="I15" s="9">
        <f t="shared" si="0"/>
        <v>1.0885</v>
      </c>
      <c r="J15" s="9">
        <f t="shared" si="0"/>
        <v>0.88849999999999996</v>
      </c>
      <c r="K15" s="9">
        <f t="shared" si="0"/>
        <v>0.68849999999999989</v>
      </c>
      <c r="L15" s="9">
        <f t="shared" si="0"/>
        <v>0.48849999999999993</v>
      </c>
      <c r="M15" s="9">
        <f t="shared" si="0"/>
        <v>0.28849999999999998</v>
      </c>
      <c r="N15" s="9">
        <f t="shared" si="0"/>
        <v>8.8499999999999912E-2</v>
      </c>
      <c r="O15" s="9">
        <f t="shared" si="0"/>
        <v>0.11150000000000004</v>
      </c>
      <c r="P15" s="8">
        <f t="shared" si="2"/>
        <v>8.8499999999999912E-2</v>
      </c>
      <c r="Q15" s="5">
        <f t="shared" si="3"/>
        <v>10</v>
      </c>
      <c r="R15" s="5" t="str">
        <f t="shared" si="4"/>
        <v>Consolidación</v>
      </c>
      <c r="S15" s="5">
        <v>2014</v>
      </c>
    </row>
    <row r="16" spans="1:23" x14ac:dyDescent="0.25">
      <c r="A16" s="1">
        <v>13</v>
      </c>
      <c r="B16" s="7" t="s">
        <v>73</v>
      </c>
      <c r="C16" s="12">
        <v>0</v>
      </c>
      <c r="D16" s="7"/>
      <c r="E16" s="9">
        <f t="shared" si="1"/>
        <v>1</v>
      </c>
      <c r="F16" s="9">
        <f t="shared" si="0"/>
        <v>0.8</v>
      </c>
      <c r="G16" s="9">
        <f t="shared" si="0"/>
        <v>0.6</v>
      </c>
      <c r="H16" s="9">
        <f t="shared" si="0"/>
        <v>0.4</v>
      </c>
      <c r="I16" s="9">
        <f t="shared" si="0"/>
        <v>0.2</v>
      </c>
      <c r="J16" s="9">
        <f t="shared" si="0"/>
        <v>0</v>
      </c>
      <c r="K16" s="9">
        <f t="shared" si="0"/>
        <v>0.2</v>
      </c>
      <c r="L16" s="9">
        <f t="shared" si="0"/>
        <v>0.4</v>
      </c>
      <c r="M16" s="9">
        <f t="shared" si="0"/>
        <v>0.6</v>
      </c>
      <c r="N16" s="9">
        <f t="shared" si="0"/>
        <v>0.8</v>
      </c>
      <c r="O16" s="9">
        <f t="shared" si="0"/>
        <v>1</v>
      </c>
      <c r="P16" s="8">
        <f t="shared" si="2"/>
        <v>0</v>
      </c>
      <c r="Q16" s="5">
        <f t="shared" si="3"/>
        <v>6</v>
      </c>
      <c r="R16" s="5" t="str">
        <f t="shared" si="4"/>
        <v>Neutro</v>
      </c>
      <c r="S16" s="5">
        <v>2014</v>
      </c>
      <c r="V16" s="10" t="s">
        <v>269</v>
      </c>
      <c r="W16" s="4">
        <f>+SUM(W3:W13)</f>
        <v>63</v>
      </c>
    </row>
    <row r="17" spans="1:23" x14ac:dyDescent="0.25">
      <c r="A17" s="1">
        <v>14</v>
      </c>
      <c r="B17" s="7" t="s">
        <v>74</v>
      </c>
      <c r="C17" s="12">
        <v>0.42149999999999999</v>
      </c>
      <c r="D17" s="7"/>
      <c r="E17" s="9">
        <f t="shared" si="1"/>
        <v>1.4215</v>
      </c>
      <c r="F17" s="9">
        <f t="shared" si="0"/>
        <v>1.2215</v>
      </c>
      <c r="G17" s="9">
        <f t="shared" si="0"/>
        <v>1.0215000000000001</v>
      </c>
      <c r="H17" s="9">
        <f t="shared" si="0"/>
        <v>0.82150000000000001</v>
      </c>
      <c r="I17" s="9">
        <f t="shared" si="0"/>
        <v>0.62149999999999994</v>
      </c>
      <c r="J17" s="9">
        <f t="shared" si="0"/>
        <v>0.42149999999999999</v>
      </c>
      <c r="K17" s="9">
        <f t="shared" si="0"/>
        <v>0.22149999999999997</v>
      </c>
      <c r="L17" s="9">
        <f t="shared" si="0"/>
        <v>2.1499999999999964E-2</v>
      </c>
      <c r="M17" s="9">
        <f t="shared" si="0"/>
        <v>0.17849999999999999</v>
      </c>
      <c r="N17" s="9">
        <f t="shared" si="0"/>
        <v>0.37850000000000006</v>
      </c>
      <c r="O17" s="9">
        <f t="shared" si="0"/>
        <v>0.57850000000000001</v>
      </c>
      <c r="P17" s="8">
        <f t="shared" si="2"/>
        <v>2.1499999999999964E-2</v>
      </c>
      <c r="Q17" s="5">
        <f t="shared" si="3"/>
        <v>8</v>
      </c>
      <c r="R17" s="5" t="str">
        <f t="shared" si="4"/>
        <v>Optimismo</v>
      </c>
      <c r="S17" s="5">
        <v>2014</v>
      </c>
      <c r="V17" s="10" t="s">
        <v>270</v>
      </c>
      <c r="W17" s="4">
        <f>W8</f>
        <v>13</v>
      </c>
    </row>
    <row r="18" spans="1:23" x14ac:dyDescent="0.25">
      <c r="A18" s="1">
        <v>15</v>
      </c>
      <c r="B18" s="7" t="s">
        <v>75</v>
      </c>
      <c r="C18" s="12">
        <v>0</v>
      </c>
      <c r="D18" s="7"/>
      <c r="E18" s="9">
        <f t="shared" si="1"/>
        <v>1</v>
      </c>
      <c r="F18" s="9">
        <f t="shared" si="0"/>
        <v>0.8</v>
      </c>
      <c r="G18" s="9">
        <f t="shared" si="0"/>
        <v>0.6</v>
      </c>
      <c r="H18" s="9">
        <f t="shared" si="0"/>
        <v>0.4</v>
      </c>
      <c r="I18" s="9">
        <f t="shared" si="0"/>
        <v>0.2</v>
      </c>
      <c r="J18" s="9">
        <f t="shared" si="0"/>
        <v>0</v>
      </c>
      <c r="K18" s="9">
        <f t="shared" si="0"/>
        <v>0.2</v>
      </c>
      <c r="L18" s="9">
        <f t="shared" si="0"/>
        <v>0.4</v>
      </c>
      <c r="M18" s="9">
        <f t="shared" si="0"/>
        <v>0.6</v>
      </c>
      <c r="N18" s="9">
        <f t="shared" si="0"/>
        <v>0.8</v>
      </c>
      <c r="O18" s="9">
        <f t="shared" si="0"/>
        <v>1</v>
      </c>
      <c r="P18" s="8">
        <f t="shared" si="2"/>
        <v>0</v>
      </c>
      <c r="Q18" s="5">
        <f t="shared" si="3"/>
        <v>6</v>
      </c>
      <c r="R18" s="5" t="str">
        <f t="shared" si="4"/>
        <v>Neutro</v>
      </c>
      <c r="S18" s="5">
        <v>2014</v>
      </c>
      <c r="V18" s="10" t="s">
        <v>271</v>
      </c>
      <c r="W18" s="14">
        <f>1-W17/26</f>
        <v>0.5</v>
      </c>
    </row>
    <row r="19" spans="1:23" x14ac:dyDescent="0.25">
      <c r="A19" s="1">
        <v>16</v>
      </c>
      <c r="B19" s="7" t="s">
        <v>76</v>
      </c>
      <c r="C19" s="12">
        <v>-0.59460000000000002</v>
      </c>
      <c r="D19" s="7"/>
      <c r="E19" s="9">
        <f t="shared" si="1"/>
        <v>0.40539999999999998</v>
      </c>
      <c r="F19" s="9">
        <f t="shared" si="1"/>
        <v>0.20540000000000003</v>
      </c>
      <c r="G19" s="9">
        <f t="shared" si="1"/>
        <v>5.3999999999999604E-3</v>
      </c>
      <c r="H19" s="9">
        <f t="shared" si="1"/>
        <v>0.1946</v>
      </c>
      <c r="I19" s="9">
        <f t="shared" si="1"/>
        <v>0.39460000000000001</v>
      </c>
      <c r="J19" s="9">
        <f t="shared" si="1"/>
        <v>0.59460000000000002</v>
      </c>
      <c r="K19" s="9">
        <f t="shared" si="1"/>
        <v>0.79459999999999997</v>
      </c>
      <c r="L19" s="9">
        <f t="shared" si="1"/>
        <v>0.99460000000000004</v>
      </c>
      <c r="M19" s="9">
        <f t="shared" si="1"/>
        <v>1.1945999999999999</v>
      </c>
      <c r="N19" s="9">
        <f t="shared" si="1"/>
        <v>1.3946000000000001</v>
      </c>
      <c r="O19" s="9">
        <f t="shared" si="1"/>
        <v>1.5946</v>
      </c>
      <c r="P19" s="8">
        <f t="shared" si="2"/>
        <v>5.3999999999999604E-3</v>
      </c>
      <c r="Q19" s="5">
        <f t="shared" si="3"/>
        <v>3</v>
      </c>
      <c r="R19" s="5" t="str">
        <f t="shared" si="4"/>
        <v>Inestabilidad</v>
      </c>
      <c r="S19" s="5">
        <v>2014</v>
      </c>
    </row>
    <row r="20" spans="1:23" x14ac:dyDescent="0.25">
      <c r="A20" s="1">
        <v>17</v>
      </c>
      <c r="B20" s="7" t="s">
        <v>77</v>
      </c>
      <c r="C20" s="12">
        <v>-0.45879999999999999</v>
      </c>
      <c r="D20" s="7"/>
      <c r="E20" s="9">
        <f t="shared" si="1"/>
        <v>0.54120000000000001</v>
      </c>
      <c r="F20" s="9">
        <f t="shared" si="1"/>
        <v>0.34120000000000006</v>
      </c>
      <c r="G20" s="9">
        <f t="shared" si="1"/>
        <v>0.14119999999999999</v>
      </c>
      <c r="H20" s="9">
        <f t="shared" si="1"/>
        <v>5.8799999999999963E-2</v>
      </c>
      <c r="I20" s="9">
        <f t="shared" si="1"/>
        <v>0.25879999999999997</v>
      </c>
      <c r="J20" s="9">
        <f t="shared" si="1"/>
        <v>0.45879999999999999</v>
      </c>
      <c r="K20" s="9">
        <f t="shared" si="1"/>
        <v>0.65880000000000005</v>
      </c>
      <c r="L20" s="9">
        <f t="shared" si="1"/>
        <v>0.85880000000000001</v>
      </c>
      <c r="M20" s="9">
        <f t="shared" si="1"/>
        <v>1.0588</v>
      </c>
      <c r="N20" s="9">
        <f t="shared" si="1"/>
        <v>1.2587999999999999</v>
      </c>
      <c r="O20" s="9">
        <f t="shared" si="1"/>
        <v>1.4588000000000001</v>
      </c>
      <c r="P20" s="8">
        <f t="shared" si="2"/>
        <v>5.8799999999999963E-2</v>
      </c>
      <c r="Q20" s="5">
        <f t="shared" si="3"/>
        <v>4</v>
      </c>
      <c r="R20" s="5" t="str">
        <f t="shared" si="4"/>
        <v>Escepticismo</v>
      </c>
      <c r="S20" s="5">
        <v>2014</v>
      </c>
    </row>
    <row r="21" spans="1:23" x14ac:dyDescent="0.25">
      <c r="A21" s="1">
        <v>18</v>
      </c>
      <c r="B21" s="7" t="s">
        <v>78</v>
      </c>
      <c r="C21" s="12">
        <v>-0.93</v>
      </c>
      <c r="D21" s="7"/>
      <c r="E21" s="9">
        <f t="shared" si="1"/>
        <v>6.9999999999999951E-2</v>
      </c>
      <c r="F21" s="9">
        <f t="shared" si="1"/>
        <v>0.13</v>
      </c>
      <c r="G21" s="9">
        <f t="shared" si="1"/>
        <v>0.33000000000000007</v>
      </c>
      <c r="H21" s="9">
        <f t="shared" si="1"/>
        <v>0.53</v>
      </c>
      <c r="I21" s="9">
        <f t="shared" si="1"/>
        <v>0.73</v>
      </c>
      <c r="J21" s="9">
        <f t="shared" si="1"/>
        <v>0.93</v>
      </c>
      <c r="K21" s="9">
        <f t="shared" si="1"/>
        <v>1.1300000000000001</v>
      </c>
      <c r="L21" s="9">
        <f t="shared" si="1"/>
        <v>1.33</v>
      </c>
      <c r="M21" s="9">
        <f t="shared" si="1"/>
        <v>1.53</v>
      </c>
      <c r="N21" s="9">
        <f t="shared" si="1"/>
        <v>1.73</v>
      </c>
      <c r="O21" s="9">
        <f t="shared" si="1"/>
        <v>1.9300000000000002</v>
      </c>
      <c r="P21" s="8">
        <f t="shared" si="2"/>
        <v>6.9999999999999951E-2</v>
      </c>
      <c r="Q21" s="5">
        <f t="shared" si="3"/>
        <v>1</v>
      </c>
      <c r="R21" s="5" t="str">
        <f t="shared" si="4"/>
        <v>Amenaza</v>
      </c>
      <c r="S21" s="5">
        <v>2014</v>
      </c>
    </row>
    <row r="22" spans="1:23" x14ac:dyDescent="0.25">
      <c r="A22" s="1">
        <v>19</v>
      </c>
      <c r="B22" s="7" t="s">
        <v>79</v>
      </c>
      <c r="C22" s="12">
        <v>-0.6956</v>
      </c>
      <c r="D22" s="7"/>
      <c r="E22" s="9">
        <f t="shared" si="1"/>
        <v>0.3044</v>
      </c>
      <c r="F22" s="9">
        <f t="shared" si="1"/>
        <v>0.10440000000000005</v>
      </c>
      <c r="G22" s="9">
        <f t="shared" si="1"/>
        <v>9.5600000000000018E-2</v>
      </c>
      <c r="H22" s="9">
        <f t="shared" si="1"/>
        <v>0.29559999999999997</v>
      </c>
      <c r="I22" s="9">
        <f t="shared" si="1"/>
        <v>0.49559999999999998</v>
      </c>
      <c r="J22" s="9">
        <f t="shared" si="1"/>
        <v>0.6956</v>
      </c>
      <c r="K22" s="9">
        <f t="shared" si="1"/>
        <v>0.89559999999999995</v>
      </c>
      <c r="L22" s="9">
        <f t="shared" si="1"/>
        <v>1.0956000000000001</v>
      </c>
      <c r="M22" s="9">
        <f t="shared" si="1"/>
        <v>1.2955999999999999</v>
      </c>
      <c r="N22" s="9">
        <f t="shared" si="1"/>
        <v>1.4956</v>
      </c>
      <c r="O22" s="9">
        <f t="shared" si="1"/>
        <v>1.6956</v>
      </c>
      <c r="P22" s="8">
        <f t="shared" si="2"/>
        <v>9.5600000000000018E-2</v>
      </c>
      <c r="Q22" s="5">
        <f t="shared" si="3"/>
        <v>3</v>
      </c>
      <c r="R22" s="5" t="str">
        <f t="shared" si="4"/>
        <v>Inestabilidad</v>
      </c>
      <c r="S22" s="5">
        <v>2014</v>
      </c>
    </row>
    <row r="23" spans="1:23" x14ac:dyDescent="0.25">
      <c r="A23" s="1">
        <v>20</v>
      </c>
      <c r="B23" s="7" t="s">
        <v>80</v>
      </c>
      <c r="C23" s="12">
        <v>0.67049999999999998</v>
      </c>
      <c r="D23" s="7"/>
      <c r="E23" s="9">
        <f t="shared" si="1"/>
        <v>1.6705000000000001</v>
      </c>
      <c r="F23" s="9">
        <f t="shared" si="1"/>
        <v>1.4704999999999999</v>
      </c>
      <c r="G23" s="9">
        <f t="shared" si="1"/>
        <v>1.2705</v>
      </c>
      <c r="H23" s="9">
        <f t="shared" si="1"/>
        <v>1.0705</v>
      </c>
      <c r="I23" s="9">
        <f t="shared" si="1"/>
        <v>0.87050000000000005</v>
      </c>
      <c r="J23" s="9">
        <f t="shared" si="1"/>
        <v>0.67049999999999998</v>
      </c>
      <c r="K23" s="9">
        <f t="shared" si="1"/>
        <v>0.47049999999999997</v>
      </c>
      <c r="L23" s="9">
        <f t="shared" si="1"/>
        <v>0.27049999999999996</v>
      </c>
      <c r="M23" s="9">
        <f t="shared" si="1"/>
        <v>7.0500000000000007E-2</v>
      </c>
      <c r="N23" s="9">
        <f t="shared" si="1"/>
        <v>0.12950000000000006</v>
      </c>
      <c r="O23" s="9">
        <f t="shared" si="1"/>
        <v>0.32950000000000002</v>
      </c>
      <c r="P23" s="8">
        <f t="shared" si="2"/>
        <v>7.0500000000000007E-2</v>
      </c>
      <c r="Q23" s="5">
        <f t="shared" si="3"/>
        <v>9</v>
      </c>
      <c r="R23" s="5" t="str">
        <f t="shared" si="4"/>
        <v>Convicción</v>
      </c>
      <c r="S23" s="5">
        <v>2014</v>
      </c>
    </row>
    <row r="24" spans="1:23" x14ac:dyDescent="0.25">
      <c r="A24" s="1">
        <v>21</v>
      </c>
      <c r="B24" s="7" t="s">
        <v>81</v>
      </c>
      <c r="C24" s="12">
        <v>-0.89570000000000005</v>
      </c>
      <c r="D24" s="7"/>
      <c r="E24" s="9">
        <f t="shared" si="1"/>
        <v>0.10429999999999995</v>
      </c>
      <c r="F24" s="9">
        <f t="shared" si="1"/>
        <v>9.5700000000000007E-2</v>
      </c>
      <c r="G24" s="9">
        <f t="shared" si="1"/>
        <v>0.29570000000000007</v>
      </c>
      <c r="H24" s="9">
        <f t="shared" si="1"/>
        <v>0.49570000000000003</v>
      </c>
      <c r="I24" s="9">
        <f t="shared" si="1"/>
        <v>0.69569999999999999</v>
      </c>
      <c r="J24" s="9">
        <f t="shared" si="1"/>
        <v>0.89570000000000005</v>
      </c>
      <c r="K24" s="9">
        <f t="shared" si="1"/>
        <v>1.0957000000000001</v>
      </c>
      <c r="L24" s="9">
        <f t="shared" si="1"/>
        <v>1.2957000000000001</v>
      </c>
      <c r="M24" s="9">
        <f t="shared" si="1"/>
        <v>1.4957</v>
      </c>
      <c r="N24" s="9">
        <f t="shared" si="1"/>
        <v>1.6957</v>
      </c>
      <c r="O24" s="9">
        <f t="shared" si="1"/>
        <v>1.8957000000000002</v>
      </c>
      <c r="P24" s="8">
        <f t="shared" si="2"/>
        <v>9.5700000000000007E-2</v>
      </c>
      <c r="Q24" s="5">
        <f t="shared" si="3"/>
        <v>2</v>
      </c>
      <c r="R24" s="5" t="str">
        <f t="shared" si="4"/>
        <v>Pesimismo</v>
      </c>
      <c r="S24" s="5">
        <v>2014</v>
      </c>
    </row>
    <row r="25" spans="1:23" x14ac:dyDescent="0.25">
      <c r="A25" s="1">
        <v>22</v>
      </c>
      <c r="B25" s="7" t="s">
        <v>82</v>
      </c>
      <c r="C25" s="12">
        <v>0</v>
      </c>
      <c r="D25" s="7"/>
      <c r="E25" s="9">
        <f t="shared" si="1"/>
        <v>1</v>
      </c>
      <c r="F25" s="9">
        <f t="shared" si="1"/>
        <v>0.8</v>
      </c>
      <c r="G25" s="9">
        <f t="shared" si="1"/>
        <v>0.6</v>
      </c>
      <c r="H25" s="9">
        <f t="shared" si="1"/>
        <v>0.4</v>
      </c>
      <c r="I25" s="9">
        <f t="shared" si="1"/>
        <v>0.2</v>
      </c>
      <c r="J25" s="9">
        <f t="shared" si="1"/>
        <v>0</v>
      </c>
      <c r="K25" s="9">
        <f t="shared" si="1"/>
        <v>0.2</v>
      </c>
      <c r="L25" s="9">
        <f t="shared" si="1"/>
        <v>0.4</v>
      </c>
      <c r="M25" s="9">
        <f t="shared" si="1"/>
        <v>0.6</v>
      </c>
      <c r="N25" s="9">
        <f t="shared" si="1"/>
        <v>0.8</v>
      </c>
      <c r="O25" s="9">
        <f t="shared" si="1"/>
        <v>1</v>
      </c>
      <c r="P25" s="8">
        <f t="shared" si="2"/>
        <v>0</v>
      </c>
      <c r="Q25" s="5">
        <f t="shared" si="3"/>
        <v>6</v>
      </c>
      <c r="R25" s="5" t="str">
        <f t="shared" si="4"/>
        <v>Neutro</v>
      </c>
      <c r="S25" s="5">
        <v>2014</v>
      </c>
    </row>
    <row r="26" spans="1:23" x14ac:dyDescent="0.25">
      <c r="A26" s="1">
        <v>23</v>
      </c>
      <c r="B26" s="7" t="s">
        <v>83</v>
      </c>
      <c r="C26" s="12">
        <v>-0.36120000000000002</v>
      </c>
      <c r="D26" s="7"/>
      <c r="E26" s="9">
        <f t="shared" si="1"/>
        <v>0.63880000000000003</v>
      </c>
      <c r="F26" s="9">
        <f t="shared" si="1"/>
        <v>0.43880000000000002</v>
      </c>
      <c r="G26" s="9">
        <f t="shared" si="1"/>
        <v>0.23879999999999996</v>
      </c>
      <c r="H26" s="9">
        <f t="shared" si="1"/>
        <v>3.8800000000000001E-2</v>
      </c>
      <c r="I26" s="9">
        <f t="shared" si="1"/>
        <v>0.16120000000000001</v>
      </c>
      <c r="J26" s="9">
        <f t="shared" si="1"/>
        <v>0.36120000000000002</v>
      </c>
      <c r="K26" s="9">
        <f t="shared" si="1"/>
        <v>0.56120000000000003</v>
      </c>
      <c r="L26" s="9">
        <f t="shared" si="1"/>
        <v>0.7612000000000001</v>
      </c>
      <c r="M26" s="9">
        <f t="shared" si="1"/>
        <v>0.96120000000000005</v>
      </c>
      <c r="N26" s="9">
        <f t="shared" si="1"/>
        <v>1.1612</v>
      </c>
      <c r="O26" s="9">
        <f t="shared" si="1"/>
        <v>1.3612</v>
      </c>
      <c r="P26" s="8">
        <f t="shared" si="2"/>
        <v>3.8800000000000001E-2</v>
      </c>
      <c r="Q26" s="5">
        <f t="shared" si="3"/>
        <v>4</v>
      </c>
      <c r="R26" s="5" t="str">
        <f t="shared" si="4"/>
        <v>Escepticismo</v>
      </c>
      <c r="S26" s="5">
        <v>2014</v>
      </c>
    </row>
    <row r="27" spans="1:23" x14ac:dyDescent="0.25">
      <c r="A27" s="1">
        <v>24</v>
      </c>
      <c r="B27" s="7" t="s">
        <v>84</v>
      </c>
      <c r="C27" s="12">
        <v>0.71840000000000004</v>
      </c>
      <c r="D27" s="7"/>
      <c r="E27" s="9">
        <f t="shared" si="1"/>
        <v>1.7183999999999999</v>
      </c>
      <c r="F27" s="9">
        <f t="shared" si="1"/>
        <v>1.5184000000000002</v>
      </c>
      <c r="G27" s="9">
        <f t="shared" si="1"/>
        <v>1.3184</v>
      </c>
      <c r="H27" s="9">
        <f t="shared" si="1"/>
        <v>1.1184000000000001</v>
      </c>
      <c r="I27" s="9">
        <f t="shared" si="1"/>
        <v>0.91840000000000011</v>
      </c>
      <c r="J27" s="9">
        <f t="shared" si="1"/>
        <v>0.71840000000000004</v>
      </c>
      <c r="K27" s="9">
        <f t="shared" si="1"/>
        <v>0.51839999999999997</v>
      </c>
      <c r="L27" s="9">
        <f t="shared" si="1"/>
        <v>0.31840000000000002</v>
      </c>
      <c r="M27" s="9">
        <f t="shared" si="1"/>
        <v>0.11840000000000006</v>
      </c>
      <c r="N27" s="9">
        <f t="shared" si="1"/>
        <v>8.1600000000000006E-2</v>
      </c>
      <c r="O27" s="9">
        <f t="shared" si="1"/>
        <v>0.28159999999999996</v>
      </c>
      <c r="P27" s="8">
        <f t="shared" si="2"/>
        <v>8.1600000000000006E-2</v>
      </c>
      <c r="Q27" s="5">
        <f t="shared" si="3"/>
        <v>10</v>
      </c>
      <c r="R27" s="5" t="str">
        <f t="shared" si="4"/>
        <v>Consolidación</v>
      </c>
      <c r="S27" s="5">
        <v>2014</v>
      </c>
    </row>
    <row r="28" spans="1:23" x14ac:dyDescent="0.25">
      <c r="A28" s="1">
        <v>25</v>
      </c>
      <c r="B28" s="7" t="s">
        <v>85</v>
      </c>
      <c r="C28" s="12">
        <v>0</v>
      </c>
      <c r="D28" s="7"/>
      <c r="E28" s="9">
        <f t="shared" si="1"/>
        <v>1</v>
      </c>
      <c r="F28" s="9">
        <f t="shared" si="1"/>
        <v>0.8</v>
      </c>
      <c r="G28" s="9">
        <f t="shared" si="1"/>
        <v>0.6</v>
      </c>
      <c r="H28" s="9">
        <f t="shared" si="1"/>
        <v>0.4</v>
      </c>
      <c r="I28" s="9">
        <f t="shared" si="1"/>
        <v>0.2</v>
      </c>
      <c r="J28" s="9">
        <f t="shared" si="1"/>
        <v>0</v>
      </c>
      <c r="K28" s="9">
        <f t="shared" si="1"/>
        <v>0.2</v>
      </c>
      <c r="L28" s="9">
        <f t="shared" si="1"/>
        <v>0.4</v>
      </c>
      <c r="M28" s="9">
        <f t="shared" si="1"/>
        <v>0.6</v>
      </c>
      <c r="N28" s="9">
        <f t="shared" si="1"/>
        <v>0.8</v>
      </c>
      <c r="O28" s="9">
        <f t="shared" si="1"/>
        <v>1</v>
      </c>
      <c r="P28" s="8">
        <f t="shared" si="2"/>
        <v>0</v>
      </c>
      <c r="Q28" s="5">
        <f t="shared" si="3"/>
        <v>6</v>
      </c>
      <c r="R28" s="5" t="str">
        <f t="shared" si="4"/>
        <v>Neutro</v>
      </c>
      <c r="S28" s="5">
        <v>2014</v>
      </c>
    </row>
    <row r="29" spans="1:23" x14ac:dyDescent="0.25">
      <c r="A29" s="1">
        <v>26</v>
      </c>
      <c r="B29" s="7" t="s">
        <v>86</v>
      </c>
      <c r="C29" s="12">
        <v>0</v>
      </c>
      <c r="D29" s="7"/>
      <c r="E29" s="9">
        <f t="shared" si="1"/>
        <v>1</v>
      </c>
      <c r="F29" s="9">
        <f t="shared" si="1"/>
        <v>0.8</v>
      </c>
      <c r="G29" s="9">
        <f t="shared" si="1"/>
        <v>0.6</v>
      </c>
      <c r="H29" s="9">
        <f t="shared" si="1"/>
        <v>0.4</v>
      </c>
      <c r="I29" s="9">
        <f t="shared" si="1"/>
        <v>0.2</v>
      </c>
      <c r="J29" s="9">
        <f t="shared" si="1"/>
        <v>0</v>
      </c>
      <c r="K29" s="9">
        <f t="shared" si="1"/>
        <v>0.2</v>
      </c>
      <c r="L29" s="9">
        <f t="shared" si="1"/>
        <v>0.4</v>
      </c>
      <c r="M29" s="9">
        <f t="shared" si="1"/>
        <v>0.6</v>
      </c>
      <c r="N29" s="9">
        <f t="shared" si="1"/>
        <v>0.8</v>
      </c>
      <c r="O29" s="9">
        <f t="shared" si="1"/>
        <v>1</v>
      </c>
      <c r="P29" s="8">
        <f t="shared" si="2"/>
        <v>0</v>
      </c>
      <c r="Q29" s="5">
        <f t="shared" si="3"/>
        <v>6</v>
      </c>
      <c r="R29" s="5" t="str">
        <f t="shared" si="4"/>
        <v>Neutro</v>
      </c>
      <c r="S29" s="5">
        <v>2014</v>
      </c>
    </row>
    <row r="30" spans="1:23" x14ac:dyDescent="0.25">
      <c r="A30" s="1">
        <v>27</v>
      </c>
      <c r="B30" s="7" t="s">
        <v>87</v>
      </c>
      <c r="C30" s="12">
        <v>-0.44040000000000001</v>
      </c>
      <c r="D30" s="7"/>
      <c r="E30" s="9">
        <f t="shared" si="1"/>
        <v>0.55959999999999999</v>
      </c>
      <c r="F30" s="9">
        <f t="shared" si="1"/>
        <v>0.35960000000000003</v>
      </c>
      <c r="G30" s="9">
        <f t="shared" si="1"/>
        <v>0.15959999999999996</v>
      </c>
      <c r="H30" s="9">
        <f t="shared" si="1"/>
        <v>4.0399999999999991E-2</v>
      </c>
      <c r="I30" s="9">
        <f t="shared" si="1"/>
        <v>0.2404</v>
      </c>
      <c r="J30" s="9">
        <f t="shared" si="1"/>
        <v>0.44040000000000001</v>
      </c>
      <c r="K30" s="9">
        <f t="shared" si="1"/>
        <v>0.64040000000000008</v>
      </c>
      <c r="L30" s="9">
        <f t="shared" si="1"/>
        <v>0.84040000000000004</v>
      </c>
      <c r="M30" s="9">
        <f t="shared" si="1"/>
        <v>1.0404</v>
      </c>
      <c r="N30" s="9">
        <f t="shared" si="1"/>
        <v>1.2404000000000002</v>
      </c>
      <c r="O30" s="9">
        <f t="shared" si="1"/>
        <v>1.4403999999999999</v>
      </c>
      <c r="P30" s="8">
        <f t="shared" si="2"/>
        <v>4.0399999999999991E-2</v>
      </c>
      <c r="Q30" s="5">
        <f t="shared" si="3"/>
        <v>4</v>
      </c>
      <c r="R30" s="5" t="str">
        <f t="shared" si="4"/>
        <v>Escepticismo</v>
      </c>
      <c r="S30" s="5">
        <v>2014</v>
      </c>
    </row>
    <row r="31" spans="1:23" x14ac:dyDescent="0.25">
      <c r="A31" s="1">
        <v>28</v>
      </c>
      <c r="B31" s="7" t="s">
        <v>88</v>
      </c>
      <c r="C31" s="12">
        <v>-0.42149999999999999</v>
      </c>
      <c r="D31" s="7"/>
      <c r="E31" s="9">
        <f t="shared" si="1"/>
        <v>0.57850000000000001</v>
      </c>
      <c r="F31" s="9">
        <f t="shared" si="1"/>
        <v>0.37850000000000006</v>
      </c>
      <c r="G31" s="9">
        <f t="shared" si="1"/>
        <v>0.17849999999999999</v>
      </c>
      <c r="H31" s="9">
        <f t="shared" si="1"/>
        <v>2.1499999999999964E-2</v>
      </c>
      <c r="I31" s="9">
        <f t="shared" si="1"/>
        <v>0.22149999999999997</v>
      </c>
      <c r="J31" s="9">
        <f t="shared" si="1"/>
        <v>0.42149999999999999</v>
      </c>
      <c r="K31" s="9">
        <f t="shared" si="1"/>
        <v>0.62149999999999994</v>
      </c>
      <c r="L31" s="9">
        <f t="shared" si="1"/>
        <v>0.82150000000000001</v>
      </c>
      <c r="M31" s="9">
        <f t="shared" si="1"/>
        <v>1.0215000000000001</v>
      </c>
      <c r="N31" s="9">
        <f t="shared" si="1"/>
        <v>1.2215</v>
      </c>
      <c r="O31" s="9">
        <f t="shared" si="1"/>
        <v>1.4215</v>
      </c>
      <c r="P31" s="8">
        <f t="shared" si="2"/>
        <v>2.1499999999999964E-2</v>
      </c>
      <c r="Q31" s="5">
        <f t="shared" si="3"/>
        <v>4</v>
      </c>
      <c r="R31" s="5" t="str">
        <f t="shared" si="4"/>
        <v>Escepticismo</v>
      </c>
      <c r="S31" s="5">
        <v>2014</v>
      </c>
    </row>
    <row r="32" spans="1:23" x14ac:dyDescent="0.25">
      <c r="A32" s="1">
        <v>29</v>
      </c>
      <c r="B32" s="7" t="s">
        <v>89</v>
      </c>
      <c r="C32" s="12">
        <v>0</v>
      </c>
      <c r="D32" s="7"/>
      <c r="E32" s="9">
        <f t="shared" si="1"/>
        <v>1</v>
      </c>
      <c r="F32" s="9">
        <f t="shared" si="1"/>
        <v>0.8</v>
      </c>
      <c r="G32" s="9">
        <f t="shared" si="1"/>
        <v>0.6</v>
      </c>
      <c r="H32" s="9">
        <f t="shared" si="1"/>
        <v>0.4</v>
      </c>
      <c r="I32" s="9">
        <f t="shared" si="1"/>
        <v>0.2</v>
      </c>
      <c r="J32" s="9">
        <f t="shared" si="1"/>
        <v>0</v>
      </c>
      <c r="K32" s="9">
        <f t="shared" si="1"/>
        <v>0.2</v>
      </c>
      <c r="L32" s="9">
        <f t="shared" si="1"/>
        <v>0.4</v>
      </c>
      <c r="M32" s="9">
        <f t="shared" si="1"/>
        <v>0.6</v>
      </c>
      <c r="N32" s="9">
        <f t="shared" si="1"/>
        <v>0.8</v>
      </c>
      <c r="O32" s="9">
        <f t="shared" si="1"/>
        <v>1</v>
      </c>
      <c r="P32" s="8">
        <f t="shared" si="2"/>
        <v>0</v>
      </c>
      <c r="Q32" s="5">
        <f t="shared" si="3"/>
        <v>6</v>
      </c>
      <c r="R32" s="5" t="str">
        <f t="shared" si="4"/>
        <v>Neutro</v>
      </c>
      <c r="S32" s="5">
        <v>2014</v>
      </c>
    </row>
    <row r="33" spans="1:19" x14ac:dyDescent="0.25">
      <c r="A33" s="1">
        <v>30</v>
      </c>
      <c r="B33" s="7" t="s">
        <v>90</v>
      </c>
      <c r="C33" s="12">
        <v>0.64859999999999995</v>
      </c>
      <c r="D33" s="7"/>
      <c r="E33" s="9">
        <f t="shared" si="1"/>
        <v>1.6486000000000001</v>
      </c>
      <c r="F33" s="9">
        <f t="shared" si="1"/>
        <v>1.4485999999999999</v>
      </c>
      <c r="G33" s="9">
        <f t="shared" si="1"/>
        <v>1.2485999999999999</v>
      </c>
      <c r="H33" s="9">
        <f t="shared" si="1"/>
        <v>1.0486</v>
      </c>
      <c r="I33" s="9">
        <f t="shared" si="1"/>
        <v>0.84860000000000002</v>
      </c>
      <c r="J33" s="9">
        <f t="shared" si="1"/>
        <v>0.64859999999999995</v>
      </c>
      <c r="K33" s="9">
        <f t="shared" si="1"/>
        <v>0.44859999999999994</v>
      </c>
      <c r="L33" s="9">
        <f t="shared" si="1"/>
        <v>0.24859999999999993</v>
      </c>
      <c r="M33" s="9">
        <f t="shared" si="1"/>
        <v>4.8599999999999977E-2</v>
      </c>
      <c r="N33" s="9">
        <f t="shared" si="1"/>
        <v>0.15140000000000009</v>
      </c>
      <c r="O33" s="9">
        <f t="shared" si="1"/>
        <v>0.35140000000000005</v>
      </c>
      <c r="P33" s="8">
        <f t="shared" si="2"/>
        <v>4.8599999999999977E-2</v>
      </c>
      <c r="Q33" s="5">
        <f t="shared" si="3"/>
        <v>9</v>
      </c>
      <c r="R33" s="5" t="str">
        <f t="shared" si="4"/>
        <v>Convicción</v>
      </c>
      <c r="S33" s="5">
        <v>2014</v>
      </c>
    </row>
    <row r="34" spans="1:19" x14ac:dyDescent="0.25">
      <c r="A34" s="1">
        <v>31</v>
      </c>
      <c r="B34" s="7" t="s">
        <v>91</v>
      </c>
      <c r="C34" s="12">
        <v>-0.29599999999999999</v>
      </c>
      <c r="D34" s="7"/>
      <c r="E34" s="9">
        <f t="shared" si="1"/>
        <v>0.70399999999999996</v>
      </c>
      <c r="F34" s="9">
        <f t="shared" si="1"/>
        <v>0.504</v>
      </c>
      <c r="G34" s="9">
        <f t="shared" si="1"/>
        <v>0.30399999999999999</v>
      </c>
      <c r="H34" s="9">
        <f t="shared" si="1"/>
        <v>0.10400000000000004</v>
      </c>
      <c r="I34" s="9">
        <f t="shared" si="1"/>
        <v>9.5999999999999974E-2</v>
      </c>
      <c r="J34" s="9">
        <f t="shared" si="1"/>
        <v>0.29599999999999999</v>
      </c>
      <c r="K34" s="9">
        <f t="shared" si="1"/>
        <v>0.496</v>
      </c>
      <c r="L34" s="9">
        <f t="shared" si="1"/>
        <v>0.69599999999999995</v>
      </c>
      <c r="M34" s="9">
        <f t="shared" si="1"/>
        <v>0.89599999999999991</v>
      </c>
      <c r="N34" s="9">
        <f t="shared" si="1"/>
        <v>1.0960000000000001</v>
      </c>
      <c r="O34" s="9">
        <f t="shared" si="1"/>
        <v>1.296</v>
      </c>
      <c r="P34" s="8">
        <f t="shared" si="2"/>
        <v>9.5999999999999974E-2</v>
      </c>
      <c r="Q34" s="5">
        <f t="shared" si="3"/>
        <v>5</v>
      </c>
      <c r="R34" s="5" t="str">
        <f t="shared" si="4"/>
        <v>Indiferente</v>
      </c>
      <c r="S34" s="5">
        <v>2014</v>
      </c>
    </row>
    <row r="35" spans="1:19" x14ac:dyDescent="0.25">
      <c r="A35" s="1">
        <v>32</v>
      </c>
      <c r="B35" s="7" t="s">
        <v>92</v>
      </c>
      <c r="C35" s="12">
        <v>0</v>
      </c>
      <c r="D35" s="7"/>
      <c r="E35" s="9">
        <f t="shared" si="1"/>
        <v>1</v>
      </c>
      <c r="F35" s="9">
        <f t="shared" si="1"/>
        <v>0.8</v>
      </c>
      <c r="G35" s="9">
        <f t="shared" si="1"/>
        <v>0.6</v>
      </c>
      <c r="H35" s="9">
        <f t="shared" si="1"/>
        <v>0.4</v>
      </c>
      <c r="I35" s="9">
        <f t="shared" si="1"/>
        <v>0.2</v>
      </c>
      <c r="J35" s="9">
        <f t="shared" si="1"/>
        <v>0</v>
      </c>
      <c r="K35" s="9">
        <f t="shared" si="1"/>
        <v>0.2</v>
      </c>
      <c r="L35" s="9">
        <f t="shared" si="1"/>
        <v>0.4</v>
      </c>
      <c r="M35" s="9">
        <f t="shared" si="1"/>
        <v>0.6</v>
      </c>
      <c r="N35" s="9">
        <f t="shared" si="1"/>
        <v>0.8</v>
      </c>
      <c r="O35" s="9">
        <f t="shared" si="1"/>
        <v>1</v>
      </c>
      <c r="P35" s="8">
        <f t="shared" si="2"/>
        <v>0</v>
      </c>
      <c r="Q35" s="5">
        <f t="shared" si="3"/>
        <v>6</v>
      </c>
      <c r="R35" s="5" t="str">
        <f t="shared" si="4"/>
        <v>Neutro</v>
      </c>
      <c r="S35" s="5">
        <v>2014</v>
      </c>
    </row>
    <row r="36" spans="1:19" x14ac:dyDescent="0.25">
      <c r="A36" s="1">
        <v>33</v>
      </c>
      <c r="B36" s="7" t="s">
        <v>93</v>
      </c>
      <c r="C36" s="12">
        <v>0.77080000000000004</v>
      </c>
      <c r="D36" s="7"/>
      <c r="E36" s="9">
        <f t="shared" ref="E36:O59" si="5">+ABS(E$2-$C36)</f>
        <v>1.7707999999999999</v>
      </c>
      <c r="F36" s="9">
        <f t="shared" si="5"/>
        <v>1.5708000000000002</v>
      </c>
      <c r="G36" s="9">
        <f t="shared" si="5"/>
        <v>1.3708</v>
      </c>
      <c r="H36" s="9">
        <f t="shared" si="5"/>
        <v>1.1708000000000001</v>
      </c>
      <c r="I36" s="9">
        <f t="shared" si="5"/>
        <v>0.97080000000000011</v>
      </c>
      <c r="J36" s="9">
        <f t="shared" si="5"/>
        <v>0.77080000000000004</v>
      </c>
      <c r="K36" s="9">
        <f t="shared" si="5"/>
        <v>0.57079999999999997</v>
      </c>
      <c r="L36" s="9">
        <f t="shared" si="5"/>
        <v>0.37080000000000002</v>
      </c>
      <c r="M36" s="9">
        <f t="shared" si="5"/>
        <v>0.17080000000000006</v>
      </c>
      <c r="N36" s="9">
        <f t="shared" si="5"/>
        <v>2.9200000000000004E-2</v>
      </c>
      <c r="O36" s="9">
        <f t="shared" si="5"/>
        <v>0.22919999999999996</v>
      </c>
      <c r="P36" s="8">
        <f t="shared" si="2"/>
        <v>2.9200000000000004E-2</v>
      </c>
      <c r="Q36" s="5">
        <f t="shared" si="3"/>
        <v>10</v>
      </c>
      <c r="R36" s="5" t="str">
        <f t="shared" si="4"/>
        <v>Consolidación</v>
      </c>
      <c r="S36" s="5">
        <v>2014</v>
      </c>
    </row>
    <row r="37" spans="1:19" x14ac:dyDescent="0.25">
      <c r="A37" s="1">
        <v>34</v>
      </c>
      <c r="B37" s="7" t="s">
        <v>94</v>
      </c>
      <c r="C37" s="12">
        <v>0.2235</v>
      </c>
      <c r="D37" s="7"/>
      <c r="E37" s="9">
        <f t="shared" si="5"/>
        <v>1.2235</v>
      </c>
      <c r="F37" s="9">
        <f t="shared" si="5"/>
        <v>1.0235000000000001</v>
      </c>
      <c r="G37" s="9">
        <f t="shared" si="5"/>
        <v>0.82350000000000001</v>
      </c>
      <c r="H37" s="9">
        <f t="shared" si="5"/>
        <v>0.62350000000000005</v>
      </c>
      <c r="I37" s="9">
        <f t="shared" si="5"/>
        <v>0.42349999999999999</v>
      </c>
      <c r="J37" s="9">
        <f t="shared" si="5"/>
        <v>0.2235</v>
      </c>
      <c r="K37" s="9">
        <f t="shared" si="5"/>
        <v>2.3499999999999993E-2</v>
      </c>
      <c r="L37" s="9">
        <f t="shared" si="5"/>
        <v>0.17650000000000002</v>
      </c>
      <c r="M37" s="9">
        <f t="shared" si="5"/>
        <v>0.37649999999999995</v>
      </c>
      <c r="N37" s="9">
        <f t="shared" si="5"/>
        <v>0.57650000000000001</v>
      </c>
      <c r="O37" s="9">
        <f t="shared" si="5"/>
        <v>0.77649999999999997</v>
      </c>
      <c r="P37" s="8">
        <f t="shared" si="2"/>
        <v>2.3499999999999993E-2</v>
      </c>
      <c r="Q37" s="5">
        <f t="shared" si="3"/>
        <v>7</v>
      </c>
      <c r="R37" s="5" t="str">
        <f t="shared" si="4"/>
        <v>Favorable</v>
      </c>
      <c r="S37" s="5">
        <v>2014</v>
      </c>
    </row>
    <row r="38" spans="1:19" x14ac:dyDescent="0.25">
      <c r="A38" s="1">
        <v>35</v>
      </c>
      <c r="B38" s="7" t="s">
        <v>95</v>
      </c>
      <c r="C38" s="12">
        <v>0</v>
      </c>
      <c r="D38" s="7"/>
      <c r="E38" s="9">
        <f t="shared" si="5"/>
        <v>1</v>
      </c>
      <c r="F38" s="9">
        <f t="shared" si="5"/>
        <v>0.8</v>
      </c>
      <c r="G38" s="9">
        <f t="shared" si="5"/>
        <v>0.6</v>
      </c>
      <c r="H38" s="9">
        <f t="shared" si="5"/>
        <v>0.4</v>
      </c>
      <c r="I38" s="9">
        <f t="shared" si="5"/>
        <v>0.2</v>
      </c>
      <c r="J38" s="9">
        <f t="shared" si="5"/>
        <v>0</v>
      </c>
      <c r="K38" s="9">
        <f t="shared" si="5"/>
        <v>0.2</v>
      </c>
      <c r="L38" s="9">
        <f t="shared" si="5"/>
        <v>0.4</v>
      </c>
      <c r="M38" s="9">
        <f t="shared" si="5"/>
        <v>0.6</v>
      </c>
      <c r="N38" s="9">
        <f t="shared" si="5"/>
        <v>0.8</v>
      </c>
      <c r="O38" s="9">
        <f t="shared" si="5"/>
        <v>1</v>
      </c>
      <c r="P38" s="8">
        <f t="shared" si="2"/>
        <v>0</v>
      </c>
      <c r="Q38" s="5">
        <f t="shared" si="3"/>
        <v>6</v>
      </c>
      <c r="R38" s="5" t="str">
        <f t="shared" si="4"/>
        <v>Neutro</v>
      </c>
      <c r="S38" s="5">
        <v>2014</v>
      </c>
    </row>
    <row r="39" spans="1:19" x14ac:dyDescent="0.25">
      <c r="A39" s="1">
        <v>36</v>
      </c>
      <c r="B39" s="7" t="s">
        <v>96</v>
      </c>
      <c r="C39" s="12">
        <v>-0.59940000000000004</v>
      </c>
      <c r="D39" s="7"/>
      <c r="E39" s="9">
        <f t="shared" si="5"/>
        <v>0.40059999999999996</v>
      </c>
      <c r="F39" s="9">
        <f t="shared" si="5"/>
        <v>0.2006</v>
      </c>
      <c r="G39" s="9">
        <f t="shared" si="5"/>
        <v>5.9999999999993392E-4</v>
      </c>
      <c r="H39" s="9">
        <f t="shared" si="5"/>
        <v>0.19940000000000002</v>
      </c>
      <c r="I39" s="9">
        <f t="shared" si="5"/>
        <v>0.39940000000000003</v>
      </c>
      <c r="J39" s="9">
        <f t="shared" si="5"/>
        <v>0.59940000000000004</v>
      </c>
      <c r="K39" s="9">
        <f t="shared" si="5"/>
        <v>0.79940000000000011</v>
      </c>
      <c r="L39" s="9">
        <f t="shared" si="5"/>
        <v>0.99940000000000007</v>
      </c>
      <c r="M39" s="9">
        <f t="shared" si="5"/>
        <v>1.1994</v>
      </c>
      <c r="N39" s="9">
        <f t="shared" si="5"/>
        <v>1.3994</v>
      </c>
      <c r="O39" s="9">
        <f t="shared" si="5"/>
        <v>1.5994000000000002</v>
      </c>
      <c r="P39" s="8">
        <f t="shared" si="2"/>
        <v>5.9999999999993392E-4</v>
      </c>
      <c r="Q39" s="5">
        <f t="shared" si="3"/>
        <v>3</v>
      </c>
      <c r="R39" s="5" t="str">
        <f t="shared" si="4"/>
        <v>Inestabilidad</v>
      </c>
      <c r="S39" s="5">
        <v>2014</v>
      </c>
    </row>
    <row r="40" spans="1:19" x14ac:dyDescent="0.25">
      <c r="A40" s="1">
        <v>37</v>
      </c>
      <c r="B40" s="7" t="s">
        <v>97</v>
      </c>
      <c r="C40" s="12">
        <v>-0.25</v>
      </c>
      <c r="D40" s="7"/>
      <c r="E40" s="9">
        <f t="shared" si="5"/>
        <v>0.75</v>
      </c>
      <c r="F40" s="9">
        <f t="shared" si="5"/>
        <v>0.55000000000000004</v>
      </c>
      <c r="G40" s="9">
        <f t="shared" si="5"/>
        <v>0.35</v>
      </c>
      <c r="H40" s="9">
        <f t="shared" si="5"/>
        <v>0.15000000000000002</v>
      </c>
      <c r="I40" s="9">
        <f t="shared" si="5"/>
        <v>4.9999999999999989E-2</v>
      </c>
      <c r="J40" s="9">
        <f t="shared" si="5"/>
        <v>0.25</v>
      </c>
      <c r="K40" s="9">
        <f t="shared" si="5"/>
        <v>0.45</v>
      </c>
      <c r="L40" s="9">
        <f t="shared" si="5"/>
        <v>0.65</v>
      </c>
      <c r="M40" s="9">
        <f t="shared" si="5"/>
        <v>0.85</v>
      </c>
      <c r="N40" s="9">
        <f t="shared" si="5"/>
        <v>1.05</v>
      </c>
      <c r="O40" s="9">
        <f t="shared" si="5"/>
        <v>1.25</v>
      </c>
      <c r="P40" s="8">
        <f t="shared" si="2"/>
        <v>4.9999999999999989E-2</v>
      </c>
      <c r="Q40" s="5">
        <f t="shared" si="3"/>
        <v>5</v>
      </c>
      <c r="R40" s="5" t="str">
        <f t="shared" si="4"/>
        <v>Indiferente</v>
      </c>
      <c r="S40" s="5">
        <v>2014</v>
      </c>
    </row>
    <row r="41" spans="1:19" x14ac:dyDescent="0.25">
      <c r="A41" s="1">
        <v>38</v>
      </c>
      <c r="B41" s="7" t="s">
        <v>98</v>
      </c>
      <c r="C41" s="12">
        <v>0.1406</v>
      </c>
      <c r="D41" s="7"/>
      <c r="E41" s="9">
        <f t="shared" si="5"/>
        <v>1.1406000000000001</v>
      </c>
      <c r="F41" s="9">
        <f t="shared" si="5"/>
        <v>0.9406000000000001</v>
      </c>
      <c r="G41" s="9">
        <f t="shared" si="5"/>
        <v>0.74059999999999993</v>
      </c>
      <c r="H41" s="9">
        <f t="shared" si="5"/>
        <v>0.54059999999999997</v>
      </c>
      <c r="I41" s="9">
        <f t="shared" si="5"/>
        <v>0.34060000000000001</v>
      </c>
      <c r="J41" s="9">
        <f t="shared" si="5"/>
        <v>0.1406</v>
      </c>
      <c r="K41" s="9">
        <f t="shared" si="5"/>
        <v>5.9400000000000008E-2</v>
      </c>
      <c r="L41" s="9">
        <f t="shared" si="5"/>
        <v>0.25940000000000002</v>
      </c>
      <c r="M41" s="9">
        <f t="shared" si="5"/>
        <v>0.45939999999999998</v>
      </c>
      <c r="N41" s="9">
        <f t="shared" si="5"/>
        <v>0.65939999999999999</v>
      </c>
      <c r="O41" s="9">
        <f t="shared" si="5"/>
        <v>0.85939999999999994</v>
      </c>
      <c r="P41" s="8">
        <f t="shared" si="2"/>
        <v>5.9400000000000008E-2</v>
      </c>
      <c r="Q41" s="5">
        <f t="shared" si="3"/>
        <v>7</v>
      </c>
      <c r="R41" s="5" t="str">
        <f t="shared" si="4"/>
        <v>Favorable</v>
      </c>
      <c r="S41" s="5">
        <v>2014</v>
      </c>
    </row>
    <row r="42" spans="1:19" x14ac:dyDescent="0.25">
      <c r="A42" s="1">
        <v>39</v>
      </c>
      <c r="B42" s="7" t="s">
        <v>99</v>
      </c>
      <c r="C42" s="12">
        <v>0.49390000000000001</v>
      </c>
      <c r="D42" s="7"/>
      <c r="E42" s="9">
        <f t="shared" si="5"/>
        <v>1.4939</v>
      </c>
      <c r="F42" s="9">
        <f t="shared" si="5"/>
        <v>1.2939000000000001</v>
      </c>
      <c r="G42" s="9">
        <f t="shared" si="5"/>
        <v>1.0939000000000001</v>
      </c>
      <c r="H42" s="9">
        <f t="shared" si="5"/>
        <v>0.89390000000000003</v>
      </c>
      <c r="I42" s="9">
        <f t="shared" si="5"/>
        <v>0.69389999999999996</v>
      </c>
      <c r="J42" s="9">
        <f t="shared" si="5"/>
        <v>0.49390000000000001</v>
      </c>
      <c r="K42" s="9">
        <f t="shared" si="5"/>
        <v>0.29389999999999999</v>
      </c>
      <c r="L42" s="9">
        <f t="shared" si="5"/>
        <v>9.3899999999999983E-2</v>
      </c>
      <c r="M42" s="9">
        <f t="shared" si="5"/>
        <v>0.10609999999999997</v>
      </c>
      <c r="N42" s="9">
        <f t="shared" si="5"/>
        <v>0.30610000000000004</v>
      </c>
      <c r="O42" s="9">
        <f t="shared" si="5"/>
        <v>0.50609999999999999</v>
      </c>
      <c r="P42" s="8">
        <f t="shared" si="2"/>
        <v>9.3899999999999983E-2</v>
      </c>
      <c r="Q42" s="5">
        <f t="shared" si="3"/>
        <v>8</v>
      </c>
      <c r="R42" s="5" t="str">
        <f t="shared" si="4"/>
        <v>Optimismo</v>
      </c>
      <c r="S42" s="5">
        <v>2014</v>
      </c>
    </row>
    <row r="43" spans="1:19" x14ac:dyDescent="0.25">
      <c r="A43" s="1">
        <v>40</v>
      </c>
      <c r="B43" s="7" t="s">
        <v>100</v>
      </c>
      <c r="C43" s="12">
        <v>0.29099999999999998</v>
      </c>
      <c r="D43" s="7"/>
      <c r="E43" s="9">
        <f t="shared" si="5"/>
        <v>1.2909999999999999</v>
      </c>
      <c r="F43" s="9">
        <f t="shared" si="5"/>
        <v>1.091</v>
      </c>
      <c r="G43" s="9">
        <f t="shared" si="5"/>
        <v>0.89100000000000001</v>
      </c>
      <c r="H43" s="9">
        <f t="shared" si="5"/>
        <v>0.69100000000000006</v>
      </c>
      <c r="I43" s="9">
        <f t="shared" si="5"/>
        <v>0.49099999999999999</v>
      </c>
      <c r="J43" s="9">
        <f t="shared" si="5"/>
        <v>0.29099999999999998</v>
      </c>
      <c r="K43" s="9">
        <f t="shared" si="5"/>
        <v>9.099999999999997E-2</v>
      </c>
      <c r="L43" s="9">
        <f t="shared" si="5"/>
        <v>0.10900000000000004</v>
      </c>
      <c r="M43" s="9">
        <f t="shared" si="5"/>
        <v>0.309</v>
      </c>
      <c r="N43" s="9">
        <f t="shared" si="5"/>
        <v>0.50900000000000012</v>
      </c>
      <c r="O43" s="9">
        <f t="shared" si="5"/>
        <v>0.70900000000000007</v>
      </c>
      <c r="P43" s="8">
        <f t="shared" si="2"/>
        <v>9.099999999999997E-2</v>
      </c>
      <c r="Q43" s="5">
        <f t="shared" si="3"/>
        <v>7</v>
      </c>
      <c r="R43" s="5" t="str">
        <f t="shared" si="4"/>
        <v>Favorable</v>
      </c>
      <c r="S43" s="5">
        <v>2014</v>
      </c>
    </row>
    <row r="44" spans="1:19" x14ac:dyDescent="0.25">
      <c r="A44" s="1">
        <v>41</v>
      </c>
      <c r="B44" s="7" t="s">
        <v>101</v>
      </c>
      <c r="C44" s="12">
        <v>0.42149999999999999</v>
      </c>
      <c r="D44" s="7"/>
      <c r="E44" s="9">
        <f t="shared" si="5"/>
        <v>1.4215</v>
      </c>
      <c r="F44" s="9">
        <f t="shared" si="5"/>
        <v>1.2215</v>
      </c>
      <c r="G44" s="9">
        <f t="shared" si="5"/>
        <v>1.0215000000000001</v>
      </c>
      <c r="H44" s="9">
        <f t="shared" si="5"/>
        <v>0.82150000000000001</v>
      </c>
      <c r="I44" s="9">
        <f t="shared" si="5"/>
        <v>0.62149999999999994</v>
      </c>
      <c r="J44" s="9">
        <f t="shared" si="5"/>
        <v>0.42149999999999999</v>
      </c>
      <c r="K44" s="9">
        <f t="shared" si="5"/>
        <v>0.22149999999999997</v>
      </c>
      <c r="L44" s="9">
        <f t="shared" si="5"/>
        <v>2.1499999999999964E-2</v>
      </c>
      <c r="M44" s="9">
        <f t="shared" si="5"/>
        <v>0.17849999999999999</v>
      </c>
      <c r="N44" s="9">
        <f t="shared" si="5"/>
        <v>0.37850000000000006</v>
      </c>
      <c r="O44" s="9">
        <f t="shared" si="5"/>
        <v>0.57850000000000001</v>
      </c>
      <c r="P44" s="8">
        <f t="shared" si="2"/>
        <v>2.1499999999999964E-2</v>
      </c>
      <c r="Q44" s="5">
        <f t="shared" si="3"/>
        <v>8</v>
      </c>
      <c r="R44" s="5" t="str">
        <f t="shared" si="4"/>
        <v>Optimismo</v>
      </c>
      <c r="S44" s="5">
        <v>2014</v>
      </c>
    </row>
    <row r="45" spans="1:19" x14ac:dyDescent="0.25">
      <c r="A45" s="1">
        <v>42</v>
      </c>
      <c r="B45" s="7" t="s">
        <v>102</v>
      </c>
      <c r="C45" s="12">
        <v>0.66069999999999995</v>
      </c>
      <c r="D45" s="7"/>
      <c r="E45" s="9">
        <f t="shared" si="5"/>
        <v>1.6606999999999998</v>
      </c>
      <c r="F45" s="9">
        <f t="shared" si="5"/>
        <v>1.4607000000000001</v>
      </c>
      <c r="G45" s="9">
        <f t="shared" si="5"/>
        <v>1.2606999999999999</v>
      </c>
      <c r="H45" s="9">
        <f t="shared" si="5"/>
        <v>1.0607</v>
      </c>
      <c r="I45" s="9">
        <f t="shared" si="5"/>
        <v>0.86070000000000002</v>
      </c>
      <c r="J45" s="9">
        <f t="shared" si="5"/>
        <v>0.66069999999999995</v>
      </c>
      <c r="K45" s="9">
        <f t="shared" si="5"/>
        <v>0.46069999999999994</v>
      </c>
      <c r="L45" s="9">
        <f t="shared" si="5"/>
        <v>0.26069999999999993</v>
      </c>
      <c r="M45" s="9">
        <f t="shared" si="5"/>
        <v>6.0699999999999976E-2</v>
      </c>
      <c r="N45" s="9">
        <f t="shared" si="5"/>
        <v>0.13930000000000009</v>
      </c>
      <c r="O45" s="9">
        <f t="shared" si="5"/>
        <v>0.33930000000000005</v>
      </c>
      <c r="P45" s="8">
        <f t="shared" si="2"/>
        <v>6.0699999999999976E-2</v>
      </c>
      <c r="Q45" s="5">
        <f t="shared" si="3"/>
        <v>9</v>
      </c>
      <c r="R45" s="5" t="str">
        <f t="shared" si="4"/>
        <v>Convicción</v>
      </c>
      <c r="S45" s="5">
        <v>2014</v>
      </c>
    </row>
    <row r="46" spans="1:19" x14ac:dyDescent="0.25">
      <c r="A46" s="1">
        <v>43</v>
      </c>
      <c r="B46" s="7" t="s">
        <v>103</v>
      </c>
      <c r="C46" s="12">
        <v>0.77829999999999999</v>
      </c>
      <c r="D46" s="7"/>
      <c r="E46" s="9">
        <f t="shared" si="5"/>
        <v>1.7783</v>
      </c>
      <c r="F46" s="9">
        <f t="shared" si="5"/>
        <v>1.5783</v>
      </c>
      <c r="G46" s="9">
        <f t="shared" si="5"/>
        <v>1.3782999999999999</v>
      </c>
      <c r="H46" s="9">
        <f t="shared" si="5"/>
        <v>1.1783000000000001</v>
      </c>
      <c r="I46" s="9">
        <f t="shared" si="5"/>
        <v>0.97829999999999995</v>
      </c>
      <c r="J46" s="9">
        <f t="shared" si="5"/>
        <v>0.77829999999999999</v>
      </c>
      <c r="K46" s="9">
        <f t="shared" si="5"/>
        <v>0.57830000000000004</v>
      </c>
      <c r="L46" s="9">
        <f t="shared" si="5"/>
        <v>0.37829999999999997</v>
      </c>
      <c r="M46" s="9">
        <f t="shared" si="5"/>
        <v>0.17830000000000001</v>
      </c>
      <c r="N46" s="9">
        <f t="shared" si="5"/>
        <v>2.1700000000000053E-2</v>
      </c>
      <c r="O46" s="9">
        <f t="shared" si="5"/>
        <v>0.22170000000000001</v>
      </c>
      <c r="P46" s="8">
        <f t="shared" si="2"/>
        <v>2.1700000000000053E-2</v>
      </c>
      <c r="Q46" s="5">
        <f t="shared" si="3"/>
        <v>10</v>
      </c>
      <c r="R46" s="5" t="str">
        <f t="shared" si="4"/>
        <v>Consolidación</v>
      </c>
      <c r="S46" s="5">
        <v>2014</v>
      </c>
    </row>
    <row r="47" spans="1:19" x14ac:dyDescent="0.25">
      <c r="A47" s="1">
        <v>44</v>
      </c>
      <c r="B47" s="7" t="s">
        <v>104</v>
      </c>
      <c r="C47" s="12">
        <v>-0.38179999999999997</v>
      </c>
      <c r="D47" s="7"/>
      <c r="E47" s="9">
        <f t="shared" si="5"/>
        <v>0.61820000000000008</v>
      </c>
      <c r="F47" s="9">
        <f t="shared" si="5"/>
        <v>0.41820000000000007</v>
      </c>
      <c r="G47" s="9">
        <f t="shared" si="5"/>
        <v>0.21820000000000001</v>
      </c>
      <c r="H47" s="9">
        <f t="shared" si="5"/>
        <v>1.8200000000000049E-2</v>
      </c>
      <c r="I47" s="9">
        <f t="shared" si="5"/>
        <v>0.18179999999999996</v>
      </c>
      <c r="J47" s="9">
        <f t="shared" si="5"/>
        <v>0.38179999999999997</v>
      </c>
      <c r="K47" s="9">
        <f t="shared" si="5"/>
        <v>0.58179999999999998</v>
      </c>
      <c r="L47" s="9">
        <f t="shared" si="5"/>
        <v>0.78180000000000005</v>
      </c>
      <c r="M47" s="9">
        <f t="shared" si="5"/>
        <v>0.98180000000000001</v>
      </c>
      <c r="N47" s="9">
        <f t="shared" si="5"/>
        <v>1.1818</v>
      </c>
      <c r="O47" s="9">
        <f t="shared" si="5"/>
        <v>1.3817999999999999</v>
      </c>
      <c r="P47" s="8">
        <f t="shared" si="2"/>
        <v>1.8200000000000049E-2</v>
      </c>
      <c r="Q47" s="5">
        <f t="shared" si="3"/>
        <v>4</v>
      </c>
      <c r="R47" s="5" t="str">
        <f t="shared" si="4"/>
        <v>Escepticismo</v>
      </c>
      <c r="S47" s="5">
        <v>2014</v>
      </c>
    </row>
    <row r="48" spans="1:19" x14ac:dyDescent="0.25">
      <c r="A48" s="1">
        <v>45</v>
      </c>
      <c r="B48" s="7" t="s">
        <v>105</v>
      </c>
      <c r="C48" s="12">
        <v>-0.3412</v>
      </c>
      <c r="D48" s="7"/>
      <c r="E48" s="9">
        <f t="shared" si="5"/>
        <v>0.65880000000000005</v>
      </c>
      <c r="F48" s="9">
        <f t="shared" si="5"/>
        <v>0.45880000000000004</v>
      </c>
      <c r="G48" s="9">
        <f t="shared" si="5"/>
        <v>0.25879999999999997</v>
      </c>
      <c r="H48" s="9">
        <f t="shared" si="5"/>
        <v>5.8800000000000019E-2</v>
      </c>
      <c r="I48" s="9">
        <f t="shared" si="5"/>
        <v>0.14119999999999999</v>
      </c>
      <c r="J48" s="9">
        <f t="shared" si="5"/>
        <v>0.3412</v>
      </c>
      <c r="K48" s="9">
        <f t="shared" si="5"/>
        <v>0.54120000000000001</v>
      </c>
      <c r="L48" s="9">
        <f t="shared" si="5"/>
        <v>0.74120000000000008</v>
      </c>
      <c r="M48" s="9">
        <f t="shared" si="5"/>
        <v>0.94120000000000004</v>
      </c>
      <c r="N48" s="9">
        <f t="shared" si="5"/>
        <v>1.1412</v>
      </c>
      <c r="O48" s="9">
        <f t="shared" si="5"/>
        <v>1.3411999999999999</v>
      </c>
      <c r="P48" s="8">
        <f t="shared" si="2"/>
        <v>5.8800000000000019E-2</v>
      </c>
      <c r="Q48" s="5">
        <f t="shared" si="3"/>
        <v>4</v>
      </c>
      <c r="R48" s="5" t="str">
        <f t="shared" si="4"/>
        <v>Escepticismo</v>
      </c>
      <c r="S48" s="5">
        <v>2014</v>
      </c>
    </row>
    <row r="49" spans="1:19" x14ac:dyDescent="0.25">
      <c r="A49" s="1">
        <v>46</v>
      </c>
      <c r="B49" s="7" t="s">
        <v>106</v>
      </c>
      <c r="C49" s="12">
        <v>0.96230000000000004</v>
      </c>
      <c r="D49" s="7"/>
      <c r="E49" s="9">
        <f t="shared" si="5"/>
        <v>1.9622999999999999</v>
      </c>
      <c r="F49" s="9">
        <f t="shared" si="5"/>
        <v>1.7623000000000002</v>
      </c>
      <c r="G49" s="9">
        <f t="shared" si="5"/>
        <v>1.5623</v>
      </c>
      <c r="H49" s="9">
        <f t="shared" si="5"/>
        <v>1.3623000000000001</v>
      </c>
      <c r="I49" s="9">
        <f t="shared" si="5"/>
        <v>1.1623000000000001</v>
      </c>
      <c r="J49" s="9">
        <f t="shared" si="5"/>
        <v>0.96230000000000004</v>
      </c>
      <c r="K49" s="9">
        <f t="shared" si="5"/>
        <v>0.76229999999999998</v>
      </c>
      <c r="L49" s="9">
        <f t="shared" si="5"/>
        <v>0.56230000000000002</v>
      </c>
      <c r="M49" s="9">
        <f t="shared" si="5"/>
        <v>0.36230000000000007</v>
      </c>
      <c r="N49" s="9">
        <f t="shared" si="5"/>
        <v>0.1623</v>
      </c>
      <c r="O49" s="9">
        <f t="shared" si="5"/>
        <v>3.7699999999999956E-2</v>
      </c>
      <c r="P49" s="8">
        <f t="shared" si="2"/>
        <v>3.7699999999999956E-2</v>
      </c>
      <c r="Q49" s="5">
        <f t="shared" si="3"/>
        <v>11</v>
      </c>
      <c r="R49" s="5" t="str">
        <f t="shared" si="4"/>
        <v>Confianza</v>
      </c>
      <c r="S49" s="5">
        <v>2014</v>
      </c>
    </row>
    <row r="50" spans="1:19" x14ac:dyDescent="0.25">
      <c r="A50" s="1">
        <v>47</v>
      </c>
      <c r="B50" s="7" t="s">
        <v>107</v>
      </c>
      <c r="C50" s="12">
        <v>-0.29599999999999999</v>
      </c>
      <c r="D50" s="7"/>
      <c r="E50" s="9">
        <f t="shared" si="5"/>
        <v>0.70399999999999996</v>
      </c>
      <c r="F50" s="9">
        <f t="shared" si="5"/>
        <v>0.504</v>
      </c>
      <c r="G50" s="9">
        <f t="shared" si="5"/>
        <v>0.30399999999999999</v>
      </c>
      <c r="H50" s="9">
        <f t="shared" si="5"/>
        <v>0.10400000000000004</v>
      </c>
      <c r="I50" s="9">
        <f t="shared" si="5"/>
        <v>9.5999999999999974E-2</v>
      </c>
      <c r="J50" s="9">
        <f t="shared" si="5"/>
        <v>0.29599999999999999</v>
      </c>
      <c r="K50" s="9">
        <f t="shared" si="5"/>
        <v>0.496</v>
      </c>
      <c r="L50" s="9">
        <f t="shared" si="5"/>
        <v>0.69599999999999995</v>
      </c>
      <c r="M50" s="9">
        <f t="shared" si="5"/>
        <v>0.89599999999999991</v>
      </c>
      <c r="N50" s="9">
        <f t="shared" si="5"/>
        <v>1.0960000000000001</v>
      </c>
      <c r="O50" s="9">
        <f t="shared" si="5"/>
        <v>1.296</v>
      </c>
      <c r="P50" s="8">
        <f t="shared" si="2"/>
        <v>9.5999999999999974E-2</v>
      </c>
      <c r="Q50" s="5">
        <f t="shared" si="3"/>
        <v>5</v>
      </c>
      <c r="R50" s="5" t="str">
        <f t="shared" si="4"/>
        <v>Indiferente</v>
      </c>
      <c r="S50" s="5">
        <v>2014</v>
      </c>
    </row>
    <row r="51" spans="1:19" x14ac:dyDescent="0.25">
      <c r="A51" s="1">
        <v>48</v>
      </c>
      <c r="B51" s="7" t="s">
        <v>108</v>
      </c>
      <c r="C51" s="12">
        <v>0.1027</v>
      </c>
      <c r="D51" s="7"/>
      <c r="E51" s="9">
        <f t="shared" si="5"/>
        <v>1.1027</v>
      </c>
      <c r="F51" s="9">
        <f t="shared" si="5"/>
        <v>0.90270000000000006</v>
      </c>
      <c r="G51" s="9">
        <f t="shared" si="5"/>
        <v>0.70269999999999999</v>
      </c>
      <c r="H51" s="9">
        <f t="shared" si="5"/>
        <v>0.50270000000000004</v>
      </c>
      <c r="I51" s="9">
        <f t="shared" si="5"/>
        <v>0.30270000000000002</v>
      </c>
      <c r="J51" s="9">
        <f t="shared" si="5"/>
        <v>0.1027</v>
      </c>
      <c r="K51" s="9">
        <f t="shared" si="5"/>
        <v>9.7300000000000011E-2</v>
      </c>
      <c r="L51" s="9">
        <f t="shared" si="5"/>
        <v>0.29730000000000001</v>
      </c>
      <c r="M51" s="9">
        <f t="shared" si="5"/>
        <v>0.49729999999999996</v>
      </c>
      <c r="N51" s="9">
        <f t="shared" si="5"/>
        <v>0.69730000000000003</v>
      </c>
      <c r="O51" s="9">
        <f t="shared" si="5"/>
        <v>0.89729999999999999</v>
      </c>
      <c r="P51" s="8">
        <f t="shared" si="2"/>
        <v>9.7300000000000011E-2</v>
      </c>
      <c r="Q51" s="5">
        <f t="shared" si="3"/>
        <v>7</v>
      </c>
      <c r="R51" s="5" t="str">
        <f t="shared" si="4"/>
        <v>Favorable</v>
      </c>
      <c r="S51" s="5">
        <v>2014</v>
      </c>
    </row>
    <row r="52" spans="1:19" x14ac:dyDescent="0.25">
      <c r="A52" s="1">
        <v>49</v>
      </c>
      <c r="B52" s="7" t="s">
        <v>109</v>
      </c>
      <c r="C52" s="12">
        <v>0.44040000000000001</v>
      </c>
      <c r="D52" s="7"/>
      <c r="E52" s="9">
        <f t="shared" si="5"/>
        <v>1.4403999999999999</v>
      </c>
      <c r="F52" s="9">
        <f t="shared" si="5"/>
        <v>1.2404000000000002</v>
      </c>
      <c r="G52" s="9">
        <f t="shared" si="5"/>
        <v>1.0404</v>
      </c>
      <c r="H52" s="9">
        <f t="shared" si="5"/>
        <v>0.84040000000000004</v>
      </c>
      <c r="I52" s="9">
        <f t="shared" si="5"/>
        <v>0.64040000000000008</v>
      </c>
      <c r="J52" s="9">
        <f t="shared" si="5"/>
        <v>0.44040000000000001</v>
      </c>
      <c r="K52" s="9">
        <f t="shared" si="5"/>
        <v>0.2404</v>
      </c>
      <c r="L52" s="9">
        <f t="shared" si="5"/>
        <v>4.0399999999999991E-2</v>
      </c>
      <c r="M52" s="9">
        <f t="shared" si="5"/>
        <v>0.15959999999999996</v>
      </c>
      <c r="N52" s="9">
        <f t="shared" si="5"/>
        <v>0.35960000000000003</v>
      </c>
      <c r="O52" s="9">
        <f t="shared" si="5"/>
        <v>0.55959999999999999</v>
      </c>
      <c r="P52" s="8">
        <f t="shared" si="2"/>
        <v>4.0399999999999991E-2</v>
      </c>
      <c r="Q52" s="5">
        <f t="shared" si="3"/>
        <v>8</v>
      </c>
      <c r="R52" s="5" t="str">
        <f t="shared" si="4"/>
        <v>Optimismo</v>
      </c>
      <c r="S52" s="5">
        <v>2014</v>
      </c>
    </row>
    <row r="53" spans="1:19" x14ac:dyDescent="0.25">
      <c r="A53" s="1">
        <v>50</v>
      </c>
      <c r="B53" s="7" t="s">
        <v>110</v>
      </c>
      <c r="C53" s="12">
        <v>7.7200000000000005E-2</v>
      </c>
      <c r="D53" s="7"/>
      <c r="E53" s="9">
        <f t="shared" si="5"/>
        <v>1.0771999999999999</v>
      </c>
      <c r="F53" s="9">
        <f t="shared" si="5"/>
        <v>0.87720000000000009</v>
      </c>
      <c r="G53" s="9">
        <f t="shared" si="5"/>
        <v>0.67720000000000002</v>
      </c>
      <c r="H53" s="9">
        <f t="shared" si="5"/>
        <v>0.47720000000000001</v>
      </c>
      <c r="I53" s="9">
        <f t="shared" si="5"/>
        <v>0.2772</v>
      </c>
      <c r="J53" s="9">
        <f t="shared" si="5"/>
        <v>7.7200000000000005E-2</v>
      </c>
      <c r="K53" s="9">
        <f t="shared" si="5"/>
        <v>0.12280000000000001</v>
      </c>
      <c r="L53" s="9">
        <f t="shared" si="5"/>
        <v>0.32280000000000003</v>
      </c>
      <c r="M53" s="9">
        <f t="shared" si="5"/>
        <v>0.52279999999999993</v>
      </c>
      <c r="N53" s="9">
        <f t="shared" si="5"/>
        <v>0.7228</v>
      </c>
      <c r="O53" s="9">
        <f t="shared" si="5"/>
        <v>0.92279999999999995</v>
      </c>
      <c r="P53" s="8">
        <f t="shared" si="2"/>
        <v>7.7200000000000005E-2</v>
      </c>
      <c r="Q53" s="5">
        <f t="shared" si="3"/>
        <v>6</v>
      </c>
      <c r="R53" s="5" t="str">
        <f t="shared" si="4"/>
        <v>Neutro</v>
      </c>
      <c r="S53" s="5">
        <v>2014</v>
      </c>
    </row>
    <row r="54" spans="1:19" x14ac:dyDescent="0.25">
      <c r="A54" s="1">
        <v>51</v>
      </c>
      <c r="B54" s="7" t="s">
        <v>111</v>
      </c>
      <c r="C54" s="12">
        <v>0.42149999999999999</v>
      </c>
      <c r="D54" s="7"/>
      <c r="E54" s="9">
        <f t="shared" si="5"/>
        <v>1.4215</v>
      </c>
      <c r="F54" s="9">
        <f t="shared" si="5"/>
        <v>1.2215</v>
      </c>
      <c r="G54" s="9">
        <f t="shared" si="5"/>
        <v>1.0215000000000001</v>
      </c>
      <c r="H54" s="9">
        <f t="shared" si="5"/>
        <v>0.82150000000000001</v>
      </c>
      <c r="I54" s="9">
        <f t="shared" si="5"/>
        <v>0.62149999999999994</v>
      </c>
      <c r="J54" s="9">
        <f t="shared" si="5"/>
        <v>0.42149999999999999</v>
      </c>
      <c r="K54" s="9">
        <f t="shared" si="5"/>
        <v>0.22149999999999997</v>
      </c>
      <c r="L54" s="9">
        <f t="shared" si="5"/>
        <v>2.1499999999999964E-2</v>
      </c>
      <c r="M54" s="9">
        <f t="shared" si="5"/>
        <v>0.17849999999999999</v>
      </c>
      <c r="N54" s="9">
        <f t="shared" si="5"/>
        <v>0.37850000000000006</v>
      </c>
      <c r="O54" s="9">
        <f t="shared" si="5"/>
        <v>0.57850000000000001</v>
      </c>
      <c r="P54" s="8">
        <f t="shared" si="2"/>
        <v>2.1499999999999964E-2</v>
      </c>
      <c r="Q54" s="5">
        <f t="shared" si="3"/>
        <v>8</v>
      </c>
      <c r="R54" s="5" t="str">
        <f t="shared" si="4"/>
        <v>Optimismo</v>
      </c>
      <c r="S54" s="5">
        <v>2014</v>
      </c>
    </row>
    <row r="55" spans="1:19" x14ac:dyDescent="0.25">
      <c r="A55" s="1">
        <v>52</v>
      </c>
      <c r="B55" s="7" t="s">
        <v>112</v>
      </c>
      <c r="C55" s="12">
        <v>0.47670000000000001</v>
      </c>
      <c r="D55" s="7"/>
      <c r="E55" s="9">
        <f t="shared" si="5"/>
        <v>1.4767000000000001</v>
      </c>
      <c r="F55" s="9">
        <f t="shared" si="5"/>
        <v>1.2766999999999999</v>
      </c>
      <c r="G55" s="9">
        <f t="shared" si="5"/>
        <v>1.0767</v>
      </c>
      <c r="H55" s="9">
        <f t="shared" si="5"/>
        <v>0.87670000000000003</v>
      </c>
      <c r="I55" s="9">
        <f t="shared" si="5"/>
        <v>0.67670000000000008</v>
      </c>
      <c r="J55" s="9">
        <f t="shared" si="5"/>
        <v>0.47670000000000001</v>
      </c>
      <c r="K55" s="9">
        <f t="shared" si="5"/>
        <v>0.2767</v>
      </c>
      <c r="L55" s="9">
        <f t="shared" si="5"/>
        <v>7.669999999999999E-2</v>
      </c>
      <c r="M55" s="9">
        <f t="shared" si="5"/>
        <v>0.12329999999999997</v>
      </c>
      <c r="N55" s="9">
        <f t="shared" si="5"/>
        <v>0.32330000000000003</v>
      </c>
      <c r="O55" s="9">
        <f t="shared" si="5"/>
        <v>0.52329999999999999</v>
      </c>
      <c r="P55" s="8">
        <f t="shared" si="2"/>
        <v>7.669999999999999E-2</v>
      </c>
      <c r="Q55" s="5">
        <f t="shared" si="3"/>
        <v>8</v>
      </c>
      <c r="R55" s="5" t="str">
        <f t="shared" si="4"/>
        <v>Optimismo</v>
      </c>
      <c r="S55" s="5">
        <v>2014</v>
      </c>
    </row>
    <row r="56" spans="1:19" x14ac:dyDescent="0.25">
      <c r="A56" s="1">
        <v>53</v>
      </c>
      <c r="B56" s="7" t="s">
        <v>113</v>
      </c>
      <c r="C56" s="12">
        <v>-0.69079999999999997</v>
      </c>
      <c r="D56" s="7"/>
      <c r="E56" s="9">
        <f t="shared" si="5"/>
        <v>0.30920000000000003</v>
      </c>
      <c r="F56" s="9">
        <f t="shared" si="5"/>
        <v>0.10920000000000007</v>
      </c>
      <c r="G56" s="9">
        <f t="shared" si="5"/>
        <v>9.0799999999999992E-2</v>
      </c>
      <c r="H56" s="9">
        <f t="shared" si="5"/>
        <v>0.29079999999999995</v>
      </c>
      <c r="I56" s="9">
        <f t="shared" si="5"/>
        <v>0.49079999999999996</v>
      </c>
      <c r="J56" s="9">
        <f t="shared" si="5"/>
        <v>0.69079999999999997</v>
      </c>
      <c r="K56" s="9">
        <f t="shared" si="5"/>
        <v>0.89080000000000004</v>
      </c>
      <c r="L56" s="9">
        <f t="shared" si="5"/>
        <v>1.0908</v>
      </c>
      <c r="M56" s="9">
        <f t="shared" si="5"/>
        <v>1.2907999999999999</v>
      </c>
      <c r="N56" s="9">
        <f t="shared" si="5"/>
        <v>1.4908000000000001</v>
      </c>
      <c r="O56" s="9">
        <f t="shared" si="5"/>
        <v>1.6907999999999999</v>
      </c>
      <c r="P56" s="8">
        <f t="shared" si="2"/>
        <v>9.0799999999999992E-2</v>
      </c>
      <c r="Q56" s="5">
        <f t="shared" si="3"/>
        <v>3</v>
      </c>
      <c r="R56" s="5" t="str">
        <f t="shared" si="4"/>
        <v>Inestabilidad</v>
      </c>
      <c r="S56" s="5">
        <v>2014</v>
      </c>
    </row>
    <row r="57" spans="1:19" x14ac:dyDescent="0.25">
      <c r="A57" s="1">
        <v>54</v>
      </c>
      <c r="B57" s="7" t="s">
        <v>114</v>
      </c>
      <c r="C57" s="12">
        <v>0.2732</v>
      </c>
      <c r="D57" s="7"/>
      <c r="E57" s="9">
        <f t="shared" si="5"/>
        <v>1.2732000000000001</v>
      </c>
      <c r="F57" s="9">
        <f t="shared" si="5"/>
        <v>1.0731999999999999</v>
      </c>
      <c r="G57" s="9">
        <f t="shared" si="5"/>
        <v>0.87319999999999998</v>
      </c>
      <c r="H57" s="9">
        <f t="shared" si="5"/>
        <v>0.67320000000000002</v>
      </c>
      <c r="I57" s="9">
        <f t="shared" si="5"/>
        <v>0.47320000000000001</v>
      </c>
      <c r="J57" s="9">
        <f t="shared" si="5"/>
        <v>0.2732</v>
      </c>
      <c r="K57" s="9">
        <f t="shared" si="5"/>
        <v>7.3199999999999987E-2</v>
      </c>
      <c r="L57" s="9">
        <f t="shared" si="5"/>
        <v>0.12680000000000002</v>
      </c>
      <c r="M57" s="9">
        <f t="shared" si="5"/>
        <v>0.32679999999999998</v>
      </c>
      <c r="N57" s="9">
        <f t="shared" si="5"/>
        <v>0.52680000000000005</v>
      </c>
      <c r="O57" s="9">
        <f t="shared" si="5"/>
        <v>0.7268</v>
      </c>
      <c r="P57" s="8">
        <f t="shared" si="2"/>
        <v>7.3199999999999987E-2</v>
      </c>
      <c r="Q57" s="5">
        <f t="shared" si="3"/>
        <v>7</v>
      </c>
      <c r="R57" s="5" t="str">
        <f t="shared" si="4"/>
        <v>Favorable</v>
      </c>
      <c r="S57" s="5">
        <v>2014</v>
      </c>
    </row>
    <row r="58" spans="1:19" x14ac:dyDescent="0.25">
      <c r="A58" s="1">
        <v>55</v>
      </c>
      <c r="B58" s="7" t="s">
        <v>115</v>
      </c>
      <c r="C58" s="12">
        <v>-0.2732</v>
      </c>
      <c r="D58" s="7"/>
      <c r="E58" s="9">
        <f t="shared" si="5"/>
        <v>0.7268</v>
      </c>
      <c r="F58" s="9">
        <f t="shared" si="5"/>
        <v>0.52680000000000005</v>
      </c>
      <c r="G58" s="9">
        <f t="shared" si="5"/>
        <v>0.32679999999999998</v>
      </c>
      <c r="H58" s="9">
        <f t="shared" si="5"/>
        <v>0.12680000000000002</v>
      </c>
      <c r="I58" s="9">
        <f t="shared" si="5"/>
        <v>7.3199999999999987E-2</v>
      </c>
      <c r="J58" s="9">
        <f t="shared" si="5"/>
        <v>0.2732</v>
      </c>
      <c r="K58" s="9">
        <f t="shared" si="5"/>
        <v>0.47320000000000001</v>
      </c>
      <c r="L58" s="9">
        <f t="shared" si="5"/>
        <v>0.67320000000000002</v>
      </c>
      <c r="M58" s="9">
        <f t="shared" si="5"/>
        <v>0.87319999999999998</v>
      </c>
      <c r="N58" s="9">
        <f t="shared" si="5"/>
        <v>1.0731999999999999</v>
      </c>
      <c r="O58" s="9">
        <f t="shared" si="5"/>
        <v>1.2732000000000001</v>
      </c>
      <c r="P58" s="8">
        <f t="shared" si="2"/>
        <v>7.3199999999999987E-2</v>
      </c>
      <c r="Q58" s="5">
        <f t="shared" si="3"/>
        <v>5</v>
      </c>
      <c r="R58" s="5" t="str">
        <f t="shared" si="4"/>
        <v>Indiferente</v>
      </c>
      <c r="S58" s="5">
        <v>2014</v>
      </c>
    </row>
    <row r="59" spans="1:19" x14ac:dyDescent="0.25">
      <c r="A59" s="1">
        <v>56</v>
      </c>
      <c r="B59" s="7" t="s">
        <v>116</v>
      </c>
      <c r="C59" s="12">
        <v>0.44040000000000001</v>
      </c>
      <c r="D59" s="7"/>
      <c r="E59" s="9">
        <f t="shared" si="5"/>
        <v>1.4403999999999999</v>
      </c>
      <c r="F59" s="9">
        <f t="shared" si="5"/>
        <v>1.2404000000000002</v>
      </c>
      <c r="G59" s="9">
        <f t="shared" ref="F59:O65" si="6">+ABS(G$2-$C59)</f>
        <v>1.0404</v>
      </c>
      <c r="H59" s="9">
        <f t="shared" si="6"/>
        <v>0.84040000000000004</v>
      </c>
      <c r="I59" s="9">
        <f t="shared" si="6"/>
        <v>0.64040000000000008</v>
      </c>
      <c r="J59" s="9">
        <f t="shared" si="6"/>
        <v>0.44040000000000001</v>
      </c>
      <c r="K59" s="9">
        <f t="shared" si="6"/>
        <v>0.2404</v>
      </c>
      <c r="L59" s="9">
        <f t="shared" si="6"/>
        <v>4.0399999999999991E-2</v>
      </c>
      <c r="M59" s="9">
        <f t="shared" si="6"/>
        <v>0.15959999999999996</v>
      </c>
      <c r="N59" s="9">
        <f t="shared" si="6"/>
        <v>0.35960000000000003</v>
      </c>
      <c r="O59" s="9">
        <f t="shared" si="6"/>
        <v>0.55959999999999999</v>
      </c>
      <c r="P59" s="8">
        <f t="shared" si="2"/>
        <v>4.0399999999999991E-2</v>
      </c>
      <c r="Q59" s="5">
        <f t="shared" si="3"/>
        <v>8</v>
      </c>
      <c r="R59" s="5" t="str">
        <f t="shared" si="4"/>
        <v>Optimismo</v>
      </c>
      <c r="S59" s="5">
        <v>2014</v>
      </c>
    </row>
    <row r="60" spans="1:19" x14ac:dyDescent="0.25">
      <c r="A60" s="1">
        <v>57</v>
      </c>
      <c r="B60" s="7" t="s">
        <v>117</v>
      </c>
      <c r="C60" s="12">
        <v>0.96779999999999999</v>
      </c>
      <c r="D60" s="7"/>
      <c r="E60" s="9">
        <f t="shared" ref="E60:E65" si="7">+ABS(E$2-$C60)</f>
        <v>1.9678</v>
      </c>
      <c r="F60" s="9">
        <f t="shared" si="6"/>
        <v>1.7678</v>
      </c>
      <c r="G60" s="9">
        <f t="shared" si="6"/>
        <v>1.5678000000000001</v>
      </c>
      <c r="H60" s="9">
        <f t="shared" si="6"/>
        <v>1.3677999999999999</v>
      </c>
      <c r="I60" s="9">
        <f t="shared" si="6"/>
        <v>1.1677999999999999</v>
      </c>
      <c r="J60" s="9">
        <f t="shared" si="6"/>
        <v>0.96779999999999999</v>
      </c>
      <c r="K60" s="9">
        <f t="shared" si="6"/>
        <v>0.76780000000000004</v>
      </c>
      <c r="L60" s="9">
        <f t="shared" si="6"/>
        <v>0.56779999999999997</v>
      </c>
      <c r="M60" s="9">
        <f t="shared" si="6"/>
        <v>0.36780000000000002</v>
      </c>
      <c r="N60" s="9">
        <f t="shared" si="6"/>
        <v>0.16779999999999995</v>
      </c>
      <c r="O60" s="9">
        <f t="shared" si="6"/>
        <v>3.2200000000000006E-2</v>
      </c>
      <c r="P60" s="8">
        <f t="shared" si="2"/>
        <v>3.2200000000000006E-2</v>
      </c>
      <c r="Q60" s="5">
        <f t="shared" si="3"/>
        <v>11</v>
      </c>
      <c r="R60" s="5" t="str">
        <f t="shared" si="4"/>
        <v>Confianza</v>
      </c>
      <c r="S60" s="5">
        <v>2014</v>
      </c>
    </row>
    <row r="61" spans="1:19" x14ac:dyDescent="0.25">
      <c r="A61" s="1">
        <v>58</v>
      </c>
      <c r="B61" s="7" t="s">
        <v>118</v>
      </c>
      <c r="C61" s="12">
        <v>-0.29599999999999999</v>
      </c>
      <c r="D61" s="7"/>
      <c r="E61" s="9">
        <f t="shared" si="7"/>
        <v>0.70399999999999996</v>
      </c>
      <c r="F61" s="9">
        <f t="shared" si="6"/>
        <v>0.504</v>
      </c>
      <c r="G61" s="9">
        <f t="shared" si="6"/>
        <v>0.30399999999999999</v>
      </c>
      <c r="H61" s="9">
        <f t="shared" si="6"/>
        <v>0.10400000000000004</v>
      </c>
      <c r="I61" s="9">
        <f t="shared" si="6"/>
        <v>9.5999999999999974E-2</v>
      </c>
      <c r="J61" s="9">
        <f t="shared" si="6"/>
        <v>0.29599999999999999</v>
      </c>
      <c r="K61" s="9">
        <f t="shared" si="6"/>
        <v>0.496</v>
      </c>
      <c r="L61" s="9">
        <f t="shared" si="6"/>
        <v>0.69599999999999995</v>
      </c>
      <c r="M61" s="9">
        <f t="shared" si="6"/>
        <v>0.89599999999999991</v>
      </c>
      <c r="N61" s="9">
        <f t="shared" si="6"/>
        <v>1.0960000000000001</v>
      </c>
      <c r="O61" s="9">
        <f t="shared" si="6"/>
        <v>1.296</v>
      </c>
      <c r="P61" s="8">
        <f t="shared" si="2"/>
        <v>9.5999999999999974E-2</v>
      </c>
      <c r="Q61" s="5">
        <f t="shared" si="3"/>
        <v>5</v>
      </c>
      <c r="R61" s="5" t="str">
        <f t="shared" si="4"/>
        <v>Indiferente</v>
      </c>
      <c r="S61" s="5">
        <v>2014</v>
      </c>
    </row>
    <row r="62" spans="1:19" x14ac:dyDescent="0.25">
      <c r="A62" s="1">
        <v>59</v>
      </c>
      <c r="B62" s="7" t="s">
        <v>4</v>
      </c>
      <c r="C62" s="12">
        <v>0</v>
      </c>
      <c r="D62" s="7"/>
      <c r="E62" s="9">
        <f t="shared" si="7"/>
        <v>1</v>
      </c>
      <c r="F62" s="9">
        <f t="shared" si="6"/>
        <v>0.8</v>
      </c>
      <c r="G62" s="9">
        <f t="shared" si="6"/>
        <v>0.6</v>
      </c>
      <c r="H62" s="9">
        <f t="shared" si="6"/>
        <v>0.4</v>
      </c>
      <c r="I62" s="9">
        <f t="shared" si="6"/>
        <v>0.2</v>
      </c>
      <c r="J62" s="9">
        <f t="shared" si="6"/>
        <v>0</v>
      </c>
      <c r="K62" s="9">
        <f t="shared" si="6"/>
        <v>0.2</v>
      </c>
      <c r="L62" s="9">
        <f t="shared" si="6"/>
        <v>0.4</v>
      </c>
      <c r="M62" s="9">
        <f t="shared" si="6"/>
        <v>0.6</v>
      </c>
      <c r="N62" s="9">
        <f t="shared" si="6"/>
        <v>0.8</v>
      </c>
      <c r="O62" s="9">
        <f t="shared" si="6"/>
        <v>1</v>
      </c>
      <c r="P62" s="8">
        <f t="shared" si="2"/>
        <v>0</v>
      </c>
      <c r="Q62" s="5">
        <f t="shared" si="3"/>
        <v>6</v>
      </c>
      <c r="R62" s="5" t="str">
        <f t="shared" si="4"/>
        <v>Neutro</v>
      </c>
      <c r="S62" s="5">
        <v>2014</v>
      </c>
    </row>
    <row r="63" spans="1:19" x14ac:dyDescent="0.25">
      <c r="A63" s="1">
        <v>60</v>
      </c>
      <c r="B63" s="7" t="s">
        <v>119</v>
      </c>
      <c r="C63" s="12">
        <v>0</v>
      </c>
      <c r="D63" s="7"/>
      <c r="E63" s="9">
        <f t="shared" si="7"/>
        <v>1</v>
      </c>
      <c r="F63" s="9">
        <f t="shared" si="6"/>
        <v>0.8</v>
      </c>
      <c r="G63" s="9">
        <f t="shared" si="6"/>
        <v>0.6</v>
      </c>
      <c r="H63" s="9">
        <f t="shared" si="6"/>
        <v>0.4</v>
      </c>
      <c r="I63" s="9">
        <f t="shared" si="6"/>
        <v>0.2</v>
      </c>
      <c r="J63" s="9">
        <f t="shared" si="6"/>
        <v>0</v>
      </c>
      <c r="K63" s="9">
        <f t="shared" si="6"/>
        <v>0.2</v>
      </c>
      <c r="L63" s="9">
        <f t="shared" si="6"/>
        <v>0.4</v>
      </c>
      <c r="M63" s="9">
        <f t="shared" si="6"/>
        <v>0.6</v>
      </c>
      <c r="N63" s="9">
        <f t="shared" si="6"/>
        <v>0.8</v>
      </c>
      <c r="O63" s="9">
        <f t="shared" si="6"/>
        <v>1</v>
      </c>
      <c r="P63" s="8">
        <f t="shared" si="2"/>
        <v>0</v>
      </c>
      <c r="Q63" s="5">
        <f t="shared" si="3"/>
        <v>6</v>
      </c>
      <c r="R63" s="5" t="str">
        <f t="shared" si="4"/>
        <v>Neutro</v>
      </c>
      <c r="S63" s="5">
        <v>2014</v>
      </c>
    </row>
    <row r="64" spans="1:19" x14ac:dyDescent="0.25">
      <c r="A64" s="1">
        <v>61</v>
      </c>
      <c r="B64" s="7" t="s">
        <v>120</v>
      </c>
      <c r="C64" s="12">
        <v>0.55620000000000003</v>
      </c>
      <c r="D64" s="7"/>
      <c r="E64" s="9">
        <f t="shared" si="7"/>
        <v>1.5562</v>
      </c>
      <c r="F64" s="9">
        <f t="shared" si="6"/>
        <v>1.3562000000000001</v>
      </c>
      <c r="G64" s="9">
        <f t="shared" si="6"/>
        <v>1.1562000000000001</v>
      </c>
      <c r="H64" s="9">
        <f t="shared" si="6"/>
        <v>0.95620000000000005</v>
      </c>
      <c r="I64" s="9">
        <f t="shared" si="6"/>
        <v>0.75619999999999998</v>
      </c>
      <c r="J64" s="9">
        <f t="shared" si="6"/>
        <v>0.55620000000000003</v>
      </c>
      <c r="K64" s="9">
        <f t="shared" si="6"/>
        <v>0.35620000000000002</v>
      </c>
      <c r="L64" s="9">
        <f t="shared" si="6"/>
        <v>0.15620000000000001</v>
      </c>
      <c r="M64" s="9">
        <f t="shared" si="6"/>
        <v>4.379999999999995E-2</v>
      </c>
      <c r="N64" s="9">
        <f t="shared" si="6"/>
        <v>0.24380000000000002</v>
      </c>
      <c r="O64" s="9">
        <f t="shared" si="6"/>
        <v>0.44379999999999997</v>
      </c>
      <c r="P64" s="8">
        <f t="shared" si="2"/>
        <v>4.379999999999995E-2</v>
      </c>
      <c r="Q64" s="5">
        <f t="shared" si="3"/>
        <v>9</v>
      </c>
      <c r="R64" s="5" t="str">
        <f t="shared" si="4"/>
        <v>Convicción</v>
      </c>
      <c r="S64" s="5">
        <v>2014</v>
      </c>
    </row>
    <row r="65" spans="1:19" x14ac:dyDescent="0.25">
      <c r="A65" s="1">
        <v>62</v>
      </c>
      <c r="B65" s="7" t="s">
        <v>59</v>
      </c>
      <c r="C65" s="12">
        <v>0</v>
      </c>
      <c r="D65" s="7"/>
      <c r="E65" s="9">
        <f t="shared" si="7"/>
        <v>1</v>
      </c>
      <c r="F65" s="9">
        <f t="shared" si="6"/>
        <v>0.8</v>
      </c>
      <c r="G65" s="9">
        <f t="shared" si="6"/>
        <v>0.6</v>
      </c>
      <c r="H65" s="9">
        <f t="shared" si="6"/>
        <v>0.4</v>
      </c>
      <c r="I65" s="9">
        <f t="shared" si="6"/>
        <v>0.2</v>
      </c>
      <c r="J65" s="9">
        <f t="shared" si="6"/>
        <v>0</v>
      </c>
      <c r="K65" s="9">
        <f t="shared" si="6"/>
        <v>0.2</v>
      </c>
      <c r="L65" s="9">
        <f t="shared" si="6"/>
        <v>0.4</v>
      </c>
      <c r="M65" s="9">
        <f t="shared" si="6"/>
        <v>0.6</v>
      </c>
      <c r="N65" s="9">
        <f t="shared" si="6"/>
        <v>0.8</v>
      </c>
      <c r="O65" s="9">
        <f t="shared" si="6"/>
        <v>1</v>
      </c>
      <c r="P65" s="8">
        <f t="shared" si="2"/>
        <v>0</v>
      </c>
      <c r="Q65" s="5">
        <f t="shared" si="3"/>
        <v>6</v>
      </c>
      <c r="R65" s="5" t="str">
        <f t="shared" si="4"/>
        <v>Neutro</v>
      </c>
      <c r="S65" s="5">
        <v>2014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B1A25-E962-4EFB-9F70-77E846061E22}">
  <dimension ref="A1:W71"/>
  <sheetViews>
    <sheetView topLeftCell="C1" zoomScale="85" zoomScaleNormal="85" workbookViewId="0">
      <selection activeCell="W3" sqref="W3:W13"/>
    </sheetView>
  </sheetViews>
  <sheetFormatPr baseColWidth="10" defaultColWidth="9.140625" defaultRowHeight="15" x14ac:dyDescent="0.25"/>
  <cols>
    <col min="2" max="2" width="34.28515625"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8" max="18" width="14.28515625" bestFit="1" customWidth="1"/>
    <col min="19" max="19" width="5.140625" bestFit="1" customWidth="1"/>
    <col min="21" max="21" width="3.140625" bestFit="1" customWidth="1"/>
    <col min="22" max="22" width="17.85546875" bestFit="1" customWidth="1"/>
  </cols>
  <sheetData>
    <row r="1" spans="1:23" x14ac:dyDescent="0.25">
      <c r="E1" s="2" t="s">
        <v>250</v>
      </c>
      <c r="F1" s="2" t="s">
        <v>251</v>
      </c>
      <c r="G1" s="3" t="s">
        <v>252</v>
      </c>
      <c r="H1" s="2" t="s">
        <v>253</v>
      </c>
      <c r="I1" s="2" t="s">
        <v>254</v>
      </c>
      <c r="J1" s="2" t="s">
        <v>255</v>
      </c>
      <c r="K1" s="2" t="s">
        <v>256</v>
      </c>
      <c r="L1" s="2" t="s">
        <v>257</v>
      </c>
      <c r="M1" s="2" t="s">
        <v>258</v>
      </c>
      <c r="N1" s="2" t="s">
        <v>259</v>
      </c>
      <c r="O1" s="2" t="s">
        <v>260</v>
      </c>
      <c r="P1" s="4"/>
      <c r="Q1" s="4"/>
      <c r="R1" s="4"/>
      <c r="S1" s="4"/>
    </row>
    <row r="2" spans="1:23" x14ac:dyDescent="0.25">
      <c r="A2" s="7"/>
      <c r="B2" s="1" t="s">
        <v>0</v>
      </c>
      <c r="C2" s="1" t="s">
        <v>1</v>
      </c>
      <c r="D2" s="1" t="s">
        <v>261</v>
      </c>
      <c r="E2" s="5">
        <v>-1</v>
      </c>
      <c r="F2" s="5">
        <v>-0.8</v>
      </c>
      <c r="G2" s="5">
        <v>-0.6</v>
      </c>
      <c r="H2" s="5">
        <v>-0.4</v>
      </c>
      <c r="I2" s="5">
        <v>-0.2</v>
      </c>
      <c r="J2" s="5">
        <v>0</v>
      </c>
      <c r="K2" s="5">
        <v>0.2</v>
      </c>
      <c r="L2" s="5">
        <v>0.4</v>
      </c>
      <c r="M2" s="5">
        <v>0.6</v>
      </c>
      <c r="N2" s="5">
        <v>0.8</v>
      </c>
      <c r="O2" s="5">
        <v>1</v>
      </c>
      <c r="P2" s="6" t="s">
        <v>262</v>
      </c>
      <c r="Q2" s="6" t="s">
        <v>263</v>
      </c>
      <c r="R2" s="6" t="s">
        <v>267</v>
      </c>
      <c r="S2" s="6" t="s">
        <v>268</v>
      </c>
      <c r="W2" s="3">
        <v>2019</v>
      </c>
    </row>
    <row r="3" spans="1:23" x14ac:dyDescent="0.25">
      <c r="A3" s="1">
        <v>0</v>
      </c>
      <c r="B3" s="7" t="s">
        <v>121</v>
      </c>
      <c r="C3" s="13">
        <v>0</v>
      </c>
      <c r="D3" s="7"/>
      <c r="E3" s="9">
        <f>+ABS(E$2-$C3)</f>
        <v>1</v>
      </c>
      <c r="F3" s="9">
        <f t="shared" ref="F3:O18" si="0">+ABS(F$2-$C3)</f>
        <v>0.8</v>
      </c>
      <c r="G3" s="9">
        <f t="shared" si="0"/>
        <v>0.6</v>
      </c>
      <c r="H3" s="9">
        <f t="shared" si="0"/>
        <v>0.4</v>
      </c>
      <c r="I3" s="9">
        <f t="shared" si="0"/>
        <v>0.2</v>
      </c>
      <c r="J3" s="9">
        <f t="shared" si="0"/>
        <v>0</v>
      </c>
      <c r="K3" s="9">
        <f t="shared" si="0"/>
        <v>0.2</v>
      </c>
      <c r="L3" s="9">
        <f t="shared" si="0"/>
        <v>0.4</v>
      </c>
      <c r="M3" s="9">
        <f t="shared" si="0"/>
        <v>0.6</v>
      </c>
      <c r="N3" s="9">
        <f t="shared" si="0"/>
        <v>0.8</v>
      </c>
      <c r="O3" s="9">
        <f t="shared" si="0"/>
        <v>1</v>
      </c>
      <c r="P3" s="8">
        <f>+MIN(E3:O3)</f>
        <v>0</v>
      </c>
      <c r="Q3" s="5">
        <f>+MATCH(P3,E3:O3,0)</f>
        <v>6</v>
      </c>
      <c r="R3" s="5" t="str">
        <f>+VLOOKUP(Q3,$U$3:$V$13,2)</f>
        <v>Neutro</v>
      </c>
      <c r="S3" s="5">
        <v>2019</v>
      </c>
      <c r="U3" s="4">
        <v>1</v>
      </c>
      <c r="V3" s="10" t="s">
        <v>250</v>
      </c>
      <c r="W3" s="4">
        <f>+COUNTIF($Q$3:$Q$71,U3)</f>
        <v>0</v>
      </c>
    </row>
    <row r="4" spans="1:23" x14ac:dyDescent="0.25">
      <c r="A4" s="1">
        <v>1</v>
      </c>
      <c r="B4" s="7" t="s">
        <v>122</v>
      </c>
      <c r="C4" s="13">
        <v>0.66959999999999997</v>
      </c>
      <c r="D4" s="7"/>
      <c r="E4" s="9">
        <f t="shared" ref="E4:O35" si="1">+ABS(E$2-$C4)</f>
        <v>1.6696</v>
      </c>
      <c r="F4" s="9">
        <f t="shared" si="0"/>
        <v>1.4696</v>
      </c>
      <c r="G4" s="9">
        <f t="shared" si="0"/>
        <v>1.2696000000000001</v>
      </c>
      <c r="H4" s="9">
        <f t="shared" si="0"/>
        <v>1.0695999999999999</v>
      </c>
      <c r="I4" s="9">
        <f t="shared" si="0"/>
        <v>0.86959999999999993</v>
      </c>
      <c r="J4" s="9">
        <f t="shared" si="0"/>
        <v>0.66959999999999997</v>
      </c>
      <c r="K4" s="9">
        <f t="shared" si="0"/>
        <v>0.46959999999999996</v>
      </c>
      <c r="L4" s="9">
        <f t="shared" si="0"/>
        <v>0.26959999999999995</v>
      </c>
      <c r="M4" s="9">
        <f t="shared" si="0"/>
        <v>6.9599999999999995E-2</v>
      </c>
      <c r="N4" s="9">
        <f t="shared" si="0"/>
        <v>0.13040000000000007</v>
      </c>
      <c r="O4" s="9">
        <f t="shared" si="0"/>
        <v>0.33040000000000003</v>
      </c>
      <c r="P4" s="8">
        <f t="shared" ref="P4:P67" si="2">+MIN(E4:O4)</f>
        <v>6.9599999999999995E-2</v>
      </c>
      <c r="Q4" s="5">
        <f t="shared" ref="Q4:Q67" si="3">+MATCH(P4,E4:O4,0)</f>
        <v>9</v>
      </c>
      <c r="R4" s="5" t="str">
        <f t="shared" ref="R4:R67" si="4">+VLOOKUP(Q4,$U$3:$V$13,2)</f>
        <v>Convicción</v>
      </c>
      <c r="S4" s="5">
        <v>2019</v>
      </c>
      <c r="U4" s="4">
        <v>2</v>
      </c>
      <c r="V4" s="10" t="s">
        <v>251</v>
      </c>
      <c r="W4" s="4">
        <f>+COUNTIF($Q$3:$Q$71,U4)</f>
        <v>5</v>
      </c>
    </row>
    <row r="5" spans="1:23" x14ac:dyDescent="0.25">
      <c r="A5" s="1">
        <v>2</v>
      </c>
      <c r="B5" s="7" t="s">
        <v>123</v>
      </c>
      <c r="C5" s="13">
        <v>0.55620000000000003</v>
      </c>
      <c r="D5" s="7"/>
      <c r="E5" s="9">
        <f t="shared" si="1"/>
        <v>1.5562</v>
      </c>
      <c r="F5" s="9">
        <f t="shared" si="0"/>
        <v>1.3562000000000001</v>
      </c>
      <c r="G5" s="9">
        <f t="shared" si="0"/>
        <v>1.1562000000000001</v>
      </c>
      <c r="H5" s="9">
        <f t="shared" si="0"/>
        <v>0.95620000000000005</v>
      </c>
      <c r="I5" s="9">
        <f t="shared" si="0"/>
        <v>0.75619999999999998</v>
      </c>
      <c r="J5" s="9">
        <f t="shared" si="0"/>
        <v>0.55620000000000003</v>
      </c>
      <c r="K5" s="9">
        <f t="shared" si="0"/>
        <v>0.35620000000000002</v>
      </c>
      <c r="L5" s="9">
        <f t="shared" si="0"/>
        <v>0.15620000000000001</v>
      </c>
      <c r="M5" s="9">
        <f t="shared" si="0"/>
        <v>4.379999999999995E-2</v>
      </c>
      <c r="N5" s="9">
        <f t="shared" si="0"/>
        <v>0.24380000000000002</v>
      </c>
      <c r="O5" s="9">
        <f t="shared" si="0"/>
        <v>0.44379999999999997</v>
      </c>
      <c r="P5" s="8">
        <f t="shared" si="2"/>
        <v>4.379999999999995E-2</v>
      </c>
      <c r="Q5" s="5">
        <f t="shared" si="3"/>
        <v>9</v>
      </c>
      <c r="R5" s="5" t="str">
        <f t="shared" si="4"/>
        <v>Convicción</v>
      </c>
      <c r="S5" s="5">
        <v>2019</v>
      </c>
      <c r="U5" s="4">
        <v>3</v>
      </c>
      <c r="V5" s="10" t="s">
        <v>252</v>
      </c>
      <c r="W5" s="4">
        <f>+COUNTIF($Q$3:$Q$71,U5)</f>
        <v>1</v>
      </c>
    </row>
    <row r="6" spans="1:23" x14ac:dyDescent="0.25">
      <c r="A6" s="1">
        <v>3</v>
      </c>
      <c r="B6" s="7" t="s">
        <v>4</v>
      </c>
      <c r="C6" s="13">
        <v>0</v>
      </c>
      <c r="D6" s="7"/>
      <c r="E6" s="9">
        <f t="shared" si="1"/>
        <v>1</v>
      </c>
      <c r="F6" s="9">
        <f t="shared" si="0"/>
        <v>0.8</v>
      </c>
      <c r="G6" s="9">
        <f t="shared" si="0"/>
        <v>0.6</v>
      </c>
      <c r="H6" s="9">
        <f t="shared" si="0"/>
        <v>0.4</v>
      </c>
      <c r="I6" s="9">
        <f t="shared" si="0"/>
        <v>0.2</v>
      </c>
      <c r="J6" s="9">
        <f t="shared" si="0"/>
        <v>0</v>
      </c>
      <c r="K6" s="9">
        <f t="shared" si="0"/>
        <v>0.2</v>
      </c>
      <c r="L6" s="9">
        <f t="shared" si="0"/>
        <v>0.4</v>
      </c>
      <c r="M6" s="9">
        <f t="shared" si="0"/>
        <v>0.6</v>
      </c>
      <c r="N6" s="9">
        <f t="shared" si="0"/>
        <v>0.8</v>
      </c>
      <c r="O6" s="9">
        <f t="shared" si="0"/>
        <v>1</v>
      </c>
      <c r="P6" s="8">
        <f t="shared" si="2"/>
        <v>0</v>
      </c>
      <c r="Q6" s="5">
        <f t="shared" si="3"/>
        <v>6</v>
      </c>
      <c r="R6" s="5" t="str">
        <f t="shared" si="4"/>
        <v>Neutro</v>
      </c>
      <c r="S6" s="5">
        <v>2019</v>
      </c>
      <c r="U6" s="4">
        <v>4</v>
      </c>
      <c r="V6" s="10" t="s">
        <v>253</v>
      </c>
      <c r="W6" s="4">
        <f>+COUNTIF($Q$3:$Q$71,U6)</f>
        <v>4</v>
      </c>
    </row>
    <row r="7" spans="1:23" x14ac:dyDescent="0.25">
      <c r="A7" s="1">
        <v>4</v>
      </c>
      <c r="B7" s="7" t="s">
        <v>124</v>
      </c>
      <c r="C7" s="13">
        <v>0.55589999999999995</v>
      </c>
      <c r="D7" s="7"/>
      <c r="E7" s="9">
        <f t="shared" si="1"/>
        <v>1.5558999999999998</v>
      </c>
      <c r="F7" s="9">
        <f t="shared" si="0"/>
        <v>1.3559000000000001</v>
      </c>
      <c r="G7" s="9">
        <f t="shared" si="0"/>
        <v>1.1558999999999999</v>
      </c>
      <c r="H7" s="9">
        <f t="shared" si="0"/>
        <v>0.95589999999999997</v>
      </c>
      <c r="I7" s="9">
        <f t="shared" si="0"/>
        <v>0.75590000000000002</v>
      </c>
      <c r="J7" s="9">
        <f t="shared" si="0"/>
        <v>0.55589999999999995</v>
      </c>
      <c r="K7" s="9">
        <f t="shared" si="0"/>
        <v>0.35589999999999994</v>
      </c>
      <c r="L7" s="9">
        <f t="shared" si="0"/>
        <v>0.15589999999999993</v>
      </c>
      <c r="M7" s="9">
        <f t="shared" si="0"/>
        <v>4.4100000000000028E-2</v>
      </c>
      <c r="N7" s="9">
        <f t="shared" si="0"/>
        <v>0.24410000000000009</v>
      </c>
      <c r="O7" s="9">
        <f t="shared" si="0"/>
        <v>0.44410000000000005</v>
      </c>
      <c r="P7" s="8">
        <f t="shared" si="2"/>
        <v>4.4100000000000028E-2</v>
      </c>
      <c r="Q7" s="5">
        <f t="shared" si="3"/>
        <v>9</v>
      </c>
      <c r="R7" s="5" t="str">
        <f t="shared" si="4"/>
        <v>Convicción</v>
      </c>
      <c r="S7" s="5">
        <v>2019</v>
      </c>
      <c r="U7" s="4">
        <v>5</v>
      </c>
      <c r="V7" s="10" t="s">
        <v>254</v>
      </c>
      <c r="W7" s="4">
        <f>+COUNTIF($Q$3:$Q$71,U7)</f>
        <v>3</v>
      </c>
    </row>
    <row r="8" spans="1:23" x14ac:dyDescent="0.25">
      <c r="A8" s="1">
        <v>5</v>
      </c>
      <c r="B8" s="7" t="s">
        <v>125</v>
      </c>
      <c r="C8" s="13">
        <v>-0.80740000000000001</v>
      </c>
      <c r="D8" s="7"/>
      <c r="E8" s="9">
        <f t="shared" si="1"/>
        <v>0.19259999999999999</v>
      </c>
      <c r="F8" s="9">
        <f t="shared" si="0"/>
        <v>7.3999999999999622E-3</v>
      </c>
      <c r="G8" s="9">
        <f t="shared" si="0"/>
        <v>0.20740000000000003</v>
      </c>
      <c r="H8" s="9">
        <f t="shared" si="0"/>
        <v>0.40739999999999998</v>
      </c>
      <c r="I8" s="9">
        <f t="shared" si="0"/>
        <v>0.60739999999999994</v>
      </c>
      <c r="J8" s="9">
        <f t="shared" si="0"/>
        <v>0.80740000000000001</v>
      </c>
      <c r="K8" s="9">
        <f t="shared" si="0"/>
        <v>1.0074000000000001</v>
      </c>
      <c r="L8" s="9">
        <f t="shared" si="0"/>
        <v>1.2074</v>
      </c>
      <c r="M8" s="9">
        <f t="shared" si="0"/>
        <v>1.4074</v>
      </c>
      <c r="N8" s="9">
        <f t="shared" si="0"/>
        <v>1.6074000000000002</v>
      </c>
      <c r="O8" s="9">
        <f t="shared" si="0"/>
        <v>1.8073999999999999</v>
      </c>
      <c r="P8" s="8">
        <f t="shared" si="2"/>
        <v>7.3999999999999622E-3</v>
      </c>
      <c r="Q8" s="5">
        <f t="shared" si="3"/>
        <v>2</v>
      </c>
      <c r="R8" s="5" t="str">
        <f t="shared" si="4"/>
        <v>Pesimismo</v>
      </c>
      <c r="S8" s="5">
        <v>2019</v>
      </c>
      <c r="U8" s="4">
        <v>6</v>
      </c>
      <c r="V8" s="10" t="s">
        <v>265</v>
      </c>
      <c r="W8" s="4">
        <f>+COUNTIF($Q$3:$Q$71,U8)</f>
        <v>25</v>
      </c>
    </row>
    <row r="9" spans="1:23" x14ac:dyDescent="0.25">
      <c r="A9" s="1">
        <v>6</v>
      </c>
      <c r="B9" s="7" t="s">
        <v>126</v>
      </c>
      <c r="C9" s="13">
        <v>7.7200000000000005E-2</v>
      </c>
      <c r="D9" s="7"/>
      <c r="E9" s="9">
        <f t="shared" si="1"/>
        <v>1.0771999999999999</v>
      </c>
      <c r="F9" s="9">
        <f t="shared" si="0"/>
        <v>0.87720000000000009</v>
      </c>
      <c r="G9" s="9">
        <f t="shared" si="0"/>
        <v>0.67720000000000002</v>
      </c>
      <c r="H9" s="9">
        <f t="shared" si="0"/>
        <v>0.47720000000000001</v>
      </c>
      <c r="I9" s="9">
        <f t="shared" si="0"/>
        <v>0.2772</v>
      </c>
      <c r="J9" s="9">
        <f t="shared" si="0"/>
        <v>7.7200000000000005E-2</v>
      </c>
      <c r="K9" s="9">
        <f t="shared" si="0"/>
        <v>0.12280000000000001</v>
      </c>
      <c r="L9" s="9">
        <f t="shared" si="0"/>
        <v>0.32280000000000003</v>
      </c>
      <c r="M9" s="9">
        <f t="shared" si="0"/>
        <v>0.52279999999999993</v>
      </c>
      <c r="N9" s="9">
        <f t="shared" si="0"/>
        <v>0.7228</v>
      </c>
      <c r="O9" s="9">
        <f t="shared" si="0"/>
        <v>0.92279999999999995</v>
      </c>
      <c r="P9" s="8">
        <f t="shared" si="2"/>
        <v>7.7200000000000005E-2</v>
      </c>
      <c r="Q9" s="5">
        <f t="shared" si="3"/>
        <v>6</v>
      </c>
      <c r="R9" s="5" t="str">
        <f t="shared" si="4"/>
        <v>Neutro</v>
      </c>
      <c r="S9" s="5">
        <v>2019</v>
      </c>
      <c r="U9" s="4">
        <v>7</v>
      </c>
      <c r="V9" s="10" t="s">
        <v>256</v>
      </c>
      <c r="W9" s="4">
        <f>+COUNTIF($Q$3:$Q$71,U9)</f>
        <v>8</v>
      </c>
    </row>
    <row r="10" spans="1:23" x14ac:dyDescent="0.25">
      <c r="A10" s="1">
        <v>7</v>
      </c>
      <c r="B10" s="7" t="s">
        <v>127</v>
      </c>
      <c r="C10" s="13">
        <v>-0.76500000000000001</v>
      </c>
      <c r="D10" s="7"/>
      <c r="E10" s="9">
        <f t="shared" si="1"/>
        <v>0.23499999999999999</v>
      </c>
      <c r="F10" s="9">
        <f t="shared" si="0"/>
        <v>3.5000000000000031E-2</v>
      </c>
      <c r="G10" s="9">
        <f t="shared" si="0"/>
        <v>0.16500000000000004</v>
      </c>
      <c r="H10" s="9">
        <f t="shared" si="0"/>
        <v>0.36499999999999999</v>
      </c>
      <c r="I10" s="9">
        <f t="shared" si="0"/>
        <v>0.56499999999999995</v>
      </c>
      <c r="J10" s="9">
        <f t="shared" si="0"/>
        <v>0.76500000000000001</v>
      </c>
      <c r="K10" s="9">
        <f t="shared" si="0"/>
        <v>0.96500000000000008</v>
      </c>
      <c r="L10" s="9">
        <f t="shared" si="0"/>
        <v>1.165</v>
      </c>
      <c r="M10" s="9">
        <f t="shared" si="0"/>
        <v>1.365</v>
      </c>
      <c r="N10" s="9">
        <f t="shared" si="0"/>
        <v>1.5649999999999999</v>
      </c>
      <c r="O10" s="9">
        <f t="shared" si="0"/>
        <v>1.7650000000000001</v>
      </c>
      <c r="P10" s="8">
        <f t="shared" si="2"/>
        <v>3.5000000000000031E-2</v>
      </c>
      <c r="Q10" s="5">
        <f t="shared" si="3"/>
        <v>2</v>
      </c>
      <c r="R10" s="5" t="str">
        <f t="shared" si="4"/>
        <v>Pesimismo</v>
      </c>
      <c r="S10" s="5">
        <v>2019</v>
      </c>
      <c r="U10" s="4">
        <v>8</v>
      </c>
      <c r="V10" s="10" t="s">
        <v>257</v>
      </c>
      <c r="W10" s="4">
        <f>+COUNTIF($Q$3:$Q$71,U10)</f>
        <v>7</v>
      </c>
    </row>
    <row r="11" spans="1:23" x14ac:dyDescent="0.25">
      <c r="A11" s="1">
        <v>8</v>
      </c>
      <c r="B11" s="7" t="s">
        <v>128</v>
      </c>
      <c r="C11" s="13">
        <v>0</v>
      </c>
      <c r="D11" s="7"/>
      <c r="E11" s="9">
        <f t="shared" si="1"/>
        <v>1</v>
      </c>
      <c r="F11" s="9">
        <f t="shared" si="0"/>
        <v>0.8</v>
      </c>
      <c r="G11" s="9">
        <f t="shared" si="0"/>
        <v>0.6</v>
      </c>
      <c r="H11" s="9">
        <f t="shared" si="0"/>
        <v>0.4</v>
      </c>
      <c r="I11" s="9">
        <f t="shared" si="0"/>
        <v>0.2</v>
      </c>
      <c r="J11" s="9">
        <f t="shared" si="0"/>
        <v>0</v>
      </c>
      <c r="K11" s="9">
        <f t="shared" si="0"/>
        <v>0.2</v>
      </c>
      <c r="L11" s="9">
        <f t="shared" si="0"/>
        <v>0.4</v>
      </c>
      <c r="M11" s="9">
        <f t="shared" si="0"/>
        <v>0.6</v>
      </c>
      <c r="N11" s="9">
        <f t="shared" si="0"/>
        <v>0.8</v>
      </c>
      <c r="O11" s="9">
        <f t="shared" si="0"/>
        <v>1</v>
      </c>
      <c r="P11" s="8">
        <f t="shared" si="2"/>
        <v>0</v>
      </c>
      <c r="Q11" s="5">
        <f t="shared" si="3"/>
        <v>6</v>
      </c>
      <c r="R11" s="5" t="str">
        <f t="shared" si="4"/>
        <v>Neutro</v>
      </c>
      <c r="S11" s="5">
        <v>2019</v>
      </c>
      <c r="U11" s="4">
        <v>9</v>
      </c>
      <c r="V11" s="10" t="s">
        <v>258</v>
      </c>
      <c r="W11" s="4">
        <f>+COUNTIF($Q$3:$Q$71,U11)</f>
        <v>11</v>
      </c>
    </row>
    <row r="12" spans="1:23" x14ac:dyDescent="0.25">
      <c r="A12" s="1">
        <v>9</v>
      </c>
      <c r="B12" s="7" t="s">
        <v>129</v>
      </c>
      <c r="C12" s="13">
        <v>0</v>
      </c>
      <c r="D12" s="7"/>
      <c r="E12" s="9">
        <f t="shared" si="1"/>
        <v>1</v>
      </c>
      <c r="F12" s="9">
        <f t="shared" si="0"/>
        <v>0.8</v>
      </c>
      <c r="G12" s="9">
        <f t="shared" si="0"/>
        <v>0.6</v>
      </c>
      <c r="H12" s="9">
        <f t="shared" si="0"/>
        <v>0.4</v>
      </c>
      <c r="I12" s="9">
        <f t="shared" si="0"/>
        <v>0.2</v>
      </c>
      <c r="J12" s="9">
        <f t="shared" si="0"/>
        <v>0</v>
      </c>
      <c r="K12" s="9">
        <f t="shared" si="0"/>
        <v>0.2</v>
      </c>
      <c r="L12" s="9">
        <f t="shared" si="0"/>
        <v>0.4</v>
      </c>
      <c r="M12" s="9">
        <f t="shared" si="0"/>
        <v>0.6</v>
      </c>
      <c r="N12" s="9">
        <f t="shared" si="0"/>
        <v>0.8</v>
      </c>
      <c r="O12" s="9">
        <f t="shared" si="0"/>
        <v>1</v>
      </c>
      <c r="P12" s="8">
        <f t="shared" si="2"/>
        <v>0</v>
      </c>
      <c r="Q12" s="5">
        <f t="shared" si="3"/>
        <v>6</v>
      </c>
      <c r="R12" s="5" t="str">
        <f t="shared" si="4"/>
        <v>Neutro</v>
      </c>
      <c r="S12" s="5">
        <v>2019</v>
      </c>
      <c r="U12" s="4">
        <v>10</v>
      </c>
      <c r="V12" s="10" t="s">
        <v>259</v>
      </c>
      <c r="W12" s="4">
        <f>+COUNTIF($Q$3:$Q$71,U12)</f>
        <v>5</v>
      </c>
    </row>
    <row r="13" spans="1:23" x14ac:dyDescent="0.25">
      <c r="A13" s="1">
        <v>10</v>
      </c>
      <c r="B13" s="7" t="s">
        <v>130</v>
      </c>
      <c r="C13" s="13">
        <v>0.75060000000000004</v>
      </c>
      <c r="D13" s="7"/>
      <c r="E13" s="9">
        <f t="shared" si="1"/>
        <v>1.7505999999999999</v>
      </c>
      <c r="F13" s="9">
        <f t="shared" si="0"/>
        <v>1.5506000000000002</v>
      </c>
      <c r="G13" s="9">
        <f t="shared" si="0"/>
        <v>1.3506</v>
      </c>
      <c r="H13" s="9">
        <f t="shared" si="0"/>
        <v>1.1506000000000001</v>
      </c>
      <c r="I13" s="9">
        <f t="shared" si="0"/>
        <v>0.95060000000000011</v>
      </c>
      <c r="J13" s="9">
        <f t="shared" si="0"/>
        <v>0.75060000000000004</v>
      </c>
      <c r="K13" s="9">
        <f t="shared" si="0"/>
        <v>0.55059999999999998</v>
      </c>
      <c r="L13" s="9">
        <f t="shared" si="0"/>
        <v>0.35060000000000002</v>
      </c>
      <c r="M13" s="9">
        <f t="shared" si="0"/>
        <v>0.15060000000000007</v>
      </c>
      <c r="N13" s="9">
        <f t="shared" si="0"/>
        <v>4.9399999999999999E-2</v>
      </c>
      <c r="O13" s="9">
        <f t="shared" si="0"/>
        <v>0.24939999999999996</v>
      </c>
      <c r="P13" s="8">
        <f t="shared" si="2"/>
        <v>4.9399999999999999E-2</v>
      </c>
      <c r="Q13" s="5">
        <f t="shared" si="3"/>
        <v>10</v>
      </c>
      <c r="R13" s="5" t="str">
        <f t="shared" si="4"/>
        <v>Consolidación</v>
      </c>
      <c r="S13" s="5">
        <v>2019</v>
      </c>
      <c r="U13" s="4">
        <v>11</v>
      </c>
      <c r="V13" s="10" t="s">
        <v>260</v>
      </c>
      <c r="W13" s="4">
        <f>+COUNTIF($Q$3:$Q$71,U13)</f>
        <v>0</v>
      </c>
    </row>
    <row r="14" spans="1:23" x14ac:dyDescent="0.25">
      <c r="A14" s="1">
        <v>11</v>
      </c>
      <c r="B14" s="7" t="s">
        <v>131</v>
      </c>
      <c r="C14" s="13">
        <v>-0.36120000000000002</v>
      </c>
      <c r="D14" s="7"/>
      <c r="E14" s="9">
        <f t="shared" si="1"/>
        <v>0.63880000000000003</v>
      </c>
      <c r="F14" s="9">
        <f t="shared" si="0"/>
        <v>0.43880000000000002</v>
      </c>
      <c r="G14" s="9">
        <f t="shared" si="0"/>
        <v>0.23879999999999996</v>
      </c>
      <c r="H14" s="9">
        <f t="shared" si="0"/>
        <v>3.8800000000000001E-2</v>
      </c>
      <c r="I14" s="9">
        <f t="shared" si="0"/>
        <v>0.16120000000000001</v>
      </c>
      <c r="J14" s="9">
        <f t="shared" si="0"/>
        <v>0.36120000000000002</v>
      </c>
      <c r="K14" s="9">
        <f t="shared" si="0"/>
        <v>0.56120000000000003</v>
      </c>
      <c r="L14" s="9">
        <f t="shared" si="0"/>
        <v>0.7612000000000001</v>
      </c>
      <c r="M14" s="9">
        <f t="shared" si="0"/>
        <v>0.96120000000000005</v>
      </c>
      <c r="N14" s="9">
        <f t="shared" si="0"/>
        <v>1.1612</v>
      </c>
      <c r="O14" s="9">
        <f t="shared" si="0"/>
        <v>1.3612</v>
      </c>
      <c r="P14" s="8">
        <f t="shared" si="2"/>
        <v>3.8800000000000001E-2</v>
      </c>
      <c r="Q14" s="5">
        <f t="shared" si="3"/>
        <v>4</v>
      </c>
      <c r="R14" s="5" t="str">
        <f t="shared" si="4"/>
        <v>Escepticismo</v>
      </c>
      <c r="S14" s="5">
        <v>2019</v>
      </c>
      <c r="U14" s="4"/>
      <c r="V14" s="10" t="s">
        <v>266</v>
      </c>
      <c r="W14" s="11">
        <f>SUM(W3:W13)</f>
        <v>69</v>
      </c>
    </row>
    <row r="15" spans="1:23" x14ac:dyDescent="0.25">
      <c r="A15" s="1">
        <v>12</v>
      </c>
      <c r="B15" s="7" t="s">
        <v>64</v>
      </c>
      <c r="C15" s="13">
        <v>0</v>
      </c>
      <c r="D15" s="7"/>
      <c r="E15" s="9">
        <f t="shared" si="1"/>
        <v>1</v>
      </c>
      <c r="F15" s="9">
        <f t="shared" si="0"/>
        <v>0.8</v>
      </c>
      <c r="G15" s="9">
        <f t="shared" si="0"/>
        <v>0.6</v>
      </c>
      <c r="H15" s="9">
        <f t="shared" si="0"/>
        <v>0.4</v>
      </c>
      <c r="I15" s="9">
        <f t="shared" si="0"/>
        <v>0.2</v>
      </c>
      <c r="J15" s="9">
        <f t="shared" si="0"/>
        <v>0</v>
      </c>
      <c r="K15" s="9">
        <f t="shared" si="0"/>
        <v>0.2</v>
      </c>
      <c r="L15" s="9">
        <f t="shared" si="0"/>
        <v>0.4</v>
      </c>
      <c r="M15" s="9">
        <f t="shared" si="0"/>
        <v>0.6</v>
      </c>
      <c r="N15" s="9">
        <f t="shared" si="0"/>
        <v>0.8</v>
      </c>
      <c r="O15" s="9">
        <f t="shared" si="0"/>
        <v>1</v>
      </c>
      <c r="P15" s="8">
        <f t="shared" si="2"/>
        <v>0</v>
      </c>
      <c r="Q15" s="5">
        <f t="shared" si="3"/>
        <v>6</v>
      </c>
      <c r="R15" s="5" t="str">
        <f t="shared" si="4"/>
        <v>Neutro</v>
      </c>
      <c r="S15" s="5">
        <v>2019</v>
      </c>
    </row>
    <row r="16" spans="1:23" x14ac:dyDescent="0.25">
      <c r="A16" s="1">
        <v>13</v>
      </c>
      <c r="B16" s="7" t="s">
        <v>132</v>
      </c>
      <c r="C16" s="13">
        <v>-0.89349999999999996</v>
      </c>
      <c r="D16" s="7"/>
      <c r="E16" s="9">
        <f t="shared" si="1"/>
        <v>0.10650000000000004</v>
      </c>
      <c r="F16" s="9">
        <f t="shared" si="0"/>
        <v>9.3499999999999917E-2</v>
      </c>
      <c r="G16" s="9">
        <f t="shared" si="0"/>
        <v>0.29349999999999998</v>
      </c>
      <c r="H16" s="9">
        <f t="shared" si="0"/>
        <v>0.49349999999999994</v>
      </c>
      <c r="I16" s="9">
        <f t="shared" si="0"/>
        <v>0.69350000000000001</v>
      </c>
      <c r="J16" s="9">
        <f t="shared" si="0"/>
        <v>0.89349999999999996</v>
      </c>
      <c r="K16" s="9">
        <f t="shared" si="0"/>
        <v>1.0934999999999999</v>
      </c>
      <c r="L16" s="9">
        <f t="shared" si="0"/>
        <v>1.2934999999999999</v>
      </c>
      <c r="M16" s="9">
        <f t="shared" si="0"/>
        <v>1.4935</v>
      </c>
      <c r="N16" s="9">
        <f t="shared" si="0"/>
        <v>1.6935</v>
      </c>
      <c r="O16" s="9">
        <f t="shared" si="0"/>
        <v>1.8935</v>
      </c>
      <c r="P16" s="8">
        <f t="shared" si="2"/>
        <v>9.3499999999999917E-2</v>
      </c>
      <c r="Q16" s="5">
        <f t="shared" si="3"/>
        <v>2</v>
      </c>
      <c r="R16" s="5" t="str">
        <f t="shared" si="4"/>
        <v>Pesimismo</v>
      </c>
      <c r="S16" s="5">
        <v>2019</v>
      </c>
      <c r="V16" s="10" t="s">
        <v>269</v>
      </c>
      <c r="W16" s="4">
        <f>+SUM(W3:W13)</f>
        <v>69</v>
      </c>
    </row>
    <row r="17" spans="1:23" x14ac:dyDescent="0.25">
      <c r="A17" s="1">
        <v>14</v>
      </c>
      <c r="B17" s="7" t="s">
        <v>133</v>
      </c>
      <c r="C17" s="13">
        <v>0</v>
      </c>
      <c r="D17" s="7"/>
      <c r="E17" s="9">
        <f t="shared" si="1"/>
        <v>1</v>
      </c>
      <c r="F17" s="9">
        <f t="shared" si="0"/>
        <v>0.8</v>
      </c>
      <c r="G17" s="9">
        <f t="shared" si="0"/>
        <v>0.6</v>
      </c>
      <c r="H17" s="9">
        <f t="shared" si="0"/>
        <v>0.4</v>
      </c>
      <c r="I17" s="9">
        <f t="shared" si="0"/>
        <v>0.2</v>
      </c>
      <c r="J17" s="9">
        <f t="shared" si="0"/>
        <v>0</v>
      </c>
      <c r="K17" s="9">
        <f t="shared" si="0"/>
        <v>0.2</v>
      </c>
      <c r="L17" s="9">
        <f t="shared" si="0"/>
        <v>0.4</v>
      </c>
      <c r="M17" s="9">
        <f t="shared" si="0"/>
        <v>0.6</v>
      </c>
      <c r="N17" s="9">
        <f t="shared" si="0"/>
        <v>0.8</v>
      </c>
      <c r="O17" s="9">
        <f t="shared" si="0"/>
        <v>1</v>
      </c>
      <c r="P17" s="8">
        <f t="shared" si="2"/>
        <v>0</v>
      </c>
      <c r="Q17" s="5">
        <f t="shared" si="3"/>
        <v>6</v>
      </c>
      <c r="R17" s="5" t="str">
        <f t="shared" si="4"/>
        <v>Neutro</v>
      </c>
      <c r="S17" s="5">
        <v>2019</v>
      </c>
      <c r="V17" s="10" t="s">
        <v>270</v>
      </c>
      <c r="W17" s="4">
        <f>W8</f>
        <v>25</v>
      </c>
    </row>
    <row r="18" spans="1:23" x14ac:dyDescent="0.25">
      <c r="A18" s="1">
        <v>15</v>
      </c>
      <c r="B18" s="7" t="s">
        <v>134</v>
      </c>
      <c r="C18" s="13">
        <v>0</v>
      </c>
      <c r="D18" s="7"/>
      <c r="E18" s="9">
        <f t="shared" si="1"/>
        <v>1</v>
      </c>
      <c r="F18" s="9">
        <f t="shared" si="0"/>
        <v>0.8</v>
      </c>
      <c r="G18" s="9">
        <f t="shared" si="0"/>
        <v>0.6</v>
      </c>
      <c r="H18" s="9">
        <f t="shared" si="0"/>
        <v>0.4</v>
      </c>
      <c r="I18" s="9">
        <f t="shared" si="0"/>
        <v>0.2</v>
      </c>
      <c r="J18" s="9">
        <f t="shared" si="0"/>
        <v>0</v>
      </c>
      <c r="K18" s="9">
        <f t="shared" si="0"/>
        <v>0.2</v>
      </c>
      <c r="L18" s="9">
        <f t="shared" si="0"/>
        <v>0.4</v>
      </c>
      <c r="M18" s="9">
        <f t="shared" si="0"/>
        <v>0.6</v>
      </c>
      <c r="N18" s="9">
        <f t="shared" si="0"/>
        <v>0.8</v>
      </c>
      <c r="O18" s="9">
        <f t="shared" si="0"/>
        <v>1</v>
      </c>
      <c r="P18" s="8">
        <f t="shared" si="2"/>
        <v>0</v>
      </c>
      <c r="Q18" s="5">
        <f t="shared" si="3"/>
        <v>6</v>
      </c>
      <c r="R18" s="5" t="str">
        <f t="shared" si="4"/>
        <v>Neutro</v>
      </c>
      <c r="S18" s="5">
        <v>2019</v>
      </c>
      <c r="V18" s="10" t="s">
        <v>271</v>
      </c>
      <c r="W18" s="14">
        <f>1-W17/26</f>
        <v>3.8461538461538436E-2</v>
      </c>
    </row>
    <row r="19" spans="1:23" x14ac:dyDescent="0.25">
      <c r="A19" s="1">
        <v>16</v>
      </c>
      <c r="B19" s="7" t="s">
        <v>135</v>
      </c>
      <c r="C19" s="13">
        <v>0</v>
      </c>
      <c r="D19" s="7"/>
      <c r="E19" s="9">
        <f t="shared" si="1"/>
        <v>1</v>
      </c>
      <c r="F19" s="9">
        <f t="shared" si="1"/>
        <v>0.8</v>
      </c>
      <c r="G19" s="9">
        <f t="shared" si="1"/>
        <v>0.6</v>
      </c>
      <c r="H19" s="9">
        <f t="shared" si="1"/>
        <v>0.4</v>
      </c>
      <c r="I19" s="9">
        <f t="shared" si="1"/>
        <v>0.2</v>
      </c>
      <c r="J19" s="9">
        <f t="shared" si="1"/>
        <v>0</v>
      </c>
      <c r="K19" s="9">
        <f t="shared" si="1"/>
        <v>0.2</v>
      </c>
      <c r="L19" s="9">
        <f t="shared" si="1"/>
        <v>0.4</v>
      </c>
      <c r="M19" s="9">
        <f t="shared" si="1"/>
        <v>0.6</v>
      </c>
      <c r="N19" s="9">
        <f t="shared" si="1"/>
        <v>0.8</v>
      </c>
      <c r="O19" s="9">
        <f t="shared" si="1"/>
        <v>1</v>
      </c>
      <c r="P19" s="8">
        <f t="shared" si="2"/>
        <v>0</v>
      </c>
      <c r="Q19" s="5">
        <f t="shared" si="3"/>
        <v>6</v>
      </c>
      <c r="R19" s="5" t="str">
        <f t="shared" si="4"/>
        <v>Neutro</v>
      </c>
      <c r="S19" s="5">
        <v>2019</v>
      </c>
    </row>
    <row r="20" spans="1:23" x14ac:dyDescent="0.25">
      <c r="A20" s="1">
        <v>17</v>
      </c>
      <c r="B20" s="7" t="s">
        <v>136</v>
      </c>
      <c r="C20" s="13">
        <v>0</v>
      </c>
      <c r="D20" s="7"/>
      <c r="E20" s="9">
        <f t="shared" si="1"/>
        <v>1</v>
      </c>
      <c r="F20" s="9">
        <f t="shared" si="1"/>
        <v>0.8</v>
      </c>
      <c r="G20" s="9">
        <f t="shared" si="1"/>
        <v>0.6</v>
      </c>
      <c r="H20" s="9">
        <f t="shared" si="1"/>
        <v>0.4</v>
      </c>
      <c r="I20" s="9">
        <f t="shared" si="1"/>
        <v>0.2</v>
      </c>
      <c r="J20" s="9">
        <f t="shared" si="1"/>
        <v>0</v>
      </c>
      <c r="K20" s="9">
        <f t="shared" si="1"/>
        <v>0.2</v>
      </c>
      <c r="L20" s="9">
        <f t="shared" si="1"/>
        <v>0.4</v>
      </c>
      <c r="M20" s="9">
        <f t="shared" si="1"/>
        <v>0.6</v>
      </c>
      <c r="N20" s="9">
        <f t="shared" si="1"/>
        <v>0.8</v>
      </c>
      <c r="O20" s="9">
        <f t="shared" si="1"/>
        <v>1</v>
      </c>
      <c r="P20" s="8">
        <f t="shared" si="2"/>
        <v>0</v>
      </c>
      <c r="Q20" s="5">
        <f t="shared" si="3"/>
        <v>6</v>
      </c>
      <c r="R20" s="5" t="str">
        <f t="shared" si="4"/>
        <v>Neutro</v>
      </c>
      <c r="S20" s="5">
        <v>2019</v>
      </c>
    </row>
    <row r="21" spans="1:23" x14ac:dyDescent="0.25">
      <c r="A21" s="1">
        <v>18</v>
      </c>
      <c r="B21" s="7" t="s">
        <v>137</v>
      </c>
      <c r="C21" s="13">
        <v>0</v>
      </c>
      <c r="D21" s="7"/>
      <c r="E21" s="9">
        <f t="shared" si="1"/>
        <v>1</v>
      </c>
      <c r="F21" s="9">
        <f t="shared" si="1"/>
        <v>0.8</v>
      </c>
      <c r="G21" s="9">
        <f t="shared" si="1"/>
        <v>0.6</v>
      </c>
      <c r="H21" s="9">
        <f t="shared" si="1"/>
        <v>0.4</v>
      </c>
      <c r="I21" s="9">
        <f t="shared" si="1"/>
        <v>0.2</v>
      </c>
      <c r="J21" s="9">
        <f t="shared" si="1"/>
        <v>0</v>
      </c>
      <c r="K21" s="9">
        <f t="shared" si="1"/>
        <v>0.2</v>
      </c>
      <c r="L21" s="9">
        <f t="shared" si="1"/>
        <v>0.4</v>
      </c>
      <c r="M21" s="9">
        <f t="shared" si="1"/>
        <v>0.6</v>
      </c>
      <c r="N21" s="9">
        <f t="shared" si="1"/>
        <v>0.8</v>
      </c>
      <c r="O21" s="9">
        <f t="shared" si="1"/>
        <v>1</v>
      </c>
      <c r="P21" s="8">
        <f t="shared" si="2"/>
        <v>0</v>
      </c>
      <c r="Q21" s="5">
        <f t="shared" si="3"/>
        <v>6</v>
      </c>
      <c r="R21" s="5" t="str">
        <f t="shared" si="4"/>
        <v>Neutro</v>
      </c>
      <c r="S21" s="5">
        <v>2019</v>
      </c>
    </row>
    <row r="22" spans="1:23" x14ac:dyDescent="0.25">
      <c r="A22" s="1">
        <v>19</v>
      </c>
      <c r="B22" s="7" t="s">
        <v>138</v>
      </c>
      <c r="C22" s="13">
        <v>0.65969999999999995</v>
      </c>
      <c r="D22" s="7"/>
      <c r="E22" s="9">
        <f t="shared" si="1"/>
        <v>1.6597</v>
      </c>
      <c r="F22" s="9">
        <f t="shared" si="1"/>
        <v>1.4597</v>
      </c>
      <c r="G22" s="9">
        <f t="shared" si="1"/>
        <v>1.2597</v>
      </c>
      <c r="H22" s="9">
        <f t="shared" si="1"/>
        <v>1.0596999999999999</v>
      </c>
      <c r="I22" s="9">
        <f t="shared" si="1"/>
        <v>0.85969999999999991</v>
      </c>
      <c r="J22" s="9">
        <f t="shared" si="1"/>
        <v>0.65969999999999995</v>
      </c>
      <c r="K22" s="9">
        <f t="shared" si="1"/>
        <v>0.45969999999999994</v>
      </c>
      <c r="L22" s="9">
        <f t="shared" si="1"/>
        <v>0.25969999999999993</v>
      </c>
      <c r="M22" s="9">
        <f t="shared" si="1"/>
        <v>5.9699999999999975E-2</v>
      </c>
      <c r="N22" s="9">
        <f t="shared" si="1"/>
        <v>0.14030000000000009</v>
      </c>
      <c r="O22" s="9">
        <f t="shared" si="1"/>
        <v>0.34030000000000005</v>
      </c>
      <c r="P22" s="8">
        <f t="shared" si="2"/>
        <v>5.9699999999999975E-2</v>
      </c>
      <c r="Q22" s="5">
        <f t="shared" si="3"/>
        <v>9</v>
      </c>
      <c r="R22" s="5" t="str">
        <f t="shared" si="4"/>
        <v>Convicción</v>
      </c>
      <c r="S22" s="5">
        <v>2019</v>
      </c>
    </row>
    <row r="23" spans="1:23" x14ac:dyDescent="0.25">
      <c r="A23" s="1">
        <v>20</v>
      </c>
      <c r="B23" s="7" t="s">
        <v>139</v>
      </c>
      <c r="C23" s="13">
        <v>0.2235</v>
      </c>
      <c r="D23" s="7"/>
      <c r="E23" s="9">
        <f t="shared" si="1"/>
        <v>1.2235</v>
      </c>
      <c r="F23" s="9">
        <f t="shared" si="1"/>
        <v>1.0235000000000001</v>
      </c>
      <c r="G23" s="9">
        <f t="shared" si="1"/>
        <v>0.82350000000000001</v>
      </c>
      <c r="H23" s="9">
        <f t="shared" si="1"/>
        <v>0.62350000000000005</v>
      </c>
      <c r="I23" s="9">
        <f t="shared" si="1"/>
        <v>0.42349999999999999</v>
      </c>
      <c r="J23" s="9">
        <f t="shared" si="1"/>
        <v>0.2235</v>
      </c>
      <c r="K23" s="9">
        <f t="shared" si="1"/>
        <v>2.3499999999999993E-2</v>
      </c>
      <c r="L23" s="9">
        <f t="shared" si="1"/>
        <v>0.17650000000000002</v>
      </c>
      <c r="M23" s="9">
        <f t="shared" si="1"/>
        <v>0.37649999999999995</v>
      </c>
      <c r="N23" s="9">
        <f t="shared" si="1"/>
        <v>0.57650000000000001</v>
      </c>
      <c r="O23" s="9">
        <f t="shared" si="1"/>
        <v>0.77649999999999997</v>
      </c>
      <c r="P23" s="8">
        <f t="shared" si="2"/>
        <v>2.3499999999999993E-2</v>
      </c>
      <c r="Q23" s="5">
        <f t="shared" si="3"/>
        <v>7</v>
      </c>
      <c r="R23" s="5" t="str">
        <f t="shared" si="4"/>
        <v>Favorable</v>
      </c>
      <c r="S23" s="5">
        <v>2019</v>
      </c>
    </row>
    <row r="24" spans="1:23" x14ac:dyDescent="0.25">
      <c r="A24" s="1">
        <v>21</v>
      </c>
      <c r="B24" s="7" t="s">
        <v>140</v>
      </c>
      <c r="C24" s="13">
        <v>-0.25</v>
      </c>
      <c r="D24" s="7"/>
      <c r="E24" s="9">
        <f t="shared" si="1"/>
        <v>0.75</v>
      </c>
      <c r="F24" s="9">
        <f t="shared" si="1"/>
        <v>0.55000000000000004</v>
      </c>
      <c r="G24" s="9">
        <f t="shared" si="1"/>
        <v>0.35</v>
      </c>
      <c r="H24" s="9">
        <f t="shared" si="1"/>
        <v>0.15000000000000002</v>
      </c>
      <c r="I24" s="9">
        <f t="shared" si="1"/>
        <v>4.9999999999999989E-2</v>
      </c>
      <c r="J24" s="9">
        <f t="shared" si="1"/>
        <v>0.25</v>
      </c>
      <c r="K24" s="9">
        <f t="shared" si="1"/>
        <v>0.45</v>
      </c>
      <c r="L24" s="9">
        <f t="shared" si="1"/>
        <v>0.65</v>
      </c>
      <c r="M24" s="9">
        <f t="shared" si="1"/>
        <v>0.85</v>
      </c>
      <c r="N24" s="9">
        <f t="shared" si="1"/>
        <v>1.05</v>
      </c>
      <c r="O24" s="9">
        <f t="shared" si="1"/>
        <v>1.25</v>
      </c>
      <c r="P24" s="8">
        <f t="shared" si="2"/>
        <v>4.9999999999999989E-2</v>
      </c>
      <c r="Q24" s="5">
        <f t="shared" si="3"/>
        <v>5</v>
      </c>
      <c r="R24" s="5" t="str">
        <f t="shared" si="4"/>
        <v>Indiferente</v>
      </c>
      <c r="S24" s="5">
        <v>2019</v>
      </c>
    </row>
    <row r="25" spans="1:23" x14ac:dyDescent="0.25">
      <c r="A25" s="1">
        <v>22</v>
      </c>
      <c r="B25" s="7" t="s">
        <v>141</v>
      </c>
      <c r="C25" s="13">
        <v>-0.85029999999999994</v>
      </c>
      <c r="D25" s="7"/>
      <c r="E25" s="9">
        <f t="shared" si="1"/>
        <v>0.14970000000000006</v>
      </c>
      <c r="F25" s="9">
        <f t="shared" si="1"/>
        <v>5.02999999999999E-2</v>
      </c>
      <c r="G25" s="9">
        <f t="shared" si="1"/>
        <v>0.25029999999999997</v>
      </c>
      <c r="H25" s="9">
        <f t="shared" si="1"/>
        <v>0.45029999999999992</v>
      </c>
      <c r="I25" s="9">
        <f t="shared" si="1"/>
        <v>0.65029999999999988</v>
      </c>
      <c r="J25" s="9">
        <f t="shared" si="1"/>
        <v>0.85029999999999994</v>
      </c>
      <c r="K25" s="9">
        <f t="shared" si="1"/>
        <v>1.0503</v>
      </c>
      <c r="L25" s="9">
        <f t="shared" si="1"/>
        <v>1.2503</v>
      </c>
      <c r="M25" s="9">
        <f t="shared" si="1"/>
        <v>1.4502999999999999</v>
      </c>
      <c r="N25" s="9">
        <f t="shared" si="1"/>
        <v>1.6503000000000001</v>
      </c>
      <c r="O25" s="9">
        <f t="shared" si="1"/>
        <v>1.8502999999999998</v>
      </c>
      <c r="P25" s="8">
        <f t="shared" si="2"/>
        <v>5.02999999999999E-2</v>
      </c>
      <c r="Q25" s="5">
        <f t="shared" si="3"/>
        <v>2</v>
      </c>
      <c r="R25" s="5" t="str">
        <f t="shared" si="4"/>
        <v>Pesimismo</v>
      </c>
      <c r="S25" s="5">
        <v>2019</v>
      </c>
    </row>
    <row r="26" spans="1:23" x14ac:dyDescent="0.25">
      <c r="A26" s="1">
        <v>23</v>
      </c>
      <c r="B26" s="7" t="s">
        <v>142</v>
      </c>
      <c r="C26" s="13">
        <v>0</v>
      </c>
      <c r="D26" s="7"/>
      <c r="E26" s="9">
        <f t="shared" si="1"/>
        <v>1</v>
      </c>
      <c r="F26" s="9">
        <f t="shared" si="1"/>
        <v>0.8</v>
      </c>
      <c r="G26" s="9">
        <f t="shared" si="1"/>
        <v>0.6</v>
      </c>
      <c r="H26" s="9">
        <f t="shared" si="1"/>
        <v>0.4</v>
      </c>
      <c r="I26" s="9">
        <f t="shared" si="1"/>
        <v>0.2</v>
      </c>
      <c r="J26" s="9">
        <f t="shared" si="1"/>
        <v>0</v>
      </c>
      <c r="K26" s="9">
        <f t="shared" si="1"/>
        <v>0.2</v>
      </c>
      <c r="L26" s="9">
        <f t="shared" si="1"/>
        <v>0.4</v>
      </c>
      <c r="M26" s="9">
        <f t="shared" si="1"/>
        <v>0.6</v>
      </c>
      <c r="N26" s="9">
        <f t="shared" si="1"/>
        <v>0.8</v>
      </c>
      <c r="O26" s="9">
        <f t="shared" si="1"/>
        <v>1</v>
      </c>
      <c r="P26" s="8">
        <f t="shared" si="2"/>
        <v>0</v>
      </c>
      <c r="Q26" s="5">
        <f t="shared" si="3"/>
        <v>6</v>
      </c>
      <c r="R26" s="5" t="str">
        <f t="shared" si="4"/>
        <v>Neutro</v>
      </c>
      <c r="S26" s="5">
        <v>2019</v>
      </c>
    </row>
    <row r="27" spans="1:23" x14ac:dyDescent="0.25">
      <c r="A27" s="1">
        <v>24</v>
      </c>
      <c r="B27" s="7" t="s">
        <v>143</v>
      </c>
      <c r="C27" s="13">
        <v>7.7200000000000005E-2</v>
      </c>
      <c r="D27" s="7"/>
      <c r="E27" s="9">
        <f t="shared" si="1"/>
        <v>1.0771999999999999</v>
      </c>
      <c r="F27" s="9">
        <f t="shared" si="1"/>
        <v>0.87720000000000009</v>
      </c>
      <c r="G27" s="9">
        <f t="shared" si="1"/>
        <v>0.67720000000000002</v>
      </c>
      <c r="H27" s="9">
        <f t="shared" si="1"/>
        <v>0.47720000000000001</v>
      </c>
      <c r="I27" s="9">
        <f t="shared" si="1"/>
        <v>0.2772</v>
      </c>
      <c r="J27" s="9">
        <f t="shared" si="1"/>
        <v>7.7200000000000005E-2</v>
      </c>
      <c r="K27" s="9">
        <f t="shared" si="1"/>
        <v>0.12280000000000001</v>
      </c>
      <c r="L27" s="9">
        <f t="shared" si="1"/>
        <v>0.32280000000000003</v>
      </c>
      <c r="M27" s="9">
        <f t="shared" si="1"/>
        <v>0.52279999999999993</v>
      </c>
      <c r="N27" s="9">
        <f t="shared" si="1"/>
        <v>0.7228</v>
      </c>
      <c r="O27" s="9">
        <f t="shared" si="1"/>
        <v>0.92279999999999995</v>
      </c>
      <c r="P27" s="8">
        <f t="shared" si="2"/>
        <v>7.7200000000000005E-2</v>
      </c>
      <c r="Q27" s="5">
        <f t="shared" si="3"/>
        <v>6</v>
      </c>
      <c r="R27" s="5" t="str">
        <f t="shared" si="4"/>
        <v>Neutro</v>
      </c>
      <c r="S27" s="5">
        <v>2019</v>
      </c>
    </row>
    <row r="28" spans="1:23" x14ac:dyDescent="0.25">
      <c r="A28" s="1">
        <v>25</v>
      </c>
      <c r="B28" s="7" t="s">
        <v>144</v>
      </c>
      <c r="C28" s="13">
        <v>0.29139999999999999</v>
      </c>
      <c r="D28" s="7"/>
      <c r="E28" s="9">
        <f t="shared" si="1"/>
        <v>1.2913999999999999</v>
      </c>
      <c r="F28" s="9">
        <f t="shared" si="1"/>
        <v>1.0914000000000001</v>
      </c>
      <c r="G28" s="9">
        <f t="shared" si="1"/>
        <v>0.89139999999999997</v>
      </c>
      <c r="H28" s="9">
        <f t="shared" si="1"/>
        <v>0.69140000000000001</v>
      </c>
      <c r="I28" s="9">
        <f t="shared" si="1"/>
        <v>0.4914</v>
      </c>
      <c r="J28" s="9">
        <f t="shared" si="1"/>
        <v>0.29139999999999999</v>
      </c>
      <c r="K28" s="9">
        <f t="shared" si="1"/>
        <v>9.1399999999999981E-2</v>
      </c>
      <c r="L28" s="9">
        <f t="shared" si="1"/>
        <v>0.10860000000000003</v>
      </c>
      <c r="M28" s="9">
        <f t="shared" si="1"/>
        <v>0.30859999999999999</v>
      </c>
      <c r="N28" s="9">
        <f t="shared" si="1"/>
        <v>0.50860000000000005</v>
      </c>
      <c r="O28" s="9">
        <f t="shared" si="1"/>
        <v>0.70860000000000001</v>
      </c>
      <c r="P28" s="8">
        <f t="shared" si="2"/>
        <v>9.1399999999999981E-2</v>
      </c>
      <c r="Q28" s="5">
        <f t="shared" si="3"/>
        <v>7</v>
      </c>
      <c r="R28" s="5" t="str">
        <f t="shared" si="4"/>
        <v>Favorable</v>
      </c>
      <c r="S28" s="5">
        <v>2019</v>
      </c>
    </row>
    <row r="29" spans="1:23" x14ac:dyDescent="0.25">
      <c r="A29" s="1">
        <v>26</v>
      </c>
      <c r="B29" s="7" t="s">
        <v>145</v>
      </c>
      <c r="C29" s="13">
        <v>0.52549999999999997</v>
      </c>
      <c r="D29" s="7"/>
      <c r="E29" s="9">
        <f t="shared" si="1"/>
        <v>1.5255000000000001</v>
      </c>
      <c r="F29" s="9">
        <f t="shared" si="1"/>
        <v>1.3254999999999999</v>
      </c>
      <c r="G29" s="9">
        <f t="shared" si="1"/>
        <v>1.1254999999999999</v>
      </c>
      <c r="H29" s="9">
        <f t="shared" si="1"/>
        <v>0.92549999999999999</v>
      </c>
      <c r="I29" s="9">
        <f t="shared" si="1"/>
        <v>0.72550000000000003</v>
      </c>
      <c r="J29" s="9">
        <f t="shared" si="1"/>
        <v>0.52549999999999997</v>
      </c>
      <c r="K29" s="9">
        <f t="shared" si="1"/>
        <v>0.32549999999999996</v>
      </c>
      <c r="L29" s="9">
        <f t="shared" si="1"/>
        <v>0.12549999999999994</v>
      </c>
      <c r="M29" s="9">
        <f t="shared" si="1"/>
        <v>7.4500000000000011E-2</v>
      </c>
      <c r="N29" s="9">
        <f t="shared" si="1"/>
        <v>0.27450000000000008</v>
      </c>
      <c r="O29" s="9">
        <f t="shared" si="1"/>
        <v>0.47450000000000003</v>
      </c>
      <c r="P29" s="8">
        <f t="shared" si="2"/>
        <v>7.4500000000000011E-2</v>
      </c>
      <c r="Q29" s="5">
        <f t="shared" si="3"/>
        <v>9</v>
      </c>
      <c r="R29" s="5" t="str">
        <f t="shared" si="4"/>
        <v>Convicción</v>
      </c>
      <c r="S29" s="5">
        <v>2019</v>
      </c>
    </row>
    <row r="30" spans="1:23" x14ac:dyDescent="0.25">
      <c r="A30" s="1">
        <v>27</v>
      </c>
      <c r="B30" s="7" t="s">
        <v>146</v>
      </c>
      <c r="C30" s="13">
        <v>0</v>
      </c>
      <c r="D30" s="7"/>
      <c r="E30" s="9">
        <f t="shared" si="1"/>
        <v>1</v>
      </c>
      <c r="F30" s="9">
        <f t="shared" si="1"/>
        <v>0.8</v>
      </c>
      <c r="G30" s="9">
        <f t="shared" si="1"/>
        <v>0.6</v>
      </c>
      <c r="H30" s="9">
        <f t="shared" si="1"/>
        <v>0.4</v>
      </c>
      <c r="I30" s="9">
        <f t="shared" si="1"/>
        <v>0.2</v>
      </c>
      <c r="J30" s="9">
        <f t="shared" si="1"/>
        <v>0</v>
      </c>
      <c r="K30" s="9">
        <f t="shared" si="1"/>
        <v>0.2</v>
      </c>
      <c r="L30" s="9">
        <f t="shared" si="1"/>
        <v>0.4</v>
      </c>
      <c r="M30" s="9">
        <f t="shared" si="1"/>
        <v>0.6</v>
      </c>
      <c r="N30" s="9">
        <f t="shared" si="1"/>
        <v>0.8</v>
      </c>
      <c r="O30" s="9">
        <f t="shared" si="1"/>
        <v>1</v>
      </c>
      <c r="P30" s="8">
        <f t="shared" si="2"/>
        <v>0</v>
      </c>
      <c r="Q30" s="5">
        <f t="shared" si="3"/>
        <v>6</v>
      </c>
      <c r="R30" s="5" t="str">
        <f t="shared" si="4"/>
        <v>Neutro</v>
      </c>
      <c r="S30" s="5">
        <v>2019</v>
      </c>
    </row>
    <row r="31" spans="1:23" x14ac:dyDescent="0.25">
      <c r="A31" s="1">
        <v>28</v>
      </c>
      <c r="B31" s="7" t="s">
        <v>147</v>
      </c>
      <c r="C31" s="13">
        <v>0</v>
      </c>
      <c r="D31" s="7"/>
      <c r="E31" s="9">
        <f t="shared" si="1"/>
        <v>1</v>
      </c>
      <c r="F31" s="9">
        <f t="shared" si="1"/>
        <v>0.8</v>
      </c>
      <c r="G31" s="9">
        <f t="shared" si="1"/>
        <v>0.6</v>
      </c>
      <c r="H31" s="9">
        <f t="shared" si="1"/>
        <v>0.4</v>
      </c>
      <c r="I31" s="9">
        <f t="shared" si="1"/>
        <v>0.2</v>
      </c>
      <c r="J31" s="9">
        <f t="shared" si="1"/>
        <v>0</v>
      </c>
      <c r="K31" s="9">
        <f t="shared" si="1"/>
        <v>0.2</v>
      </c>
      <c r="L31" s="9">
        <f t="shared" si="1"/>
        <v>0.4</v>
      </c>
      <c r="M31" s="9">
        <f t="shared" si="1"/>
        <v>0.6</v>
      </c>
      <c r="N31" s="9">
        <f t="shared" si="1"/>
        <v>0.8</v>
      </c>
      <c r="O31" s="9">
        <f t="shared" si="1"/>
        <v>1</v>
      </c>
      <c r="P31" s="8">
        <f t="shared" si="2"/>
        <v>0</v>
      </c>
      <c r="Q31" s="5">
        <f t="shared" si="3"/>
        <v>6</v>
      </c>
      <c r="R31" s="5" t="str">
        <f t="shared" si="4"/>
        <v>Neutro</v>
      </c>
      <c r="S31" s="5">
        <v>2019</v>
      </c>
    </row>
    <row r="32" spans="1:23" x14ac:dyDescent="0.25">
      <c r="A32" s="1">
        <v>29</v>
      </c>
      <c r="B32" s="7" t="s">
        <v>148</v>
      </c>
      <c r="C32" s="13">
        <v>0.51060000000000005</v>
      </c>
      <c r="D32" s="7"/>
      <c r="E32" s="9">
        <f t="shared" si="1"/>
        <v>1.5106000000000002</v>
      </c>
      <c r="F32" s="9">
        <f t="shared" si="1"/>
        <v>1.3106</v>
      </c>
      <c r="G32" s="9">
        <f t="shared" si="1"/>
        <v>1.1106</v>
      </c>
      <c r="H32" s="9">
        <f t="shared" si="1"/>
        <v>0.91060000000000008</v>
      </c>
      <c r="I32" s="9">
        <f t="shared" si="1"/>
        <v>0.71060000000000012</v>
      </c>
      <c r="J32" s="9">
        <f t="shared" si="1"/>
        <v>0.51060000000000005</v>
      </c>
      <c r="K32" s="9">
        <f t="shared" si="1"/>
        <v>0.31060000000000004</v>
      </c>
      <c r="L32" s="9">
        <f t="shared" si="1"/>
        <v>0.11060000000000003</v>
      </c>
      <c r="M32" s="9">
        <f t="shared" si="1"/>
        <v>8.9399999999999924E-2</v>
      </c>
      <c r="N32" s="9">
        <f t="shared" si="1"/>
        <v>0.28939999999999999</v>
      </c>
      <c r="O32" s="9">
        <f t="shared" si="1"/>
        <v>0.48939999999999995</v>
      </c>
      <c r="P32" s="8">
        <f t="shared" si="2"/>
        <v>8.9399999999999924E-2</v>
      </c>
      <c r="Q32" s="5">
        <f t="shared" si="3"/>
        <v>9</v>
      </c>
      <c r="R32" s="5" t="str">
        <f t="shared" si="4"/>
        <v>Convicción</v>
      </c>
      <c r="S32" s="5">
        <v>2019</v>
      </c>
    </row>
    <row r="33" spans="1:19" x14ac:dyDescent="0.25">
      <c r="A33" s="1">
        <v>30</v>
      </c>
      <c r="B33" s="7" t="s">
        <v>149</v>
      </c>
      <c r="C33" s="13">
        <v>-0.36180000000000001</v>
      </c>
      <c r="D33" s="7"/>
      <c r="E33" s="9">
        <f t="shared" si="1"/>
        <v>0.63819999999999999</v>
      </c>
      <c r="F33" s="9">
        <f t="shared" si="1"/>
        <v>0.43820000000000003</v>
      </c>
      <c r="G33" s="9">
        <f t="shared" si="1"/>
        <v>0.23819999999999997</v>
      </c>
      <c r="H33" s="9">
        <f t="shared" si="1"/>
        <v>3.8200000000000012E-2</v>
      </c>
      <c r="I33" s="9">
        <f t="shared" si="1"/>
        <v>0.1618</v>
      </c>
      <c r="J33" s="9">
        <f t="shared" si="1"/>
        <v>0.36180000000000001</v>
      </c>
      <c r="K33" s="9">
        <f t="shared" si="1"/>
        <v>0.56180000000000008</v>
      </c>
      <c r="L33" s="9">
        <f t="shared" si="1"/>
        <v>0.76180000000000003</v>
      </c>
      <c r="M33" s="9">
        <f t="shared" si="1"/>
        <v>0.96179999999999999</v>
      </c>
      <c r="N33" s="9">
        <f t="shared" si="1"/>
        <v>1.1617999999999999</v>
      </c>
      <c r="O33" s="9">
        <f t="shared" si="1"/>
        <v>1.3618000000000001</v>
      </c>
      <c r="P33" s="8">
        <f t="shared" si="2"/>
        <v>3.8200000000000012E-2</v>
      </c>
      <c r="Q33" s="5">
        <f t="shared" si="3"/>
        <v>4</v>
      </c>
      <c r="R33" s="5" t="str">
        <f t="shared" si="4"/>
        <v>Escepticismo</v>
      </c>
      <c r="S33" s="5">
        <v>2019</v>
      </c>
    </row>
    <row r="34" spans="1:19" x14ac:dyDescent="0.25">
      <c r="A34" s="1">
        <v>31</v>
      </c>
      <c r="B34" s="7" t="s">
        <v>150</v>
      </c>
      <c r="C34" s="13">
        <v>0.41349999999999998</v>
      </c>
      <c r="D34" s="7"/>
      <c r="E34" s="9">
        <f t="shared" si="1"/>
        <v>1.4135</v>
      </c>
      <c r="F34" s="9">
        <f t="shared" si="1"/>
        <v>1.2135</v>
      </c>
      <c r="G34" s="9">
        <f t="shared" si="1"/>
        <v>1.0135000000000001</v>
      </c>
      <c r="H34" s="9">
        <f t="shared" si="1"/>
        <v>0.8135</v>
      </c>
      <c r="I34" s="9">
        <f t="shared" si="1"/>
        <v>0.61349999999999993</v>
      </c>
      <c r="J34" s="9">
        <f t="shared" si="1"/>
        <v>0.41349999999999998</v>
      </c>
      <c r="K34" s="9">
        <f t="shared" si="1"/>
        <v>0.21349999999999997</v>
      </c>
      <c r="L34" s="9">
        <f t="shared" si="1"/>
        <v>1.3499999999999956E-2</v>
      </c>
      <c r="M34" s="9">
        <f t="shared" si="1"/>
        <v>0.1865</v>
      </c>
      <c r="N34" s="9">
        <f t="shared" si="1"/>
        <v>0.38650000000000007</v>
      </c>
      <c r="O34" s="9">
        <f t="shared" si="1"/>
        <v>0.58650000000000002</v>
      </c>
      <c r="P34" s="8">
        <f t="shared" si="2"/>
        <v>1.3499999999999956E-2</v>
      </c>
      <c r="Q34" s="5">
        <f t="shared" si="3"/>
        <v>8</v>
      </c>
      <c r="R34" s="5" t="str">
        <f t="shared" si="4"/>
        <v>Optimismo</v>
      </c>
      <c r="S34" s="5">
        <v>2019</v>
      </c>
    </row>
    <row r="35" spans="1:19" x14ac:dyDescent="0.25">
      <c r="A35" s="1">
        <v>32</v>
      </c>
      <c r="B35" s="7" t="s">
        <v>151</v>
      </c>
      <c r="C35" s="13">
        <v>0.62490000000000001</v>
      </c>
      <c r="D35" s="7"/>
      <c r="E35" s="9">
        <f t="shared" si="1"/>
        <v>1.6249</v>
      </c>
      <c r="F35" s="9">
        <f t="shared" si="1"/>
        <v>1.4249000000000001</v>
      </c>
      <c r="G35" s="9">
        <f t="shared" si="1"/>
        <v>1.2248999999999999</v>
      </c>
      <c r="H35" s="9">
        <f t="shared" si="1"/>
        <v>1.0249000000000001</v>
      </c>
      <c r="I35" s="9">
        <f t="shared" si="1"/>
        <v>0.82489999999999997</v>
      </c>
      <c r="J35" s="9">
        <f t="shared" si="1"/>
        <v>0.62490000000000001</v>
      </c>
      <c r="K35" s="9">
        <f t="shared" si="1"/>
        <v>0.4249</v>
      </c>
      <c r="L35" s="9">
        <f t="shared" si="1"/>
        <v>0.22489999999999999</v>
      </c>
      <c r="M35" s="9">
        <f t="shared" si="1"/>
        <v>2.4900000000000033E-2</v>
      </c>
      <c r="N35" s="9">
        <f t="shared" si="1"/>
        <v>0.17510000000000003</v>
      </c>
      <c r="O35" s="9">
        <f t="shared" si="1"/>
        <v>0.37509999999999999</v>
      </c>
      <c r="P35" s="8">
        <f t="shared" si="2"/>
        <v>2.4900000000000033E-2</v>
      </c>
      <c r="Q35" s="5">
        <f t="shared" si="3"/>
        <v>9</v>
      </c>
      <c r="R35" s="5" t="str">
        <f t="shared" si="4"/>
        <v>Convicción</v>
      </c>
      <c r="S35" s="5">
        <v>2019</v>
      </c>
    </row>
    <row r="36" spans="1:19" x14ac:dyDescent="0.25">
      <c r="A36" s="1">
        <v>33</v>
      </c>
      <c r="B36" s="7" t="s">
        <v>152</v>
      </c>
      <c r="C36" s="13">
        <v>0.85189999999999999</v>
      </c>
      <c r="D36" s="7"/>
      <c r="E36" s="9">
        <f t="shared" ref="E36:O59" si="5">+ABS(E$2-$C36)</f>
        <v>1.8519000000000001</v>
      </c>
      <c r="F36" s="9">
        <f t="shared" si="5"/>
        <v>1.6518999999999999</v>
      </c>
      <c r="G36" s="9">
        <f t="shared" si="5"/>
        <v>1.4519</v>
      </c>
      <c r="H36" s="9">
        <f t="shared" si="5"/>
        <v>1.2519</v>
      </c>
      <c r="I36" s="9">
        <f t="shared" si="5"/>
        <v>1.0519000000000001</v>
      </c>
      <c r="J36" s="9">
        <f t="shared" si="5"/>
        <v>0.85189999999999999</v>
      </c>
      <c r="K36" s="9">
        <f t="shared" si="5"/>
        <v>0.65189999999999992</v>
      </c>
      <c r="L36" s="9">
        <f t="shared" si="5"/>
        <v>0.45189999999999997</v>
      </c>
      <c r="M36" s="9">
        <f t="shared" si="5"/>
        <v>0.25190000000000001</v>
      </c>
      <c r="N36" s="9">
        <f t="shared" si="5"/>
        <v>5.1899999999999946E-2</v>
      </c>
      <c r="O36" s="9">
        <f t="shared" si="5"/>
        <v>0.14810000000000001</v>
      </c>
      <c r="P36" s="8">
        <f t="shared" si="2"/>
        <v>5.1899999999999946E-2</v>
      </c>
      <c r="Q36" s="5">
        <f t="shared" si="3"/>
        <v>10</v>
      </c>
      <c r="R36" s="5" t="str">
        <f t="shared" si="4"/>
        <v>Consolidación</v>
      </c>
      <c r="S36" s="5">
        <v>2019</v>
      </c>
    </row>
    <row r="37" spans="1:19" x14ac:dyDescent="0.25">
      <c r="A37" s="1">
        <v>34</v>
      </c>
      <c r="B37" s="7" t="s">
        <v>153</v>
      </c>
      <c r="C37" s="13">
        <v>0</v>
      </c>
      <c r="D37" s="7"/>
      <c r="E37" s="9">
        <f t="shared" si="5"/>
        <v>1</v>
      </c>
      <c r="F37" s="9">
        <f t="shared" si="5"/>
        <v>0.8</v>
      </c>
      <c r="G37" s="9">
        <f t="shared" si="5"/>
        <v>0.6</v>
      </c>
      <c r="H37" s="9">
        <f t="shared" si="5"/>
        <v>0.4</v>
      </c>
      <c r="I37" s="9">
        <f t="shared" si="5"/>
        <v>0.2</v>
      </c>
      <c r="J37" s="9">
        <f t="shared" si="5"/>
        <v>0</v>
      </c>
      <c r="K37" s="9">
        <f t="shared" si="5"/>
        <v>0.2</v>
      </c>
      <c r="L37" s="9">
        <f t="shared" si="5"/>
        <v>0.4</v>
      </c>
      <c r="M37" s="9">
        <f t="shared" si="5"/>
        <v>0.6</v>
      </c>
      <c r="N37" s="9">
        <f t="shared" si="5"/>
        <v>0.8</v>
      </c>
      <c r="O37" s="9">
        <f t="shared" si="5"/>
        <v>1</v>
      </c>
      <c r="P37" s="8">
        <f t="shared" si="2"/>
        <v>0</v>
      </c>
      <c r="Q37" s="5">
        <f t="shared" si="3"/>
        <v>6</v>
      </c>
      <c r="R37" s="5" t="str">
        <f t="shared" si="4"/>
        <v>Neutro</v>
      </c>
      <c r="S37" s="5">
        <v>2019</v>
      </c>
    </row>
    <row r="38" spans="1:19" x14ac:dyDescent="0.25">
      <c r="A38" s="1">
        <v>35</v>
      </c>
      <c r="B38" s="7" t="s">
        <v>154</v>
      </c>
      <c r="C38" s="13">
        <v>0</v>
      </c>
      <c r="D38" s="7"/>
      <c r="E38" s="9">
        <f t="shared" si="5"/>
        <v>1</v>
      </c>
      <c r="F38" s="9">
        <f t="shared" si="5"/>
        <v>0.8</v>
      </c>
      <c r="G38" s="9">
        <f t="shared" si="5"/>
        <v>0.6</v>
      </c>
      <c r="H38" s="9">
        <f t="shared" si="5"/>
        <v>0.4</v>
      </c>
      <c r="I38" s="9">
        <f t="shared" si="5"/>
        <v>0.2</v>
      </c>
      <c r="J38" s="9">
        <f t="shared" si="5"/>
        <v>0</v>
      </c>
      <c r="K38" s="9">
        <f t="shared" si="5"/>
        <v>0.2</v>
      </c>
      <c r="L38" s="9">
        <f t="shared" si="5"/>
        <v>0.4</v>
      </c>
      <c r="M38" s="9">
        <f t="shared" si="5"/>
        <v>0.6</v>
      </c>
      <c r="N38" s="9">
        <f t="shared" si="5"/>
        <v>0.8</v>
      </c>
      <c r="O38" s="9">
        <f t="shared" si="5"/>
        <v>1</v>
      </c>
      <c r="P38" s="8">
        <f t="shared" si="2"/>
        <v>0</v>
      </c>
      <c r="Q38" s="5">
        <f t="shared" si="3"/>
        <v>6</v>
      </c>
      <c r="R38" s="5" t="str">
        <f t="shared" si="4"/>
        <v>Neutro</v>
      </c>
      <c r="S38" s="5">
        <v>2019</v>
      </c>
    </row>
    <row r="39" spans="1:19" x14ac:dyDescent="0.25">
      <c r="A39" s="1">
        <v>36</v>
      </c>
      <c r="B39" s="7" t="s">
        <v>155</v>
      </c>
      <c r="C39" s="13">
        <v>-0.16950000000000001</v>
      </c>
      <c r="D39" s="7"/>
      <c r="E39" s="9">
        <f t="shared" si="5"/>
        <v>0.83050000000000002</v>
      </c>
      <c r="F39" s="9">
        <f t="shared" si="5"/>
        <v>0.63050000000000006</v>
      </c>
      <c r="G39" s="9">
        <f t="shared" si="5"/>
        <v>0.43049999999999999</v>
      </c>
      <c r="H39" s="9">
        <f t="shared" si="5"/>
        <v>0.23050000000000001</v>
      </c>
      <c r="I39" s="9">
        <f t="shared" si="5"/>
        <v>3.0499999999999999E-2</v>
      </c>
      <c r="J39" s="9">
        <f t="shared" si="5"/>
        <v>0.16950000000000001</v>
      </c>
      <c r="K39" s="9">
        <f t="shared" si="5"/>
        <v>0.36950000000000005</v>
      </c>
      <c r="L39" s="9">
        <f t="shared" si="5"/>
        <v>0.56950000000000001</v>
      </c>
      <c r="M39" s="9">
        <f t="shared" si="5"/>
        <v>0.76949999999999996</v>
      </c>
      <c r="N39" s="9">
        <f t="shared" si="5"/>
        <v>0.96950000000000003</v>
      </c>
      <c r="O39" s="9">
        <f t="shared" si="5"/>
        <v>1.1695</v>
      </c>
      <c r="P39" s="8">
        <f t="shared" si="2"/>
        <v>3.0499999999999999E-2</v>
      </c>
      <c r="Q39" s="5">
        <f t="shared" si="3"/>
        <v>5</v>
      </c>
      <c r="R39" s="5" t="str">
        <f t="shared" si="4"/>
        <v>Indiferente</v>
      </c>
      <c r="S39" s="5">
        <v>2019</v>
      </c>
    </row>
    <row r="40" spans="1:19" x14ac:dyDescent="0.25">
      <c r="A40" s="1">
        <v>37</v>
      </c>
      <c r="B40" s="7" t="s">
        <v>156</v>
      </c>
      <c r="C40" s="13">
        <v>0.25</v>
      </c>
      <c r="D40" s="7"/>
      <c r="E40" s="9">
        <f t="shared" si="5"/>
        <v>1.25</v>
      </c>
      <c r="F40" s="9">
        <f t="shared" si="5"/>
        <v>1.05</v>
      </c>
      <c r="G40" s="9">
        <f t="shared" si="5"/>
        <v>0.85</v>
      </c>
      <c r="H40" s="9">
        <f t="shared" si="5"/>
        <v>0.65</v>
      </c>
      <c r="I40" s="9">
        <f t="shared" si="5"/>
        <v>0.45</v>
      </c>
      <c r="J40" s="9">
        <f t="shared" si="5"/>
        <v>0.25</v>
      </c>
      <c r="K40" s="9">
        <f t="shared" si="5"/>
        <v>4.9999999999999989E-2</v>
      </c>
      <c r="L40" s="9">
        <f t="shared" si="5"/>
        <v>0.15000000000000002</v>
      </c>
      <c r="M40" s="9">
        <f t="shared" si="5"/>
        <v>0.35</v>
      </c>
      <c r="N40" s="9">
        <f t="shared" si="5"/>
        <v>0.55000000000000004</v>
      </c>
      <c r="O40" s="9">
        <f t="shared" si="5"/>
        <v>0.75</v>
      </c>
      <c r="P40" s="8">
        <f t="shared" si="2"/>
        <v>4.9999999999999989E-2</v>
      </c>
      <c r="Q40" s="5">
        <f t="shared" si="3"/>
        <v>7</v>
      </c>
      <c r="R40" s="5" t="str">
        <f t="shared" si="4"/>
        <v>Favorable</v>
      </c>
      <c r="S40" s="5">
        <v>2019</v>
      </c>
    </row>
    <row r="41" spans="1:19" x14ac:dyDescent="0.25">
      <c r="A41" s="1">
        <v>38</v>
      </c>
      <c r="B41" s="7" t="s">
        <v>157</v>
      </c>
      <c r="C41" s="13">
        <v>0</v>
      </c>
      <c r="D41" s="7"/>
      <c r="E41" s="9">
        <f t="shared" si="5"/>
        <v>1</v>
      </c>
      <c r="F41" s="9">
        <f t="shared" si="5"/>
        <v>0.8</v>
      </c>
      <c r="G41" s="9">
        <f t="shared" si="5"/>
        <v>0.6</v>
      </c>
      <c r="H41" s="9">
        <f t="shared" si="5"/>
        <v>0.4</v>
      </c>
      <c r="I41" s="9">
        <f t="shared" si="5"/>
        <v>0.2</v>
      </c>
      <c r="J41" s="9">
        <f t="shared" si="5"/>
        <v>0</v>
      </c>
      <c r="K41" s="9">
        <f t="shared" si="5"/>
        <v>0.2</v>
      </c>
      <c r="L41" s="9">
        <f t="shared" si="5"/>
        <v>0.4</v>
      </c>
      <c r="M41" s="9">
        <f t="shared" si="5"/>
        <v>0.6</v>
      </c>
      <c r="N41" s="9">
        <f t="shared" si="5"/>
        <v>0.8</v>
      </c>
      <c r="O41" s="9">
        <f t="shared" si="5"/>
        <v>1</v>
      </c>
      <c r="P41" s="8">
        <f t="shared" si="2"/>
        <v>0</v>
      </c>
      <c r="Q41" s="5">
        <f t="shared" si="3"/>
        <v>6</v>
      </c>
      <c r="R41" s="5" t="str">
        <f t="shared" si="4"/>
        <v>Neutro</v>
      </c>
      <c r="S41" s="5">
        <v>2019</v>
      </c>
    </row>
    <row r="42" spans="1:19" x14ac:dyDescent="0.25">
      <c r="A42" s="1">
        <v>39</v>
      </c>
      <c r="B42" s="7" t="s">
        <v>158</v>
      </c>
      <c r="C42" s="13">
        <v>0.2263</v>
      </c>
      <c r="D42" s="7"/>
      <c r="E42" s="9">
        <f t="shared" si="5"/>
        <v>1.2262999999999999</v>
      </c>
      <c r="F42" s="9">
        <f t="shared" si="5"/>
        <v>1.0263</v>
      </c>
      <c r="G42" s="9">
        <f t="shared" si="5"/>
        <v>0.82630000000000003</v>
      </c>
      <c r="H42" s="9">
        <f t="shared" si="5"/>
        <v>0.62630000000000008</v>
      </c>
      <c r="I42" s="9">
        <f t="shared" si="5"/>
        <v>0.42630000000000001</v>
      </c>
      <c r="J42" s="9">
        <f t="shared" si="5"/>
        <v>0.2263</v>
      </c>
      <c r="K42" s="9">
        <f t="shared" si="5"/>
        <v>2.629999999999999E-2</v>
      </c>
      <c r="L42" s="9">
        <f t="shared" si="5"/>
        <v>0.17370000000000002</v>
      </c>
      <c r="M42" s="9">
        <f t="shared" si="5"/>
        <v>0.37369999999999998</v>
      </c>
      <c r="N42" s="9">
        <f t="shared" si="5"/>
        <v>0.5737000000000001</v>
      </c>
      <c r="O42" s="9">
        <f t="shared" si="5"/>
        <v>0.77370000000000005</v>
      </c>
      <c r="P42" s="8">
        <f t="shared" si="2"/>
        <v>2.629999999999999E-2</v>
      </c>
      <c r="Q42" s="5">
        <f t="shared" si="3"/>
        <v>7</v>
      </c>
      <c r="R42" s="5" t="str">
        <f t="shared" si="4"/>
        <v>Favorable</v>
      </c>
      <c r="S42" s="5">
        <v>2019</v>
      </c>
    </row>
    <row r="43" spans="1:19" x14ac:dyDescent="0.25">
      <c r="A43" s="1">
        <v>40</v>
      </c>
      <c r="B43" s="7" t="s">
        <v>159</v>
      </c>
      <c r="C43" s="13">
        <v>0.20230000000000001</v>
      </c>
      <c r="D43" s="7"/>
      <c r="E43" s="9">
        <f t="shared" si="5"/>
        <v>1.2022999999999999</v>
      </c>
      <c r="F43" s="9">
        <f t="shared" si="5"/>
        <v>1.0023</v>
      </c>
      <c r="G43" s="9">
        <f t="shared" si="5"/>
        <v>0.80230000000000001</v>
      </c>
      <c r="H43" s="9">
        <f t="shared" si="5"/>
        <v>0.60230000000000006</v>
      </c>
      <c r="I43" s="9">
        <f t="shared" si="5"/>
        <v>0.40229999999999999</v>
      </c>
      <c r="J43" s="9">
        <f t="shared" si="5"/>
        <v>0.20230000000000001</v>
      </c>
      <c r="K43" s="9">
        <f t="shared" si="5"/>
        <v>2.2999999999999965E-3</v>
      </c>
      <c r="L43" s="9">
        <f t="shared" si="5"/>
        <v>0.19770000000000001</v>
      </c>
      <c r="M43" s="9">
        <f t="shared" si="5"/>
        <v>0.39769999999999994</v>
      </c>
      <c r="N43" s="9">
        <f t="shared" si="5"/>
        <v>0.59770000000000001</v>
      </c>
      <c r="O43" s="9">
        <f t="shared" si="5"/>
        <v>0.79769999999999996</v>
      </c>
      <c r="P43" s="8">
        <f t="shared" si="2"/>
        <v>2.2999999999999965E-3</v>
      </c>
      <c r="Q43" s="5">
        <f t="shared" si="3"/>
        <v>7</v>
      </c>
      <c r="R43" s="5" t="str">
        <f t="shared" si="4"/>
        <v>Favorable</v>
      </c>
      <c r="S43" s="5">
        <v>2019</v>
      </c>
    </row>
    <row r="44" spans="1:19" x14ac:dyDescent="0.25">
      <c r="A44" s="1">
        <v>41</v>
      </c>
      <c r="B44" s="7" t="s">
        <v>160</v>
      </c>
      <c r="C44" s="13">
        <v>0.2235</v>
      </c>
      <c r="D44" s="7"/>
      <c r="E44" s="9">
        <f t="shared" si="5"/>
        <v>1.2235</v>
      </c>
      <c r="F44" s="9">
        <f t="shared" si="5"/>
        <v>1.0235000000000001</v>
      </c>
      <c r="G44" s="9">
        <f t="shared" si="5"/>
        <v>0.82350000000000001</v>
      </c>
      <c r="H44" s="9">
        <f t="shared" si="5"/>
        <v>0.62350000000000005</v>
      </c>
      <c r="I44" s="9">
        <f t="shared" si="5"/>
        <v>0.42349999999999999</v>
      </c>
      <c r="J44" s="9">
        <f t="shared" si="5"/>
        <v>0.2235</v>
      </c>
      <c r="K44" s="9">
        <f t="shared" si="5"/>
        <v>2.3499999999999993E-2</v>
      </c>
      <c r="L44" s="9">
        <f t="shared" si="5"/>
        <v>0.17650000000000002</v>
      </c>
      <c r="M44" s="9">
        <f t="shared" si="5"/>
        <v>0.37649999999999995</v>
      </c>
      <c r="N44" s="9">
        <f t="shared" si="5"/>
        <v>0.57650000000000001</v>
      </c>
      <c r="O44" s="9">
        <f t="shared" si="5"/>
        <v>0.77649999999999997</v>
      </c>
      <c r="P44" s="8">
        <f t="shared" si="2"/>
        <v>2.3499999999999993E-2</v>
      </c>
      <c r="Q44" s="5">
        <f t="shared" si="3"/>
        <v>7</v>
      </c>
      <c r="R44" s="5" t="str">
        <f t="shared" si="4"/>
        <v>Favorable</v>
      </c>
      <c r="S44" s="5">
        <v>2019</v>
      </c>
    </row>
    <row r="45" spans="1:19" x14ac:dyDescent="0.25">
      <c r="A45" s="1">
        <v>42</v>
      </c>
      <c r="B45" s="7" t="s">
        <v>161</v>
      </c>
      <c r="C45" s="13">
        <v>0.70030000000000003</v>
      </c>
      <c r="D45" s="7"/>
      <c r="E45" s="9">
        <f t="shared" si="5"/>
        <v>1.7002999999999999</v>
      </c>
      <c r="F45" s="9">
        <f t="shared" si="5"/>
        <v>1.5003000000000002</v>
      </c>
      <c r="G45" s="9">
        <f t="shared" si="5"/>
        <v>1.3003</v>
      </c>
      <c r="H45" s="9">
        <f t="shared" si="5"/>
        <v>1.1003000000000001</v>
      </c>
      <c r="I45" s="9">
        <f t="shared" si="5"/>
        <v>0.9003000000000001</v>
      </c>
      <c r="J45" s="9">
        <f t="shared" si="5"/>
        <v>0.70030000000000003</v>
      </c>
      <c r="K45" s="9">
        <f t="shared" si="5"/>
        <v>0.50029999999999997</v>
      </c>
      <c r="L45" s="9">
        <f t="shared" si="5"/>
        <v>0.30030000000000001</v>
      </c>
      <c r="M45" s="9">
        <f t="shared" si="5"/>
        <v>0.10030000000000006</v>
      </c>
      <c r="N45" s="9">
        <f t="shared" si="5"/>
        <v>9.9700000000000011E-2</v>
      </c>
      <c r="O45" s="9">
        <f t="shared" si="5"/>
        <v>0.29969999999999997</v>
      </c>
      <c r="P45" s="8">
        <f t="shared" si="2"/>
        <v>9.9700000000000011E-2</v>
      </c>
      <c r="Q45" s="5">
        <f t="shared" si="3"/>
        <v>10</v>
      </c>
      <c r="R45" s="5" t="str">
        <f t="shared" si="4"/>
        <v>Consolidación</v>
      </c>
      <c r="S45" s="5">
        <v>2019</v>
      </c>
    </row>
    <row r="46" spans="1:19" x14ac:dyDescent="0.25">
      <c r="A46" s="1">
        <v>43</v>
      </c>
      <c r="B46" s="7" t="s">
        <v>162</v>
      </c>
      <c r="C46" s="13">
        <v>0.62490000000000001</v>
      </c>
      <c r="D46" s="7"/>
      <c r="E46" s="9">
        <f t="shared" si="5"/>
        <v>1.6249</v>
      </c>
      <c r="F46" s="9">
        <f t="shared" si="5"/>
        <v>1.4249000000000001</v>
      </c>
      <c r="G46" s="9">
        <f t="shared" si="5"/>
        <v>1.2248999999999999</v>
      </c>
      <c r="H46" s="9">
        <f t="shared" si="5"/>
        <v>1.0249000000000001</v>
      </c>
      <c r="I46" s="9">
        <f t="shared" si="5"/>
        <v>0.82489999999999997</v>
      </c>
      <c r="J46" s="9">
        <f t="shared" si="5"/>
        <v>0.62490000000000001</v>
      </c>
      <c r="K46" s="9">
        <f t="shared" si="5"/>
        <v>0.4249</v>
      </c>
      <c r="L46" s="9">
        <f t="shared" si="5"/>
        <v>0.22489999999999999</v>
      </c>
      <c r="M46" s="9">
        <f t="shared" si="5"/>
        <v>2.4900000000000033E-2</v>
      </c>
      <c r="N46" s="9">
        <f t="shared" si="5"/>
        <v>0.17510000000000003</v>
      </c>
      <c r="O46" s="9">
        <f t="shared" si="5"/>
        <v>0.37509999999999999</v>
      </c>
      <c r="P46" s="8">
        <f t="shared" si="2"/>
        <v>2.4900000000000033E-2</v>
      </c>
      <c r="Q46" s="5">
        <f t="shared" si="3"/>
        <v>9</v>
      </c>
      <c r="R46" s="5" t="str">
        <f t="shared" si="4"/>
        <v>Convicción</v>
      </c>
      <c r="S46" s="5">
        <v>2019</v>
      </c>
    </row>
    <row r="47" spans="1:19" x14ac:dyDescent="0.25">
      <c r="A47" s="1">
        <v>44</v>
      </c>
      <c r="B47" s="7" t="s">
        <v>163</v>
      </c>
      <c r="C47" s="13">
        <v>0.40189999999999998</v>
      </c>
      <c r="D47" s="7"/>
      <c r="E47" s="9">
        <f t="shared" si="5"/>
        <v>1.4018999999999999</v>
      </c>
      <c r="F47" s="9">
        <f t="shared" si="5"/>
        <v>1.2019</v>
      </c>
      <c r="G47" s="9">
        <f t="shared" si="5"/>
        <v>1.0019</v>
      </c>
      <c r="H47" s="9">
        <f t="shared" si="5"/>
        <v>0.80190000000000006</v>
      </c>
      <c r="I47" s="9">
        <f t="shared" si="5"/>
        <v>0.60189999999999999</v>
      </c>
      <c r="J47" s="9">
        <f t="shared" si="5"/>
        <v>0.40189999999999998</v>
      </c>
      <c r="K47" s="9">
        <f t="shared" si="5"/>
        <v>0.20189999999999997</v>
      </c>
      <c r="L47" s="9">
        <f t="shared" si="5"/>
        <v>1.8999999999999573E-3</v>
      </c>
      <c r="M47" s="9">
        <f t="shared" si="5"/>
        <v>0.1981</v>
      </c>
      <c r="N47" s="9">
        <f t="shared" si="5"/>
        <v>0.39810000000000006</v>
      </c>
      <c r="O47" s="9">
        <f t="shared" si="5"/>
        <v>0.59810000000000008</v>
      </c>
      <c r="P47" s="8">
        <f t="shared" si="2"/>
        <v>1.8999999999999573E-3</v>
      </c>
      <c r="Q47" s="5">
        <f t="shared" si="3"/>
        <v>8</v>
      </c>
      <c r="R47" s="5" t="str">
        <f t="shared" si="4"/>
        <v>Optimismo</v>
      </c>
      <c r="S47" s="5">
        <v>2019</v>
      </c>
    </row>
    <row r="48" spans="1:19" x14ac:dyDescent="0.25">
      <c r="A48" s="1">
        <v>45</v>
      </c>
      <c r="B48" s="7" t="s">
        <v>164</v>
      </c>
      <c r="C48" s="13">
        <v>0.5423</v>
      </c>
      <c r="D48" s="7"/>
      <c r="E48" s="9">
        <f t="shared" si="5"/>
        <v>1.5423</v>
      </c>
      <c r="F48" s="9">
        <f t="shared" si="5"/>
        <v>1.3423</v>
      </c>
      <c r="G48" s="9">
        <f t="shared" si="5"/>
        <v>1.1423000000000001</v>
      </c>
      <c r="H48" s="9">
        <f t="shared" si="5"/>
        <v>0.94230000000000003</v>
      </c>
      <c r="I48" s="9">
        <f t="shared" si="5"/>
        <v>0.74229999999999996</v>
      </c>
      <c r="J48" s="9">
        <f t="shared" si="5"/>
        <v>0.5423</v>
      </c>
      <c r="K48" s="9">
        <f t="shared" si="5"/>
        <v>0.34229999999999999</v>
      </c>
      <c r="L48" s="9">
        <f t="shared" si="5"/>
        <v>0.14229999999999998</v>
      </c>
      <c r="M48" s="9">
        <f t="shared" si="5"/>
        <v>5.7699999999999974E-2</v>
      </c>
      <c r="N48" s="9">
        <f t="shared" si="5"/>
        <v>0.25770000000000004</v>
      </c>
      <c r="O48" s="9">
        <f t="shared" si="5"/>
        <v>0.4577</v>
      </c>
      <c r="P48" s="8">
        <f t="shared" si="2"/>
        <v>5.7699999999999974E-2</v>
      </c>
      <c r="Q48" s="5">
        <f t="shared" si="3"/>
        <v>9</v>
      </c>
      <c r="R48" s="5" t="str">
        <f t="shared" si="4"/>
        <v>Convicción</v>
      </c>
      <c r="S48" s="5">
        <v>2019</v>
      </c>
    </row>
    <row r="49" spans="1:19" x14ac:dyDescent="0.25">
      <c r="A49" s="1">
        <v>46</v>
      </c>
      <c r="B49" s="7" t="s">
        <v>165</v>
      </c>
      <c r="C49" s="13">
        <v>0.31819999999999998</v>
      </c>
      <c r="D49" s="7"/>
      <c r="E49" s="9">
        <f t="shared" si="5"/>
        <v>1.3182</v>
      </c>
      <c r="F49" s="9">
        <f t="shared" si="5"/>
        <v>1.1182000000000001</v>
      </c>
      <c r="G49" s="9">
        <f t="shared" si="5"/>
        <v>0.91819999999999991</v>
      </c>
      <c r="H49" s="9">
        <f t="shared" si="5"/>
        <v>0.71819999999999995</v>
      </c>
      <c r="I49" s="9">
        <f t="shared" si="5"/>
        <v>0.51819999999999999</v>
      </c>
      <c r="J49" s="9">
        <f t="shared" si="5"/>
        <v>0.31819999999999998</v>
      </c>
      <c r="K49" s="9">
        <f t="shared" si="5"/>
        <v>0.11819999999999997</v>
      </c>
      <c r="L49" s="9">
        <f t="shared" si="5"/>
        <v>8.1800000000000039E-2</v>
      </c>
      <c r="M49" s="9">
        <f t="shared" si="5"/>
        <v>0.28179999999999999</v>
      </c>
      <c r="N49" s="9">
        <f t="shared" si="5"/>
        <v>0.48180000000000006</v>
      </c>
      <c r="O49" s="9">
        <f t="shared" si="5"/>
        <v>0.68179999999999996</v>
      </c>
      <c r="P49" s="8">
        <f t="shared" si="2"/>
        <v>8.1800000000000039E-2</v>
      </c>
      <c r="Q49" s="5">
        <f t="shared" si="3"/>
        <v>8</v>
      </c>
      <c r="R49" s="5" t="str">
        <f t="shared" si="4"/>
        <v>Optimismo</v>
      </c>
      <c r="S49" s="5">
        <v>2019</v>
      </c>
    </row>
    <row r="50" spans="1:19" x14ac:dyDescent="0.25">
      <c r="A50" s="1">
        <v>47</v>
      </c>
      <c r="B50" s="7" t="s">
        <v>166</v>
      </c>
      <c r="C50" s="13">
        <v>0.15310000000000001</v>
      </c>
      <c r="D50" s="7"/>
      <c r="E50" s="9">
        <f t="shared" si="5"/>
        <v>1.1531</v>
      </c>
      <c r="F50" s="9">
        <f t="shared" si="5"/>
        <v>0.95310000000000006</v>
      </c>
      <c r="G50" s="9">
        <f t="shared" si="5"/>
        <v>0.75309999999999999</v>
      </c>
      <c r="H50" s="9">
        <f t="shared" si="5"/>
        <v>0.55310000000000004</v>
      </c>
      <c r="I50" s="9">
        <f t="shared" si="5"/>
        <v>0.35310000000000002</v>
      </c>
      <c r="J50" s="9">
        <f t="shared" si="5"/>
        <v>0.15310000000000001</v>
      </c>
      <c r="K50" s="9">
        <f t="shared" si="5"/>
        <v>4.6899999999999997E-2</v>
      </c>
      <c r="L50" s="9">
        <f t="shared" si="5"/>
        <v>0.24690000000000001</v>
      </c>
      <c r="M50" s="9">
        <f t="shared" si="5"/>
        <v>0.44689999999999996</v>
      </c>
      <c r="N50" s="9">
        <f t="shared" si="5"/>
        <v>0.64690000000000003</v>
      </c>
      <c r="O50" s="9">
        <f t="shared" si="5"/>
        <v>0.84689999999999999</v>
      </c>
      <c r="P50" s="8">
        <f t="shared" si="2"/>
        <v>4.6899999999999997E-2</v>
      </c>
      <c r="Q50" s="5">
        <f t="shared" si="3"/>
        <v>7</v>
      </c>
      <c r="R50" s="5" t="str">
        <f t="shared" si="4"/>
        <v>Favorable</v>
      </c>
      <c r="S50" s="5">
        <v>2019</v>
      </c>
    </row>
    <row r="51" spans="1:19" x14ac:dyDescent="0.25">
      <c r="A51" s="1">
        <v>48</v>
      </c>
      <c r="B51" s="7" t="s">
        <v>167</v>
      </c>
      <c r="C51" s="13">
        <v>0</v>
      </c>
      <c r="D51" s="7"/>
      <c r="E51" s="9">
        <f t="shared" si="5"/>
        <v>1</v>
      </c>
      <c r="F51" s="9">
        <f t="shared" si="5"/>
        <v>0.8</v>
      </c>
      <c r="G51" s="9">
        <f t="shared" si="5"/>
        <v>0.6</v>
      </c>
      <c r="H51" s="9">
        <f t="shared" si="5"/>
        <v>0.4</v>
      </c>
      <c r="I51" s="9">
        <f t="shared" si="5"/>
        <v>0.2</v>
      </c>
      <c r="J51" s="9">
        <f t="shared" si="5"/>
        <v>0</v>
      </c>
      <c r="K51" s="9">
        <f t="shared" si="5"/>
        <v>0.2</v>
      </c>
      <c r="L51" s="9">
        <f t="shared" si="5"/>
        <v>0.4</v>
      </c>
      <c r="M51" s="9">
        <f t="shared" si="5"/>
        <v>0.6</v>
      </c>
      <c r="N51" s="9">
        <f t="shared" si="5"/>
        <v>0.8</v>
      </c>
      <c r="O51" s="9">
        <f t="shared" si="5"/>
        <v>1</v>
      </c>
      <c r="P51" s="8">
        <f t="shared" si="2"/>
        <v>0</v>
      </c>
      <c r="Q51" s="5">
        <f t="shared" si="3"/>
        <v>6</v>
      </c>
      <c r="R51" s="5" t="str">
        <f t="shared" si="4"/>
        <v>Neutro</v>
      </c>
      <c r="S51" s="5">
        <v>2019</v>
      </c>
    </row>
    <row r="52" spans="1:19" x14ac:dyDescent="0.25">
      <c r="A52" s="1">
        <v>49</v>
      </c>
      <c r="B52" s="7" t="s">
        <v>168</v>
      </c>
      <c r="C52" s="13">
        <v>0.2732</v>
      </c>
      <c r="D52" s="7"/>
      <c r="E52" s="9">
        <f t="shared" si="5"/>
        <v>1.2732000000000001</v>
      </c>
      <c r="F52" s="9">
        <f t="shared" si="5"/>
        <v>1.0731999999999999</v>
      </c>
      <c r="G52" s="9">
        <f t="shared" si="5"/>
        <v>0.87319999999999998</v>
      </c>
      <c r="H52" s="9">
        <f t="shared" si="5"/>
        <v>0.67320000000000002</v>
      </c>
      <c r="I52" s="9">
        <f t="shared" si="5"/>
        <v>0.47320000000000001</v>
      </c>
      <c r="J52" s="9">
        <f t="shared" si="5"/>
        <v>0.2732</v>
      </c>
      <c r="K52" s="9">
        <f t="shared" si="5"/>
        <v>7.3199999999999987E-2</v>
      </c>
      <c r="L52" s="9">
        <f t="shared" si="5"/>
        <v>0.12680000000000002</v>
      </c>
      <c r="M52" s="9">
        <f t="shared" si="5"/>
        <v>0.32679999999999998</v>
      </c>
      <c r="N52" s="9">
        <f t="shared" si="5"/>
        <v>0.52680000000000005</v>
      </c>
      <c r="O52" s="9">
        <f t="shared" si="5"/>
        <v>0.7268</v>
      </c>
      <c r="P52" s="8">
        <f t="shared" si="2"/>
        <v>7.3199999999999987E-2</v>
      </c>
      <c r="Q52" s="5">
        <f t="shared" si="3"/>
        <v>7</v>
      </c>
      <c r="R52" s="5" t="str">
        <f t="shared" si="4"/>
        <v>Favorable</v>
      </c>
      <c r="S52" s="5">
        <v>2019</v>
      </c>
    </row>
    <row r="53" spans="1:19" x14ac:dyDescent="0.25">
      <c r="A53" s="1">
        <v>50</v>
      </c>
      <c r="B53" s="7" t="s">
        <v>169</v>
      </c>
      <c r="C53" s="13">
        <v>-0.36120000000000002</v>
      </c>
      <c r="D53" s="7"/>
      <c r="E53" s="9">
        <f t="shared" si="5"/>
        <v>0.63880000000000003</v>
      </c>
      <c r="F53" s="9">
        <f t="shared" si="5"/>
        <v>0.43880000000000002</v>
      </c>
      <c r="G53" s="9">
        <f t="shared" si="5"/>
        <v>0.23879999999999996</v>
      </c>
      <c r="H53" s="9">
        <f t="shared" si="5"/>
        <v>3.8800000000000001E-2</v>
      </c>
      <c r="I53" s="9">
        <f t="shared" si="5"/>
        <v>0.16120000000000001</v>
      </c>
      <c r="J53" s="9">
        <f t="shared" si="5"/>
        <v>0.36120000000000002</v>
      </c>
      <c r="K53" s="9">
        <f t="shared" si="5"/>
        <v>0.56120000000000003</v>
      </c>
      <c r="L53" s="9">
        <f t="shared" si="5"/>
        <v>0.7612000000000001</v>
      </c>
      <c r="M53" s="9">
        <f t="shared" si="5"/>
        <v>0.96120000000000005</v>
      </c>
      <c r="N53" s="9">
        <f t="shared" si="5"/>
        <v>1.1612</v>
      </c>
      <c r="O53" s="9">
        <f t="shared" si="5"/>
        <v>1.3612</v>
      </c>
      <c r="P53" s="8">
        <f t="shared" si="2"/>
        <v>3.8800000000000001E-2</v>
      </c>
      <c r="Q53" s="5">
        <f t="shared" si="3"/>
        <v>4</v>
      </c>
      <c r="R53" s="5" t="str">
        <f t="shared" si="4"/>
        <v>Escepticismo</v>
      </c>
      <c r="S53" s="5">
        <v>2019</v>
      </c>
    </row>
    <row r="54" spans="1:19" x14ac:dyDescent="0.25">
      <c r="A54" s="1">
        <v>51</v>
      </c>
      <c r="B54" s="7" t="s">
        <v>170</v>
      </c>
      <c r="C54" s="13">
        <v>7.7200000000000005E-2</v>
      </c>
      <c r="D54" s="7"/>
      <c r="E54" s="9">
        <f t="shared" si="5"/>
        <v>1.0771999999999999</v>
      </c>
      <c r="F54" s="9">
        <f t="shared" si="5"/>
        <v>0.87720000000000009</v>
      </c>
      <c r="G54" s="9">
        <f t="shared" si="5"/>
        <v>0.67720000000000002</v>
      </c>
      <c r="H54" s="9">
        <f t="shared" si="5"/>
        <v>0.47720000000000001</v>
      </c>
      <c r="I54" s="9">
        <f t="shared" si="5"/>
        <v>0.2772</v>
      </c>
      <c r="J54" s="9">
        <f t="shared" si="5"/>
        <v>7.7200000000000005E-2</v>
      </c>
      <c r="K54" s="9">
        <f t="shared" si="5"/>
        <v>0.12280000000000001</v>
      </c>
      <c r="L54" s="9">
        <f t="shared" si="5"/>
        <v>0.32280000000000003</v>
      </c>
      <c r="M54" s="9">
        <f t="shared" si="5"/>
        <v>0.52279999999999993</v>
      </c>
      <c r="N54" s="9">
        <f t="shared" si="5"/>
        <v>0.7228</v>
      </c>
      <c r="O54" s="9">
        <f t="shared" si="5"/>
        <v>0.92279999999999995</v>
      </c>
      <c r="P54" s="8">
        <f t="shared" si="2"/>
        <v>7.7200000000000005E-2</v>
      </c>
      <c r="Q54" s="5">
        <f t="shared" si="3"/>
        <v>6</v>
      </c>
      <c r="R54" s="5" t="str">
        <f t="shared" si="4"/>
        <v>Neutro</v>
      </c>
      <c r="S54" s="5">
        <v>2019</v>
      </c>
    </row>
    <row r="55" spans="1:19" x14ac:dyDescent="0.25">
      <c r="A55" s="1">
        <v>52</v>
      </c>
      <c r="B55" s="7" t="s">
        <v>171</v>
      </c>
      <c r="C55" s="13">
        <v>0.42149999999999999</v>
      </c>
      <c r="D55" s="7"/>
      <c r="E55" s="9">
        <f t="shared" si="5"/>
        <v>1.4215</v>
      </c>
      <c r="F55" s="9">
        <f t="shared" si="5"/>
        <v>1.2215</v>
      </c>
      <c r="G55" s="9">
        <f t="shared" si="5"/>
        <v>1.0215000000000001</v>
      </c>
      <c r="H55" s="9">
        <f t="shared" si="5"/>
        <v>0.82150000000000001</v>
      </c>
      <c r="I55" s="9">
        <f t="shared" si="5"/>
        <v>0.62149999999999994</v>
      </c>
      <c r="J55" s="9">
        <f t="shared" si="5"/>
        <v>0.42149999999999999</v>
      </c>
      <c r="K55" s="9">
        <f t="shared" si="5"/>
        <v>0.22149999999999997</v>
      </c>
      <c r="L55" s="9">
        <f t="shared" si="5"/>
        <v>2.1499999999999964E-2</v>
      </c>
      <c r="M55" s="9">
        <f t="shared" si="5"/>
        <v>0.17849999999999999</v>
      </c>
      <c r="N55" s="9">
        <f t="shared" si="5"/>
        <v>0.37850000000000006</v>
      </c>
      <c r="O55" s="9">
        <f t="shared" si="5"/>
        <v>0.57850000000000001</v>
      </c>
      <c r="P55" s="8">
        <f t="shared" si="2"/>
        <v>2.1499999999999964E-2</v>
      </c>
      <c r="Q55" s="5">
        <f t="shared" si="3"/>
        <v>8</v>
      </c>
      <c r="R55" s="5" t="str">
        <f t="shared" si="4"/>
        <v>Optimismo</v>
      </c>
      <c r="S55" s="5">
        <v>2019</v>
      </c>
    </row>
    <row r="56" spans="1:19" x14ac:dyDescent="0.25">
      <c r="A56" s="1">
        <v>53</v>
      </c>
      <c r="B56" s="7" t="s">
        <v>172</v>
      </c>
      <c r="C56" s="13">
        <v>0.49259999999999998</v>
      </c>
      <c r="D56" s="7"/>
      <c r="E56" s="9">
        <f t="shared" si="5"/>
        <v>1.4925999999999999</v>
      </c>
      <c r="F56" s="9">
        <f t="shared" si="5"/>
        <v>1.2926</v>
      </c>
      <c r="G56" s="9">
        <f t="shared" si="5"/>
        <v>1.0926</v>
      </c>
      <c r="H56" s="9">
        <f t="shared" si="5"/>
        <v>0.89260000000000006</v>
      </c>
      <c r="I56" s="9">
        <f t="shared" si="5"/>
        <v>0.69259999999999999</v>
      </c>
      <c r="J56" s="9">
        <f t="shared" si="5"/>
        <v>0.49259999999999998</v>
      </c>
      <c r="K56" s="9">
        <f t="shared" si="5"/>
        <v>0.29259999999999997</v>
      </c>
      <c r="L56" s="9">
        <f t="shared" si="5"/>
        <v>9.259999999999996E-2</v>
      </c>
      <c r="M56" s="9">
        <f t="shared" si="5"/>
        <v>0.1074</v>
      </c>
      <c r="N56" s="9">
        <f t="shared" si="5"/>
        <v>0.30740000000000006</v>
      </c>
      <c r="O56" s="9">
        <f t="shared" si="5"/>
        <v>0.50740000000000007</v>
      </c>
      <c r="P56" s="8">
        <f t="shared" si="2"/>
        <v>9.259999999999996E-2</v>
      </c>
      <c r="Q56" s="5">
        <f t="shared" si="3"/>
        <v>8</v>
      </c>
      <c r="R56" s="5" t="str">
        <f t="shared" si="4"/>
        <v>Optimismo</v>
      </c>
      <c r="S56" s="5">
        <v>2019</v>
      </c>
    </row>
    <row r="57" spans="1:19" x14ac:dyDescent="0.25">
      <c r="A57" s="1">
        <v>54</v>
      </c>
      <c r="B57" s="7" t="s">
        <v>173</v>
      </c>
      <c r="C57" s="13">
        <v>0.40150000000000002</v>
      </c>
      <c r="D57" s="7"/>
      <c r="E57" s="9">
        <f t="shared" si="5"/>
        <v>1.4015</v>
      </c>
      <c r="F57" s="9">
        <f t="shared" si="5"/>
        <v>1.2015</v>
      </c>
      <c r="G57" s="9">
        <f t="shared" si="5"/>
        <v>1.0015000000000001</v>
      </c>
      <c r="H57" s="9">
        <f t="shared" si="5"/>
        <v>0.8015000000000001</v>
      </c>
      <c r="I57" s="9">
        <f t="shared" si="5"/>
        <v>0.60150000000000003</v>
      </c>
      <c r="J57" s="9">
        <f t="shared" si="5"/>
        <v>0.40150000000000002</v>
      </c>
      <c r="K57" s="9">
        <f t="shared" si="5"/>
        <v>0.20150000000000001</v>
      </c>
      <c r="L57" s="9">
        <f t="shared" si="5"/>
        <v>1.5000000000000013E-3</v>
      </c>
      <c r="M57" s="9">
        <f t="shared" si="5"/>
        <v>0.19849999999999995</v>
      </c>
      <c r="N57" s="9">
        <f t="shared" si="5"/>
        <v>0.39850000000000002</v>
      </c>
      <c r="O57" s="9">
        <f t="shared" si="5"/>
        <v>0.59850000000000003</v>
      </c>
      <c r="P57" s="8">
        <f t="shared" si="2"/>
        <v>1.5000000000000013E-3</v>
      </c>
      <c r="Q57" s="5">
        <f t="shared" si="3"/>
        <v>8</v>
      </c>
      <c r="R57" s="5" t="str">
        <f t="shared" si="4"/>
        <v>Optimismo</v>
      </c>
      <c r="S57" s="5">
        <v>2019</v>
      </c>
    </row>
    <row r="58" spans="1:19" x14ac:dyDescent="0.25">
      <c r="A58" s="1">
        <v>55</v>
      </c>
      <c r="B58" s="7" t="s">
        <v>174</v>
      </c>
      <c r="C58" s="13">
        <v>0</v>
      </c>
      <c r="D58" s="7"/>
      <c r="E58" s="9">
        <f t="shared" si="5"/>
        <v>1</v>
      </c>
      <c r="F58" s="9">
        <f t="shared" si="5"/>
        <v>0.8</v>
      </c>
      <c r="G58" s="9">
        <f t="shared" si="5"/>
        <v>0.6</v>
      </c>
      <c r="H58" s="9">
        <f t="shared" si="5"/>
        <v>0.4</v>
      </c>
      <c r="I58" s="9">
        <f t="shared" si="5"/>
        <v>0.2</v>
      </c>
      <c r="J58" s="9">
        <f t="shared" si="5"/>
        <v>0</v>
      </c>
      <c r="K58" s="9">
        <f t="shared" si="5"/>
        <v>0.2</v>
      </c>
      <c r="L58" s="9">
        <f t="shared" si="5"/>
        <v>0.4</v>
      </c>
      <c r="M58" s="9">
        <f t="shared" si="5"/>
        <v>0.6</v>
      </c>
      <c r="N58" s="9">
        <f t="shared" si="5"/>
        <v>0.8</v>
      </c>
      <c r="O58" s="9">
        <f t="shared" si="5"/>
        <v>1</v>
      </c>
      <c r="P58" s="8">
        <f t="shared" si="2"/>
        <v>0</v>
      </c>
      <c r="Q58" s="5">
        <f t="shared" si="3"/>
        <v>6</v>
      </c>
      <c r="R58" s="5" t="str">
        <f t="shared" si="4"/>
        <v>Neutro</v>
      </c>
      <c r="S58" s="5">
        <v>2019</v>
      </c>
    </row>
    <row r="59" spans="1:19" x14ac:dyDescent="0.25">
      <c r="A59" s="1">
        <v>56</v>
      </c>
      <c r="B59" s="7" t="s">
        <v>175</v>
      </c>
      <c r="C59" s="13">
        <v>-0.75690000000000002</v>
      </c>
      <c r="D59" s="7"/>
      <c r="E59" s="9">
        <f t="shared" si="5"/>
        <v>0.24309999999999998</v>
      </c>
      <c r="F59" s="9">
        <f t="shared" si="5"/>
        <v>4.3100000000000027E-2</v>
      </c>
      <c r="G59" s="9">
        <f t="shared" ref="F59:O71" si="6">+ABS(G$2-$C59)</f>
        <v>0.15690000000000004</v>
      </c>
      <c r="H59" s="9">
        <f t="shared" si="6"/>
        <v>0.3569</v>
      </c>
      <c r="I59" s="9">
        <f t="shared" si="6"/>
        <v>0.55689999999999995</v>
      </c>
      <c r="J59" s="9">
        <f t="shared" si="6"/>
        <v>0.75690000000000002</v>
      </c>
      <c r="K59" s="9">
        <f t="shared" si="6"/>
        <v>0.95690000000000008</v>
      </c>
      <c r="L59" s="9">
        <f t="shared" si="6"/>
        <v>1.1569</v>
      </c>
      <c r="M59" s="9">
        <f t="shared" si="6"/>
        <v>1.3569</v>
      </c>
      <c r="N59" s="9">
        <f t="shared" si="6"/>
        <v>1.5569000000000002</v>
      </c>
      <c r="O59" s="9">
        <f t="shared" si="6"/>
        <v>1.7568999999999999</v>
      </c>
      <c r="P59" s="8">
        <f t="shared" si="2"/>
        <v>4.3100000000000027E-2</v>
      </c>
      <c r="Q59" s="5">
        <f t="shared" si="3"/>
        <v>2</v>
      </c>
      <c r="R59" s="5" t="str">
        <f t="shared" si="4"/>
        <v>Pesimismo</v>
      </c>
      <c r="S59" s="5">
        <v>2019</v>
      </c>
    </row>
    <row r="60" spans="1:19" x14ac:dyDescent="0.25">
      <c r="A60" s="1">
        <v>57</v>
      </c>
      <c r="B60" s="7" t="s">
        <v>176</v>
      </c>
      <c r="C60" s="13">
        <v>0.42149999999999999</v>
      </c>
      <c r="D60" s="7"/>
      <c r="E60" s="9">
        <f t="shared" ref="E60:E71" si="7">+ABS(E$2-$C60)</f>
        <v>1.4215</v>
      </c>
      <c r="F60" s="9">
        <f t="shared" si="6"/>
        <v>1.2215</v>
      </c>
      <c r="G60" s="9">
        <f t="shared" si="6"/>
        <v>1.0215000000000001</v>
      </c>
      <c r="H60" s="9">
        <f t="shared" si="6"/>
        <v>0.82150000000000001</v>
      </c>
      <c r="I60" s="9">
        <f t="shared" si="6"/>
        <v>0.62149999999999994</v>
      </c>
      <c r="J60" s="9">
        <f t="shared" si="6"/>
        <v>0.42149999999999999</v>
      </c>
      <c r="K60" s="9">
        <f t="shared" si="6"/>
        <v>0.22149999999999997</v>
      </c>
      <c r="L60" s="9">
        <f t="shared" si="6"/>
        <v>2.1499999999999964E-2</v>
      </c>
      <c r="M60" s="9">
        <f t="shared" si="6"/>
        <v>0.17849999999999999</v>
      </c>
      <c r="N60" s="9">
        <f t="shared" si="6"/>
        <v>0.37850000000000006</v>
      </c>
      <c r="O60" s="9">
        <f t="shared" si="6"/>
        <v>0.57850000000000001</v>
      </c>
      <c r="P60" s="8">
        <f t="shared" si="2"/>
        <v>2.1499999999999964E-2</v>
      </c>
      <c r="Q60" s="5">
        <f t="shared" si="3"/>
        <v>8</v>
      </c>
      <c r="R60" s="5" t="str">
        <f t="shared" si="4"/>
        <v>Optimismo</v>
      </c>
      <c r="S60" s="5">
        <v>2019</v>
      </c>
    </row>
    <row r="61" spans="1:19" x14ac:dyDescent="0.25">
      <c r="A61" s="1">
        <v>58</v>
      </c>
      <c r="B61" s="7" t="s">
        <v>177</v>
      </c>
      <c r="C61" s="13">
        <v>-0.29599999999999999</v>
      </c>
      <c r="D61" s="7"/>
      <c r="E61" s="9">
        <f t="shared" si="7"/>
        <v>0.70399999999999996</v>
      </c>
      <c r="F61" s="9">
        <f t="shared" si="6"/>
        <v>0.504</v>
      </c>
      <c r="G61" s="9">
        <f t="shared" si="6"/>
        <v>0.30399999999999999</v>
      </c>
      <c r="H61" s="9">
        <f t="shared" si="6"/>
        <v>0.10400000000000004</v>
      </c>
      <c r="I61" s="9">
        <f t="shared" si="6"/>
        <v>9.5999999999999974E-2</v>
      </c>
      <c r="J61" s="9">
        <f t="shared" si="6"/>
        <v>0.29599999999999999</v>
      </c>
      <c r="K61" s="9">
        <f t="shared" si="6"/>
        <v>0.496</v>
      </c>
      <c r="L61" s="9">
        <f t="shared" si="6"/>
        <v>0.69599999999999995</v>
      </c>
      <c r="M61" s="9">
        <f t="shared" si="6"/>
        <v>0.89599999999999991</v>
      </c>
      <c r="N61" s="9">
        <f t="shared" si="6"/>
        <v>1.0960000000000001</v>
      </c>
      <c r="O61" s="9">
        <f t="shared" si="6"/>
        <v>1.296</v>
      </c>
      <c r="P61" s="8">
        <f t="shared" si="2"/>
        <v>9.5999999999999974E-2</v>
      </c>
      <c r="Q61" s="5">
        <f t="shared" si="3"/>
        <v>5</v>
      </c>
      <c r="R61" s="5" t="str">
        <f t="shared" si="4"/>
        <v>Indiferente</v>
      </c>
      <c r="S61" s="5">
        <v>2019</v>
      </c>
    </row>
    <row r="62" spans="1:19" x14ac:dyDescent="0.25">
      <c r="A62" s="1">
        <v>59</v>
      </c>
      <c r="B62" s="7" t="s">
        <v>178</v>
      </c>
      <c r="C62" s="13">
        <v>0.63690000000000002</v>
      </c>
      <c r="D62" s="7"/>
      <c r="E62" s="9">
        <f t="shared" si="7"/>
        <v>1.6369</v>
      </c>
      <c r="F62" s="9">
        <f t="shared" si="6"/>
        <v>1.4369000000000001</v>
      </c>
      <c r="G62" s="9">
        <f t="shared" si="6"/>
        <v>1.2368999999999999</v>
      </c>
      <c r="H62" s="9">
        <f t="shared" si="6"/>
        <v>1.0369000000000002</v>
      </c>
      <c r="I62" s="9">
        <f t="shared" si="6"/>
        <v>0.83689999999999998</v>
      </c>
      <c r="J62" s="9">
        <f t="shared" si="6"/>
        <v>0.63690000000000002</v>
      </c>
      <c r="K62" s="9">
        <f t="shared" si="6"/>
        <v>0.43690000000000001</v>
      </c>
      <c r="L62" s="9">
        <f t="shared" si="6"/>
        <v>0.2369</v>
      </c>
      <c r="M62" s="9">
        <f t="shared" si="6"/>
        <v>3.6900000000000044E-2</v>
      </c>
      <c r="N62" s="9">
        <f t="shared" si="6"/>
        <v>0.16310000000000002</v>
      </c>
      <c r="O62" s="9">
        <f t="shared" si="6"/>
        <v>0.36309999999999998</v>
      </c>
      <c r="P62" s="8">
        <f t="shared" si="2"/>
        <v>3.6900000000000044E-2</v>
      </c>
      <c r="Q62" s="5">
        <f t="shared" si="3"/>
        <v>9</v>
      </c>
      <c r="R62" s="5" t="str">
        <f t="shared" si="4"/>
        <v>Convicción</v>
      </c>
      <c r="S62" s="5">
        <v>2019</v>
      </c>
    </row>
    <row r="63" spans="1:19" x14ac:dyDescent="0.25">
      <c r="A63" s="1">
        <v>60</v>
      </c>
      <c r="B63" s="7" t="s">
        <v>179</v>
      </c>
      <c r="C63" s="13">
        <v>-0.66959999999999997</v>
      </c>
      <c r="D63" s="7"/>
      <c r="E63" s="9">
        <f t="shared" si="7"/>
        <v>0.33040000000000003</v>
      </c>
      <c r="F63" s="9">
        <f t="shared" si="6"/>
        <v>0.13040000000000007</v>
      </c>
      <c r="G63" s="9">
        <f t="shared" si="6"/>
        <v>6.9599999999999995E-2</v>
      </c>
      <c r="H63" s="9">
        <f t="shared" si="6"/>
        <v>0.26959999999999995</v>
      </c>
      <c r="I63" s="9">
        <f t="shared" si="6"/>
        <v>0.46959999999999996</v>
      </c>
      <c r="J63" s="9">
        <f t="shared" si="6"/>
        <v>0.66959999999999997</v>
      </c>
      <c r="K63" s="9">
        <f t="shared" si="6"/>
        <v>0.86959999999999993</v>
      </c>
      <c r="L63" s="9">
        <f t="shared" si="6"/>
        <v>1.0695999999999999</v>
      </c>
      <c r="M63" s="9">
        <f t="shared" si="6"/>
        <v>1.2696000000000001</v>
      </c>
      <c r="N63" s="9">
        <f t="shared" si="6"/>
        <v>1.4696</v>
      </c>
      <c r="O63" s="9">
        <f t="shared" si="6"/>
        <v>1.6696</v>
      </c>
      <c r="P63" s="8">
        <f t="shared" si="2"/>
        <v>6.9599999999999995E-2</v>
      </c>
      <c r="Q63" s="5">
        <f t="shared" si="3"/>
        <v>3</v>
      </c>
      <c r="R63" s="5" t="str">
        <f t="shared" si="4"/>
        <v>Inestabilidad</v>
      </c>
      <c r="S63" s="5">
        <v>2019</v>
      </c>
    </row>
    <row r="64" spans="1:19" x14ac:dyDescent="0.25">
      <c r="A64" s="1">
        <v>61</v>
      </c>
      <c r="B64" s="7" t="s">
        <v>180</v>
      </c>
      <c r="C64" s="13">
        <v>0.80159999999999998</v>
      </c>
      <c r="D64" s="7"/>
      <c r="E64" s="9">
        <f t="shared" si="7"/>
        <v>1.8016000000000001</v>
      </c>
      <c r="F64" s="9">
        <f t="shared" si="6"/>
        <v>1.6015999999999999</v>
      </c>
      <c r="G64" s="9">
        <f t="shared" si="6"/>
        <v>1.4016</v>
      </c>
      <c r="H64" s="9">
        <f t="shared" si="6"/>
        <v>1.2016</v>
      </c>
      <c r="I64" s="9">
        <f t="shared" si="6"/>
        <v>1.0016</v>
      </c>
      <c r="J64" s="9">
        <f t="shared" si="6"/>
        <v>0.80159999999999998</v>
      </c>
      <c r="K64" s="9">
        <f t="shared" si="6"/>
        <v>0.60159999999999991</v>
      </c>
      <c r="L64" s="9">
        <f t="shared" si="6"/>
        <v>0.40159999999999996</v>
      </c>
      <c r="M64" s="9">
        <f t="shared" si="6"/>
        <v>0.2016</v>
      </c>
      <c r="N64" s="9">
        <f t="shared" si="6"/>
        <v>1.5999999999999348E-3</v>
      </c>
      <c r="O64" s="9">
        <f t="shared" si="6"/>
        <v>0.19840000000000002</v>
      </c>
      <c r="P64" s="8">
        <f t="shared" si="2"/>
        <v>1.5999999999999348E-3</v>
      </c>
      <c r="Q64" s="5">
        <f t="shared" si="3"/>
        <v>10</v>
      </c>
      <c r="R64" s="5" t="str">
        <f t="shared" si="4"/>
        <v>Consolidación</v>
      </c>
      <c r="S64" s="5">
        <v>2019</v>
      </c>
    </row>
    <row r="65" spans="1:19" x14ac:dyDescent="0.25">
      <c r="A65" s="1">
        <v>62</v>
      </c>
      <c r="B65" s="7" t="s">
        <v>181</v>
      </c>
      <c r="C65" s="13">
        <v>0.7339</v>
      </c>
      <c r="D65" s="7"/>
      <c r="E65" s="9">
        <f t="shared" si="7"/>
        <v>1.7339</v>
      </c>
      <c r="F65" s="9">
        <f t="shared" si="6"/>
        <v>1.5339</v>
      </c>
      <c r="G65" s="9">
        <f t="shared" si="6"/>
        <v>1.3338999999999999</v>
      </c>
      <c r="H65" s="9">
        <f t="shared" si="6"/>
        <v>1.1339000000000001</v>
      </c>
      <c r="I65" s="9">
        <f t="shared" si="6"/>
        <v>0.93389999999999995</v>
      </c>
      <c r="J65" s="9">
        <f t="shared" si="6"/>
        <v>0.7339</v>
      </c>
      <c r="K65" s="9">
        <f t="shared" si="6"/>
        <v>0.53390000000000004</v>
      </c>
      <c r="L65" s="9">
        <f t="shared" si="6"/>
        <v>0.33389999999999997</v>
      </c>
      <c r="M65" s="9">
        <f t="shared" si="6"/>
        <v>0.13390000000000002</v>
      </c>
      <c r="N65" s="9">
        <f t="shared" si="6"/>
        <v>6.6100000000000048E-2</v>
      </c>
      <c r="O65" s="9">
        <f t="shared" si="6"/>
        <v>0.2661</v>
      </c>
      <c r="P65" s="8">
        <f t="shared" si="2"/>
        <v>6.6100000000000048E-2</v>
      </c>
      <c r="Q65" s="5">
        <f t="shared" si="3"/>
        <v>10</v>
      </c>
      <c r="R65" s="5" t="str">
        <f t="shared" si="4"/>
        <v>Consolidación</v>
      </c>
      <c r="S65" s="5">
        <v>2019</v>
      </c>
    </row>
    <row r="66" spans="1:19" x14ac:dyDescent="0.25">
      <c r="A66" s="1">
        <v>63</v>
      </c>
      <c r="B66" s="7" t="s">
        <v>182</v>
      </c>
      <c r="C66" s="13">
        <v>-2.58E-2</v>
      </c>
      <c r="D66" s="7"/>
      <c r="E66" s="9">
        <f t="shared" si="7"/>
        <v>0.97419999999999995</v>
      </c>
      <c r="F66" s="9">
        <f t="shared" si="6"/>
        <v>0.7742</v>
      </c>
      <c r="G66" s="9">
        <f t="shared" si="6"/>
        <v>0.57419999999999993</v>
      </c>
      <c r="H66" s="9">
        <f t="shared" si="6"/>
        <v>0.37420000000000003</v>
      </c>
      <c r="I66" s="9">
        <f t="shared" si="6"/>
        <v>0.17420000000000002</v>
      </c>
      <c r="J66" s="9">
        <f t="shared" si="6"/>
        <v>2.58E-2</v>
      </c>
      <c r="K66" s="9">
        <f t="shared" si="6"/>
        <v>0.2258</v>
      </c>
      <c r="L66" s="9">
        <f t="shared" si="6"/>
        <v>0.42580000000000001</v>
      </c>
      <c r="M66" s="9">
        <f t="shared" si="6"/>
        <v>0.62580000000000002</v>
      </c>
      <c r="N66" s="9">
        <f t="shared" si="6"/>
        <v>0.82580000000000009</v>
      </c>
      <c r="O66" s="9">
        <f t="shared" si="6"/>
        <v>1.0258</v>
      </c>
      <c r="P66" s="8">
        <f t="shared" si="2"/>
        <v>2.58E-2</v>
      </c>
      <c r="Q66" s="5">
        <f t="shared" si="3"/>
        <v>6</v>
      </c>
      <c r="R66" s="5" t="str">
        <f t="shared" si="4"/>
        <v>Neutro</v>
      </c>
      <c r="S66" s="5">
        <v>2019</v>
      </c>
    </row>
    <row r="67" spans="1:19" x14ac:dyDescent="0.25">
      <c r="A67" s="1">
        <v>64</v>
      </c>
      <c r="B67" s="7" t="s">
        <v>183</v>
      </c>
      <c r="C67" s="13">
        <v>-0.35949999999999999</v>
      </c>
      <c r="D67" s="7"/>
      <c r="E67" s="9">
        <f t="shared" si="7"/>
        <v>0.64050000000000007</v>
      </c>
      <c r="F67" s="9">
        <f t="shared" si="6"/>
        <v>0.44050000000000006</v>
      </c>
      <c r="G67" s="9">
        <f t="shared" si="6"/>
        <v>0.24049999999999999</v>
      </c>
      <c r="H67" s="9">
        <f t="shared" si="6"/>
        <v>4.0500000000000036E-2</v>
      </c>
      <c r="I67" s="9">
        <f t="shared" si="6"/>
        <v>0.15949999999999998</v>
      </c>
      <c r="J67" s="9">
        <f t="shared" si="6"/>
        <v>0.35949999999999999</v>
      </c>
      <c r="K67" s="9">
        <f t="shared" si="6"/>
        <v>0.5595</v>
      </c>
      <c r="L67" s="9">
        <f t="shared" si="6"/>
        <v>0.75950000000000006</v>
      </c>
      <c r="M67" s="9">
        <f t="shared" si="6"/>
        <v>0.95950000000000002</v>
      </c>
      <c r="N67" s="9">
        <f t="shared" si="6"/>
        <v>1.1595</v>
      </c>
      <c r="O67" s="9">
        <f t="shared" si="6"/>
        <v>1.3594999999999999</v>
      </c>
      <c r="P67" s="8">
        <f t="shared" si="2"/>
        <v>4.0500000000000036E-2</v>
      </c>
      <c r="Q67" s="5">
        <f t="shared" si="3"/>
        <v>4</v>
      </c>
      <c r="R67" s="5" t="str">
        <f t="shared" si="4"/>
        <v>Escepticismo</v>
      </c>
      <c r="S67" s="5">
        <v>2019</v>
      </c>
    </row>
    <row r="68" spans="1:19" x14ac:dyDescent="0.25">
      <c r="A68" s="1">
        <v>65</v>
      </c>
      <c r="B68" s="7" t="s">
        <v>184</v>
      </c>
      <c r="C68" s="13">
        <v>0.55620000000000003</v>
      </c>
      <c r="D68" s="7"/>
      <c r="E68" s="9">
        <f t="shared" si="7"/>
        <v>1.5562</v>
      </c>
      <c r="F68" s="9">
        <f t="shared" si="6"/>
        <v>1.3562000000000001</v>
      </c>
      <c r="G68" s="9">
        <f t="shared" si="6"/>
        <v>1.1562000000000001</v>
      </c>
      <c r="H68" s="9">
        <f t="shared" si="6"/>
        <v>0.95620000000000005</v>
      </c>
      <c r="I68" s="9">
        <f t="shared" si="6"/>
        <v>0.75619999999999998</v>
      </c>
      <c r="J68" s="9">
        <f t="shared" si="6"/>
        <v>0.55620000000000003</v>
      </c>
      <c r="K68" s="9">
        <f t="shared" si="6"/>
        <v>0.35620000000000002</v>
      </c>
      <c r="L68" s="9">
        <f t="shared" si="6"/>
        <v>0.15620000000000001</v>
      </c>
      <c r="M68" s="9">
        <f t="shared" si="6"/>
        <v>4.379999999999995E-2</v>
      </c>
      <c r="N68" s="9">
        <f t="shared" si="6"/>
        <v>0.24380000000000002</v>
      </c>
      <c r="O68" s="9">
        <f t="shared" si="6"/>
        <v>0.44379999999999997</v>
      </c>
      <c r="P68" s="8">
        <f t="shared" ref="P68:P71" si="8">+MIN(E68:O68)</f>
        <v>4.379999999999995E-2</v>
      </c>
      <c r="Q68" s="5">
        <f t="shared" ref="Q68:Q71" si="9">+MATCH(P68,E68:O68,0)</f>
        <v>9</v>
      </c>
      <c r="R68" s="5" t="str">
        <f t="shared" ref="R68:R71" si="10">+VLOOKUP(Q68,$U$3:$V$13,2)</f>
        <v>Convicción</v>
      </c>
      <c r="S68" s="5">
        <v>2019</v>
      </c>
    </row>
    <row r="69" spans="1:19" x14ac:dyDescent="0.25">
      <c r="A69" s="1">
        <v>66</v>
      </c>
      <c r="B69" s="7" t="s">
        <v>4</v>
      </c>
      <c r="C69" s="13">
        <v>0</v>
      </c>
      <c r="D69" s="7"/>
      <c r="E69" s="9">
        <f t="shared" si="7"/>
        <v>1</v>
      </c>
      <c r="F69" s="9">
        <f t="shared" si="6"/>
        <v>0.8</v>
      </c>
      <c r="G69" s="9">
        <f t="shared" si="6"/>
        <v>0.6</v>
      </c>
      <c r="H69" s="9">
        <f t="shared" si="6"/>
        <v>0.4</v>
      </c>
      <c r="I69" s="9">
        <f t="shared" si="6"/>
        <v>0.2</v>
      </c>
      <c r="J69" s="9">
        <f t="shared" si="6"/>
        <v>0</v>
      </c>
      <c r="K69" s="9">
        <f t="shared" si="6"/>
        <v>0.2</v>
      </c>
      <c r="L69" s="9">
        <f t="shared" si="6"/>
        <v>0.4</v>
      </c>
      <c r="M69" s="9">
        <f t="shared" si="6"/>
        <v>0.6</v>
      </c>
      <c r="N69" s="9">
        <f t="shared" si="6"/>
        <v>0.8</v>
      </c>
      <c r="O69" s="9">
        <f t="shared" si="6"/>
        <v>1</v>
      </c>
      <c r="P69" s="8">
        <f t="shared" si="8"/>
        <v>0</v>
      </c>
      <c r="Q69" s="5">
        <f t="shared" si="9"/>
        <v>6</v>
      </c>
      <c r="R69" s="5" t="str">
        <f t="shared" si="10"/>
        <v>Neutro</v>
      </c>
      <c r="S69" s="5">
        <v>2019</v>
      </c>
    </row>
    <row r="70" spans="1:19" x14ac:dyDescent="0.25">
      <c r="A70" s="1">
        <v>67</v>
      </c>
      <c r="B70" s="7" t="s">
        <v>5</v>
      </c>
      <c r="C70" s="13">
        <v>0</v>
      </c>
      <c r="D70" s="7"/>
      <c r="E70" s="9">
        <f t="shared" si="7"/>
        <v>1</v>
      </c>
      <c r="F70" s="9">
        <f t="shared" si="6"/>
        <v>0.8</v>
      </c>
      <c r="G70" s="9">
        <f t="shared" si="6"/>
        <v>0.6</v>
      </c>
      <c r="H70" s="9">
        <f t="shared" si="6"/>
        <v>0.4</v>
      </c>
      <c r="I70" s="9">
        <f t="shared" si="6"/>
        <v>0.2</v>
      </c>
      <c r="J70" s="9">
        <f t="shared" si="6"/>
        <v>0</v>
      </c>
      <c r="K70" s="9">
        <f t="shared" si="6"/>
        <v>0.2</v>
      </c>
      <c r="L70" s="9">
        <f t="shared" si="6"/>
        <v>0.4</v>
      </c>
      <c r="M70" s="9">
        <f t="shared" si="6"/>
        <v>0.6</v>
      </c>
      <c r="N70" s="9">
        <f t="shared" si="6"/>
        <v>0.8</v>
      </c>
      <c r="O70" s="9">
        <f t="shared" si="6"/>
        <v>1</v>
      </c>
      <c r="P70" s="8">
        <f t="shared" si="8"/>
        <v>0</v>
      </c>
      <c r="Q70" s="5">
        <f t="shared" si="9"/>
        <v>6</v>
      </c>
      <c r="R70" s="5" t="str">
        <f t="shared" si="10"/>
        <v>Neutro</v>
      </c>
      <c r="S70" s="5">
        <v>2019</v>
      </c>
    </row>
    <row r="71" spans="1:19" x14ac:dyDescent="0.25">
      <c r="A71" s="1">
        <v>68</v>
      </c>
      <c r="B71" s="7" t="s">
        <v>59</v>
      </c>
      <c r="C71" s="13">
        <v>0</v>
      </c>
      <c r="D71" s="7"/>
      <c r="E71" s="9">
        <f t="shared" si="7"/>
        <v>1</v>
      </c>
      <c r="F71" s="9">
        <f t="shared" si="6"/>
        <v>0.8</v>
      </c>
      <c r="G71" s="9">
        <f t="shared" si="6"/>
        <v>0.6</v>
      </c>
      <c r="H71" s="9">
        <f t="shared" si="6"/>
        <v>0.4</v>
      </c>
      <c r="I71" s="9">
        <f t="shared" si="6"/>
        <v>0.2</v>
      </c>
      <c r="J71" s="9">
        <f t="shared" si="6"/>
        <v>0</v>
      </c>
      <c r="K71" s="9">
        <f t="shared" si="6"/>
        <v>0.2</v>
      </c>
      <c r="L71" s="9">
        <f t="shared" si="6"/>
        <v>0.4</v>
      </c>
      <c r="M71" s="9">
        <f t="shared" si="6"/>
        <v>0.6</v>
      </c>
      <c r="N71" s="9">
        <f t="shared" si="6"/>
        <v>0.8</v>
      </c>
      <c r="O71" s="9">
        <f t="shared" si="6"/>
        <v>1</v>
      </c>
      <c r="P71" s="8">
        <f t="shared" si="8"/>
        <v>0</v>
      </c>
      <c r="Q71" s="5">
        <f t="shared" si="9"/>
        <v>6</v>
      </c>
      <c r="R71" s="5" t="str">
        <f t="shared" si="10"/>
        <v>Neutro</v>
      </c>
      <c r="S71" s="5">
        <v>2019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BD85-9E4A-411F-A7FF-18BE8158D301}">
  <dimension ref="A1:W71"/>
  <sheetViews>
    <sheetView topLeftCell="C1" zoomScale="85" zoomScaleNormal="85" workbookViewId="0">
      <selection activeCell="W3" sqref="W3:W13"/>
    </sheetView>
  </sheetViews>
  <sheetFormatPr baseColWidth="10" defaultColWidth="9.140625" defaultRowHeight="15" x14ac:dyDescent="0.25"/>
  <cols>
    <col min="2" max="2" width="42.140625" customWidth="1"/>
    <col min="6" max="6" width="10.7109375" bestFit="1" customWidth="1"/>
    <col min="7" max="7" width="12.5703125" bestFit="1" customWidth="1"/>
    <col min="8" max="8" width="12.42578125" bestFit="1" customWidth="1"/>
    <col min="9" max="9" width="11.140625" bestFit="1" customWidth="1"/>
    <col min="10" max="10" width="7.7109375" bestFit="1" customWidth="1"/>
    <col min="11" max="11" width="9.7109375" bestFit="1" customWidth="1"/>
    <col min="12" max="12" width="10.85546875" bestFit="1" customWidth="1"/>
    <col min="13" max="13" width="10.5703125" bestFit="1" customWidth="1"/>
    <col min="14" max="14" width="13.42578125" bestFit="1" customWidth="1"/>
    <col min="15" max="15" width="9.7109375" bestFit="1" customWidth="1"/>
    <col min="18" max="18" width="14.28515625" bestFit="1" customWidth="1"/>
    <col min="19" max="19" width="5.140625" bestFit="1" customWidth="1"/>
    <col min="21" max="21" width="3.140625" bestFit="1" customWidth="1"/>
    <col min="22" max="22" width="13.42578125" bestFit="1" customWidth="1"/>
  </cols>
  <sheetData>
    <row r="1" spans="1:23" x14ac:dyDescent="0.25">
      <c r="E1" s="2" t="s">
        <v>250</v>
      </c>
      <c r="F1" s="2" t="s">
        <v>251</v>
      </c>
      <c r="G1" s="3" t="s">
        <v>252</v>
      </c>
      <c r="H1" s="2" t="s">
        <v>253</v>
      </c>
      <c r="I1" s="2" t="s">
        <v>254</v>
      </c>
      <c r="J1" s="2" t="s">
        <v>255</v>
      </c>
      <c r="K1" s="2" t="s">
        <v>256</v>
      </c>
      <c r="L1" s="2" t="s">
        <v>257</v>
      </c>
      <c r="M1" s="2" t="s">
        <v>258</v>
      </c>
      <c r="N1" s="2" t="s">
        <v>259</v>
      </c>
      <c r="O1" s="2" t="s">
        <v>260</v>
      </c>
      <c r="P1" s="4"/>
      <c r="Q1" s="4"/>
      <c r="R1" s="4"/>
      <c r="S1" s="4"/>
    </row>
    <row r="2" spans="1:23" x14ac:dyDescent="0.25">
      <c r="A2" s="7"/>
      <c r="B2" s="1" t="s">
        <v>0</v>
      </c>
      <c r="C2" s="1" t="s">
        <v>1</v>
      </c>
      <c r="D2" s="1" t="s">
        <v>261</v>
      </c>
      <c r="E2" s="5">
        <v>-1</v>
      </c>
      <c r="F2" s="5">
        <v>-0.8</v>
      </c>
      <c r="G2" s="5">
        <v>-0.6</v>
      </c>
      <c r="H2" s="5">
        <v>-0.4</v>
      </c>
      <c r="I2" s="5">
        <v>-0.2</v>
      </c>
      <c r="J2" s="5">
        <v>0</v>
      </c>
      <c r="K2" s="5">
        <v>0.2</v>
      </c>
      <c r="L2" s="5">
        <v>0.4</v>
      </c>
      <c r="M2" s="5">
        <v>0.6</v>
      </c>
      <c r="N2" s="5">
        <v>0.8</v>
      </c>
      <c r="O2" s="5">
        <v>1</v>
      </c>
      <c r="P2" s="6" t="s">
        <v>262</v>
      </c>
      <c r="Q2" s="6" t="s">
        <v>263</v>
      </c>
      <c r="R2" s="6" t="s">
        <v>267</v>
      </c>
      <c r="S2" s="6" t="s">
        <v>268</v>
      </c>
      <c r="W2" s="3">
        <v>2024</v>
      </c>
    </row>
    <row r="3" spans="1:23" x14ac:dyDescent="0.25">
      <c r="A3" s="1">
        <v>0</v>
      </c>
      <c r="B3" s="7" t="s">
        <v>185</v>
      </c>
      <c r="C3" s="9">
        <v>0</v>
      </c>
      <c r="D3" s="7"/>
      <c r="E3" s="9">
        <f>+ABS(E$2-$C3)</f>
        <v>1</v>
      </c>
      <c r="F3" s="9">
        <f t="shared" ref="F3:O18" si="0">+ABS(F$2-$C3)</f>
        <v>0.8</v>
      </c>
      <c r="G3" s="9">
        <f t="shared" si="0"/>
        <v>0.6</v>
      </c>
      <c r="H3" s="9">
        <f t="shared" si="0"/>
        <v>0.4</v>
      </c>
      <c r="I3" s="9">
        <f t="shared" si="0"/>
        <v>0.2</v>
      </c>
      <c r="J3" s="9">
        <f t="shared" si="0"/>
        <v>0</v>
      </c>
      <c r="K3" s="9">
        <f t="shared" si="0"/>
        <v>0.2</v>
      </c>
      <c r="L3" s="9">
        <f t="shared" si="0"/>
        <v>0.4</v>
      </c>
      <c r="M3" s="9">
        <f t="shared" si="0"/>
        <v>0.6</v>
      </c>
      <c r="N3" s="9">
        <f t="shared" si="0"/>
        <v>0.8</v>
      </c>
      <c r="O3" s="9">
        <f t="shared" si="0"/>
        <v>1</v>
      </c>
      <c r="P3" s="8">
        <f>+MIN(E3:O3)</f>
        <v>0</v>
      </c>
      <c r="Q3" s="5">
        <f>+MATCH(P3,E3:O3,0)</f>
        <v>6</v>
      </c>
      <c r="R3" s="5" t="str">
        <f>+VLOOKUP(Q3,$U$3:$V$13,2)</f>
        <v>Neutro</v>
      </c>
      <c r="S3" s="5">
        <v>2024</v>
      </c>
      <c r="U3" s="4">
        <v>1</v>
      </c>
      <c r="V3" s="10" t="s">
        <v>250</v>
      </c>
      <c r="W3" s="4">
        <f>+COUNTIF($Q$3:$Q$71,U3)</f>
        <v>1</v>
      </c>
    </row>
    <row r="4" spans="1:23" x14ac:dyDescent="0.25">
      <c r="A4" s="1">
        <v>1</v>
      </c>
      <c r="B4" s="7" t="s">
        <v>123</v>
      </c>
      <c r="C4" s="9">
        <v>0.55620000000000003</v>
      </c>
      <c r="D4" s="7"/>
      <c r="E4" s="9">
        <f t="shared" ref="E4:O35" si="1">+ABS(E$2-$C4)</f>
        <v>1.5562</v>
      </c>
      <c r="F4" s="9">
        <f t="shared" si="0"/>
        <v>1.3562000000000001</v>
      </c>
      <c r="G4" s="9">
        <f t="shared" si="0"/>
        <v>1.1562000000000001</v>
      </c>
      <c r="H4" s="9">
        <f t="shared" si="0"/>
        <v>0.95620000000000005</v>
      </c>
      <c r="I4" s="9">
        <f t="shared" si="0"/>
        <v>0.75619999999999998</v>
      </c>
      <c r="J4" s="9">
        <f t="shared" si="0"/>
        <v>0.55620000000000003</v>
      </c>
      <c r="K4" s="9">
        <f t="shared" si="0"/>
        <v>0.35620000000000002</v>
      </c>
      <c r="L4" s="9">
        <f t="shared" si="0"/>
        <v>0.15620000000000001</v>
      </c>
      <c r="M4" s="9">
        <f t="shared" si="0"/>
        <v>4.379999999999995E-2</v>
      </c>
      <c r="N4" s="9">
        <f t="shared" si="0"/>
        <v>0.24380000000000002</v>
      </c>
      <c r="O4" s="9">
        <f t="shared" si="0"/>
        <v>0.44379999999999997</v>
      </c>
      <c r="P4" s="8">
        <f t="shared" ref="P4:P67" si="2">+MIN(E4:O4)</f>
        <v>4.379999999999995E-2</v>
      </c>
      <c r="Q4" s="5">
        <f t="shared" ref="Q4:Q67" si="3">+MATCH(P4,E4:O4,0)</f>
        <v>9</v>
      </c>
      <c r="R4" s="5" t="str">
        <f t="shared" ref="R4:R67" si="4">+VLOOKUP(Q4,$U$3:$V$13,2)</f>
        <v>Convicción</v>
      </c>
      <c r="S4" s="5">
        <v>2024</v>
      </c>
      <c r="U4" s="4">
        <v>2</v>
      </c>
      <c r="V4" s="10" t="s">
        <v>251</v>
      </c>
      <c r="W4" s="4">
        <f>+COUNTIF($Q$3:$Q$71,U4)</f>
        <v>2</v>
      </c>
    </row>
    <row r="5" spans="1:23" x14ac:dyDescent="0.25">
      <c r="A5" s="1">
        <v>2</v>
      </c>
      <c r="B5" s="7" t="s">
        <v>186</v>
      </c>
      <c r="C5" s="9">
        <v>0.74239999999999995</v>
      </c>
      <c r="D5" s="7"/>
      <c r="E5" s="9">
        <f t="shared" si="1"/>
        <v>1.7423999999999999</v>
      </c>
      <c r="F5" s="9">
        <f t="shared" si="0"/>
        <v>1.5424</v>
      </c>
      <c r="G5" s="9">
        <f t="shared" si="0"/>
        <v>1.3424</v>
      </c>
      <c r="H5" s="9">
        <f t="shared" si="0"/>
        <v>1.1423999999999999</v>
      </c>
      <c r="I5" s="9">
        <f t="shared" si="0"/>
        <v>0.9423999999999999</v>
      </c>
      <c r="J5" s="9">
        <f t="shared" si="0"/>
        <v>0.74239999999999995</v>
      </c>
      <c r="K5" s="9">
        <f t="shared" si="0"/>
        <v>0.54239999999999999</v>
      </c>
      <c r="L5" s="9">
        <f t="shared" si="0"/>
        <v>0.34239999999999993</v>
      </c>
      <c r="M5" s="9">
        <f t="shared" si="0"/>
        <v>0.14239999999999997</v>
      </c>
      <c r="N5" s="9">
        <f t="shared" si="0"/>
        <v>5.7600000000000096E-2</v>
      </c>
      <c r="O5" s="9">
        <f t="shared" si="0"/>
        <v>0.25760000000000005</v>
      </c>
      <c r="P5" s="8">
        <f t="shared" si="2"/>
        <v>5.7600000000000096E-2</v>
      </c>
      <c r="Q5" s="5">
        <f t="shared" si="3"/>
        <v>10</v>
      </c>
      <c r="R5" s="5" t="str">
        <f t="shared" si="4"/>
        <v>Consolidación</v>
      </c>
      <c r="S5" s="5">
        <v>2024</v>
      </c>
      <c r="U5" s="4">
        <v>3</v>
      </c>
      <c r="V5" s="10" t="s">
        <v>252</v>
      </c>
      <c r="W5" s="4">
        <f>+COUNTIF($Q$3:$Q$71,U5)</f>
        <v>2</v>
      </c>
    </row>
    <row r="6" spans="1:23" x14ac:dyDescent="0.25">
      <c r="A6" s="1">
        <v>3</v>
      </c>
      <c r="B6" s="7" t="s">
        <v>187</v>
      </c>
      <c r="C6" s="9">
        <v>0.38179999999999997</v>
      </c>
      <c r="D6" s="7"/>
      <c r="E6" s="9">
        <f t="shared" si="1"/>
        <v>1.3817999999999999</v>
      </c>
      <c r="F6" s="9">
        <f t="shared" si="0"/>
        <v>1.1818</v>
      </c>
      <c r="G6" s="9">
        <f t="shared" si="0"/>
        <v>0.98180000000000001</v>
      </c>
      <c r="H6" s="9">
        <f t="shared" si="0"/>
        <v>0.78180000000000005</v>
      </c>
      <c r="I6" s="9">
        <f t="shared" si="0"/>
        <v>0.58179999999999998</v>
      </c>
      <c r="J6" s="9">
        <f t="shared" si="0"/>
        <v>0.38179999999999997</v>
      </c>
      <c r="K6" s="9">
        <f t="shared" si="0"/>
        <v>0.18179999999999996</v>
      </c>
      <c r="L6" s="9">
        <f t="shared" si="0"/>
        <v>1.8200000000000049E-2</v>
      </c>
      <c r="M6" s="9">
        <f t="shared" si="0"/>
        <v>0.21820000000000001</v>
      </c>
      <c r="N6" s="9">
        <f t="shared" si="0"/>
        <v>0.41820000000000007</v>
      </c>
      <c r="O6" s="9">
        <f t="shared" si="0"/>
        <v>0.61820000000000008</v>
      </c>
      <c r="P6" s="8">
        <f t="shared" si="2"/>
        <v>1.8200000000000049E-2</v>
      </c>
      <c r="Q6" s="5">
        <f t="shared" si="3"/>
        <v>8</v>
      </c>
      <c r="R6" s="5" t="str">
        <f t="shared" si="4"/>
        <v>Optimismo</v>
      </c>
      <c r="S6" s="5">
        <v>2024</v>
      </c>
      <c r="U6" s="4">
        <v>4</v>
      </c>
      <c r="V6" s="10" t="s">
        <v>253</v>
      </c>
      <c r="W6" s="4">
        <f>+COUNTIF($Q$3:$Q$71,U6)</f>
        <v>3</v>
      </c>
    </row>
    <row r="7" spans="1:23" x14ac:dyDescent="0.25">
      <c r="A7" s="1">
        <v>4</v>
      </c>
      <c r="B7" s="7" t="s">
        <v>188</v>
      </c>
      <c r="C7" s="9">
        <v>0.70850000000000002</v>
      </c>
      <c r="D7" s="7"/>
      <c r="E7" s="9">
        <f t="shared" si="1"/>
        <v>1.7084999999999999</v>
      </c>
      <c r="F7" s="9">
        <f t="shared" si="0"/>
        <v>1.5085000000000002</v>
      </c>
      <c r="G7" s="9">
        <f t="shared" si="0"/>
        <v>1.3085</v>
      </c>
      <c r="H7" s="9">
        <f t="shared" si="0"/>
        <v>1.1085</v>
      </c>
      <c r="I7" s="9">
        <f t="shared" si="0"/>
        <v>0.90850000000000009</v>
      </c>
      <c r="J7" s="9">
        <f t="shared" si="0"/>
        <v>0.70850000000000002</v>
      </c>
      <c r="K7" s="9">
        <f t="shared" si="0"/>
        <v>0.50849999999999995</v>
      </c>
      <c r="L7" s="9">
        <f t="shared" si="0"/>
        <v>0.3085</v>
      </c>
      <c r="M7" s="9">
        <f t="shared" si="0"/>
        <v>0.10850000000000004</v>
      </c>
      <c r="N7" s="9">
        <f t="shared" si="0"/>
        <v>9.1500000000000026E-2</v>
      </c>
      <c r="O7" s="9">
        <f t="shared" si="0"/>
        <v>0.29149999999999998</v>
      </c>
      <c r="P7" s="8">
        <f t="shared" si="2"/>
        <v>9.1500000000000026E-2</v>
      </c>
      <c r="Q7" s="5">
        <f t="shared" si="3"/>
        <v>10</v>
      </c>
      <c r="R7" s="5" t="str">
        <f t="shared" si="4"/>
        <v>Consolidación</v>
      </c>
      <c r="S7" s="5">
        <v>2024</v>
      </c>
      <c r="U7" s="4">
        <v>5</v>
      </c>
      <c r="V7" s="10" t="s">
        <v>254</v>
      </c>
      <c r="W7" s="4">
        <f>+COUNTIF($Q$3:$Q$71,U7)</f>
        <v>0</v>
      </c>
    </row>
    <row r="8" spans="1:23" x14ac:dyDescent="0.25">
      <c r="A8" s="1">
        <v>5</v>
      </c>
      <c r="B8" s="7" t="s">
        <v>189</v>
      </c>
      <c r="C8" s="9">
        <v>0</v>
      </c>
      <c r="D8" s="7"/>
      <c r="E8" s="9">
        <f t="shared" si="1"/>
        <v>1</v>
      </c>
      <c r="F8" s="9">
        <f t="shared" si="0"/>
        <v>0.8</v>
      </c>
      <c r="G8" s="9">
        <f t="shared" si="0"/>
        <v>0.6</v>
      </c>
      <c r="H8" s="9">
        <f t="shared" si="0"/>
        <v>0.4</v>
      </c>
      <c r="I8" s="9">
        <f t="shared" si="0"/>
        <v>0.2</v>
      </c>
      <c r="J8" s="9">
        <f t="shared" si="0"/>
        <v>0</v>
      </c>
      <c r="K8" s="9">
        <f t="shared" si="0"/>
        <v>0.2</v>
      </c>
      <c r="L8" s="9">
        <f t="shared" si="0"/>
        <v>0.4</v>
      </c>
      <c r="M8" s="9">
        <f t="shared" si="0"/>
        <v>0.6</v>
      </c>
      <c r="N8" s="9">
        <f t="shared" si="0"/>
        <v>0.8</v>
      </c>
      <c r="O8" s="9">
        <f t="shared" si="0"/>
        <v>1</v>
      </c>
      <c r="P8" s="8">
        <f t="shared" si="2"/>
        <v>0</v>
      </c>
      <c r="Q8" s="5">
        <f t="shared" si="3"/>
        <v>6</v>
      </c>
      <c r="R8" s="5" t="str">
        <f t="shared" si="4"/>
        <v>Neutro</v>
      </c>
      <c r="S8" s="5">
        <v>2024</v>
      </c>
      <c r="U8" s="4">
        <v>6</v>
      </c>
      <c r="V8" s="10" t="s">
        <v>265</v>
      </c>
      <c r="W8" s="4">
        <f>+COUNTIF($Q$3:$Q$71,U8)</f>
        <v>22</v>
      </c>
    </row>
    <row r="9" spans="1:23" x14ac:dyDescent="0.25">
      <c r="A9" s="1">
        <v>6</v>
      </c>
      <c r="B9" s="7" t="s">
        <v>190</v>
      </c>
      <c r="C9" s="9">
        <v>-2.58E-2</v>
      </c>
      <c r="D9" s="7"/>
      <c r="E9" s="9">
        <f t="shared" si="1"/>
        <v>0.97419999999999995</v>
      </c>
      <c r="F9" s="9">
        <f t="shared" si="0"/>
        <v>0.7742</v>
      </c>
      <c r="G9" s="9">
        <f t="shared" si="0"/>
        <v>0.57419999999999993</v>
      </c>
      <c r="H9" s="9">
        <f t="shared" si="0"/>
        <v>0.37420000000000003</v>
      </c>
      <c r="I9" s="9">
        <f t="shared" si="0"/>
        <v>0.17420000000000002</v>
      </c>
      <c r="J9" s="9">
        <f t="shared" si="0"/>
        <v>2.58E-2</v>
      </c>
      <c r="K9" s="9">
        <f t="shared" si="0"/>
        <v>0.2258</v>
      </c>
      <c r="L9" s="9">
        <f t="shared" si="0"/>
        <v>0.42580000000000001</v>
      </c>
      <c r="M9" s="9">
        <f t="shared" si="0"/>
        <v>0.62580000000000002</v>
      </c>
      <c r="N9" s="9">
        <f t="shared" si="0"/>
        <v>0.82580000000000009</v>
      </c>
      <c r="O9" s="9">
        <f t="shared" si="0"/>
        <v>1.0258</v>
      </c>
      <c r="P9" s="8">
        <f t="shared" si="2"/>
        <v>2.58E-2</v>
      </c>
      <c r="Q9" s="5">
        <f t="shared" si="3"/>
        <v>6</v>
      </c>
      <c r="R9" s="5" t="str">
        <f t="shared" si="4"/>
        <v>Neutro</v>
      </c>
      <c r="S9" s="5">
        <v>2024</v>
      </c>
      <c r="U9" s="4">
        <v>7</v>
      </c>
      <c r="V9" s="10" t="s">
        <v>256</v>
      </c>
      <c r="W9" s="4">
        <f>+COUNTIF($Q$3:$Q$71,U9)</f>
        <v>5</v>
      </c>
    </row>
    <row r="10" spans="1:23" x14ac:dyDescent="0.25">
      <c r="A10" s="1">
        <v>7</v>
      </c>
      <c r="B10" s="7" t="s">
        <v>191</v>
      </c>
      <c r="C10" s="9">
        <v>0</v>
      </c>
      <c r="D10" s="7"/>
      <c r="E10" s="9">
        <f t="shared" si="1"/>
        <v>1</v>
      </c>
      <c r="F10" s="9">
        <f t="shared" si="0"/>
        <v>0.8</v>
      </c>
      <c r="G10" s="9">
        <f t="shared" si="0"/>
        <v>0.6</v>
      </c>
      <c r="H10" s="9">
        <f t="shared" si="0"/>
        <v>0.4</v>
      </c>
      <c r="I10" s="9">
        <f t="shared" si="0"/>
        <v>0.2</v>
      </c>
      <c r="J10" s="9">
        <f t="shared" si="0"/>
        <v>0</v>
      </c>
      <c r="K10" s="9">
        <f t="shared" si="0"/>
        <v>0.2</v>
      </c>
      <c r="L10" s="9">
        <f t="shared" si="0"/>
        <v>0.4</v>
      </c>
      <c r="M10" s="9">
        <f t="shared" si="0"/>
        <v>0.6</v>
      </c>
      <c r="N10" s="9">
        <f t="shared" si="0"/>
        <v>0.8</v>
      </c>
      <c r="O10" s="9">
        <f t="shared" si="0"/>
        <v>1</v>
      </c>
      <c r="P10" s="8">
        <f t="shared" si="2"/>
        <v>0</v>
      </c>
      <c r="Q10" s="5">
        <f t="shared" si="3"/>
        <v>6</v>
      </c>
      <c r="R10" s="5" t="str">
        <f t="shared" si="4"/>
        <v>Neutro</v>
      </c>
      <c r="S10" s="5">
        <v>2024</v>
      </c>
      <c r="U10" s="4">
        <v>8</v>
      </c>
      <c r="V10" s="10" t="s">
        <v>257</v>
      </c>
      <c r="W10" s="4">
        <f>+COUNTIF($Q$3:$Q$71,U10)</f>
        <v>11</v>
      </c>
    </row>
    <row r="11" spans="1:23" x14ac:dyDescent="0.25">
      <c r="A11" s="1">
        <v>8</v>
      </c>
      <c r="B11" s="7" t="s">
        <v>192</v>
      </c>
      <c r="C11" s="9">
        <v>-0.46639999999999998</v>
      </c>
      <c r="D11" s="7"/>
      <c r="E11" s="9">
        <f t="shared" si="1"/>
        <v>0.53360000000000007</v>
      </c>
      <c r="F11" s="9">
        <f t="shared" si="0"/>
        <v>0.33360000000000006</v>
      </c>
      <c r="G11" s="9">
        <f t="shared" si="0"/>
        <v>0.1336</v>
      </c>
      <c r="H11" s="9">
        <f t="shared" si="0"/>
        <v>6.6399999999999959E-2</v>
      </c>
      <c r="I11" s="9">
        <f t="shared" si="0"/>
        <v>0.26639999999999997</v>
      </c>
      <c r="J11" s="9">
        <f t="shared" si="0"/>
        <v>0.46639999999999998</v>
      </c>
      <c r="K11" s="9">
        <f t="shared" si="0"/>
        <v>0.66639999999999999</v>
      </c>
      <c r="L11" s="9">
        <f t="shared" si="0"/>
        <v>0.86640000000000006</v>
      </c>
      <c r="M11" s="9">
        <f t="shared" si="0"/>
        <v>1.0664</v>
      </c>
      <c r="N11" s="9">
        <f t="shared" si="0"/>
        <v>1.2664</v>
      </c>
      <c r="O11" s="9">
        <f t="shared" si="0"/>
        <v>1.4663999999999999</v>
      </c>
      <c r="P11" s="8">
        <f t="shared" si="2"/>
        <v>6.6399999999999959E-2</v>
      </c>
      <c r="Q11" s="5">
        <f t="shared" si="3"/>
        <v>4</v>
      </c>
      <c r="R11" s="5" t="str">
        <f t="shared" si="4"/>
        <v>Escepticismo</v>
      </c>
      <c r="S11" s="5">
        <v>2024</v>
      </c>
      <c r="U11" s="4">
        <v>9</v>
      </c>
      <c r="V11" s="10" t="s">
        <v>258</v>
      </c>
      <c r="W11" s="4">
        <f>+COUNTIF($Q$3:$Q$71,U11)</f>
        <v>13</v>
      </c>
    </row>
    <row r="12" spans="1:23" x14ac:dyDescent="0.25">
      <c r="A12" s="1">
        <v>9</v>
      </c>
      <c r="B12" s="7" t="s">
        <v>193</v>
      </c>
      <c r="C12" s="9">
        <v>0.4914</v>
      </c>
      <c r="D12" s="7"/>
      <c r="E12" s="9">
        <f t="shared" si="1"/>
        <v>1.4914000000000001</v>
      </c>
      <c r="F12" s="9">
        <f t="shared" si="0"/>
        <v>1.2914000000000001</v>
      </c>
      <c r="G12" s="9">
        <f t="shared" si="0"/>
        <v>1.0913999999999999</v>
      </c>
      <c r="H12" s="9">
        <f t="shared" si="0"/>
        <v>0.89139999999999997</v>
      </c>
      <c r="I12" s="9">
        <f t="shared" si="0"/>
        <v>0.69140000000000001</v>
      </c>
      <c r="J12" s="9">
        <f t="shared" si="0"/>
        <v>0.4914</v>
      </c>
      <c r="K12" s="9">
        <f t="shared" si="0"/>
        <v>0.29139999999999999</v>
      </c>
      <c r="L12" s="9">
        <f t="shared" si="0"/>
        <v>9.1399999999999981E-2</v>
      </c>
      <c r="M12" s="9">
        <f t="shared" si="0"/>
        <v>0.10859999999999997</v>
      </c>
      <c r="N12" s="9">
        <f t="shared" si="0"/>
        <v>0.30860000000000004</v>
      </c>
      <c r="O12" s="9">
        <f t="shared" si="0"/>
        <v>0.50859999999999994</v>
      </c>
      <c r="P12" s="8">
        <f t="shared" si="2"/>
        <v>9.1399999999999981E-2</v>
      </c>
      <c r="Q12" s="5">
        <f t="shared" si="3"/>
        <v>8</v>
      </c>
      <c r="R12" s="5" t="str">
        <f t="shared" si="4"/>
        <v>Optimismo</v>
      </c>
      <c r="S12" s="5">
        <v>2024</v>
      </c>
      <c r="U12" s="4">
        <v>10</v>
      </c>
      <c r="V12" s="10" t="s">
        <v>259</v>
      </c>
      <c r="W12" s="4">
        <f>+COUNTIF($Q$3:$Q$71,U12)</f>
        <v>8</v>
      </c>
    </row>
    <row r="13" spans="1:23" x14ac:dyDescent="0.25">
      <c r="A13" s="1">
        <v>10</v>
      </c>
      <c r="B13" s="7" t="s">
        <v>194</v>
      </c>
      <c r="C13" s="9">
        <v>0.43890000000000001</v>
      </c>
      <c r="D13" s="7"/>
      <c r="E13" s="9">
        <f t="shared" si="1"/>
        <v>1.4389000000000001</v>
      </c>
      <c r="F13" s="9">
        <f t="shared" si="0"/>
        <v>1.2389000000000001</v>
      </c>
      <c r="G13" s="9">
        <f t="shared" si="0"/>
        <v>1.0388999999999999</v>
      </c>
      <c r="H13" s="9">
        <f t="shared" si="0"/>
        <v>0.83889999999999998</v>
      </c>
      <c r="I13" s="9">
        <f t="shared" si="0"/>
        <v>0.63890000000000002</v>
      </c>
      <c r="J13" s="9">
        <f t="shared" si="0"/>
        <v>0.43890000000000001</v>
      </c>
      <c r="K13" s="9">
        <f t="shared" si="0"/>
        <v>0.2389</v>
      </c>
      <c r="L13" s="9">
        <f t="shared" si="0"/>
        <v>3.889999999999999E-2</v>
      </c>
      <c r="M13" s="9">
        <f t="shared" si="0"/>
        <v>0.16109999999999997</v>
      </c>
      <c r="N13" s="9">
        <f t="shared" si="0"/>
        <v>0.36110000000000003</v>
      </c>
      <c r="O13" s="9">
        <f t="shared" si="0"/>
        <v>0.56109999999999993</v>
      </c>
      <c r="P13" s="8">
        <f t="shared" si="2"/>
        <v>3.889999999999999E-2</v>
      </c>
      <c r="Q13" s="5">
        <f t="shared" si="3"/>
        <v>8</v>
      </c>
      <c r="R13" s="5" t="str">
        <f t="shared" si="4"/>
        <v>Optimismo</v>
      </c>
      <c r="S13" s="5">
        <v>2024</v>
      </c>
      <c r="U13" s="4">
        <v>11</v>
      </c>
      <c r="V13" s="10" t="s">
        <v>260</v>
      </c>
      <c r="W13" s="4">
        <f>+COUNTIF($Q$3:$Q$71,U13)</f>
        <v>2</v>
      </c>
    </row>
    <row r="14" spans="1:23" x14ac:dyDescent="0.25">
      <c r="A14" s="1">
        <v>11</v>
      </c>
      <c r="B14" s="7" t="s">
        <v>195</v>
      </c>
      <c r="C14" s="9">
        <v>0.66520000000000001</v>
      </c>
      <c r="D14" s="7"/>
      <c r="E14" s="9">
        <f t="shared" si="1"/>
        <v>1.6652</v>
      </c>
      <c r="F14" s="9">
        <f t="shared" si="0"/>
        <v>1.4652000000000001</v>
      </c>
      <c r="G14" s="9">
        <f t="shared" si="0"/>
        <v>1.2652000000000001</v>
      </c>
      <c r="H14" s="9">
        <f t="shared" si="0"/>
        <v>1.0651999999999999</v>
      </c>
      <c r="I14" s="9">
        <f t="shared" si="0"/>
        <v>0.86519999999999997</v>
      </c>
      <c r="J14" s="9">
        <f t="shared" si="0"/>
        <v>0.66520000000000001</v>
      </c>
      <c r="K14" s="9">
        <f t="shared" si="0"/>
        <v>0.4652</v>
      </c>
      <c r="L14" s="9">
        <f t="shared" si="0"/>
        <v>0.26519999999999999</v>
      </c>
      <c r="M14" s="9">
        <f t="shared" si="0"/>
        <v>6.5200000000000036E-2</v>
      </c>
      <c r="N14" s="9">
        <f t="shared" si="0"/>
        <v>0.13480000000000003</v>
      </c>
      <c r="O14" s="9">
        <f t="shared" si="0"/>
        <v>0.33479999999999999</v>
      </c>
      <c r="P14" s="8">
        <f t="shared" si="2"/>
        <v>6.5200000000000036E-2</v>
      </c>
      <c r="Q14" s="5">
        <f t="shared" si="3"/>
        <v>9</v>
      </c>
      <c r="R14" s="5" t="str">
        <f t="shared" si="4"/>
        <v>Convicción</v>
      </c>
      <c r="S14" s="5">
        <v>2024</v>
      </c>
      <c r="U14" s="4"/>
      <c r="V14" s="10" t="s">
        <v>266</v>
      </c>
      <c r="W14" s="11">
        <f>SUM(W3:W13)</f>
        <v>69</v>
      </c>
    </row>
    <row r="15" spans="1:23" x14ac:dyDescent="0.25">
      <c r="A15" s="1">
        <v>12</v>
      </c>
      <c r="B15" s="7" t="s">
        <v>196</v>
      </c>
      <c r="C15" s="9">
        <v>0.97599999999999998</v>
      </c>
      <c r="D15" s="7"/>
      <c r="E15" s="9">
        <f t="shared" si="1"/>
        <v>1.976</v>
      </c>
      <c r="F15" s="9">
        <f t="shared" si="0"/>
        <v>1.776</v>
      </c>
      <c r="G15" s="9">
        <f t="shared" si="0"/>
        <v>1.5760000000000001</v>
      </c>
      <c r="H15" s="9">
        <f t="shared" si="0"/>
        <v>1.3759999999999999</v>
      </c>
      <c r="I15" s="9">
        <f t="shared" si="0"/>
        <v>1.1759999999999999</v>
      </c>
      <c r="J15" s="9">
        <f t="shared" si="0"/>
        <v>0.97599999999999998</v>
      </c>
      <c r="K15" s="9">
        <f t="shared" si="0"/>
        <v>0.77600000000000002</v>
      </c>
      <c r="L15" s="9">
        <f t="shared" si="0"/>
        <v>0.57599999999999996</v>
      </c>
      <c r="M15" s="9">
        <f t="shared" si="0"/>
        <v>0.376</v>
      </c>
      <c r="N15" s="9">
        <f t="shared" si="0"/>
        <v>0.17599999999999993</v>
      </c>
      <c r="O15" s="9">
        <f t="shared" si="0"/>
        <v>2.4000000000000021E-2</v>
      </c>
      <c r="P15" s="8">
        <f t="shared" si="2"/>
        <v>2.4000000000000021E-2</v>
      </c>
      <c r="Q15" s="5">
        <f t="shared" si="3"/>
        <v>11</v>
      </c>
      <c r="R15" s="5" t="str">
        <f t="shared" si="4"/>
        <v>Confianza</v>
      </c>
      <c r="S15" s="5">
        <v>2024</v>
      </c>
    </row>
    <row r="16" spans="1:23" x14ac:dyDescent="0.25">
      <c r="A16" s="1">
        <v>13</v>
      </c>
      <c r="B16" s="7" t="s">
        <v>197</v>
      </c>
      <c r="C16" s="9">
        <v>7.7200000000000005E-2</v>
      </c>
      <c r="D16" s="7"/>
      <c r="E16" s="9">
        <f t="shared" si="1"/>
        <v>1.0771999999999999</v>
      </c>
      <c r="F16" s="9">
        <f t="shared" si="0"/>
        <v>0.87720000000000009</v>
      </c>
      <c r="G16" s="9">
        <f t="shared" si="0"/>
        <v>0.67720000000000002</v>
      </c>
      <c r="H16" s="9">
        <f t="shared" si="0"/>
        <v>0.47720000000000001</v>
      </c>
      <c r="I16" s="9">
        <f t="shared" si="0"/>
        <v>0.2772</v>
      </c>
      <c r="J16" s="9">
        <f t="shared" si="0"/>
        <v>7.7200000000000005E-2</v>
      </c>
      <c r="K16" s="9">
        <f t="shared" si="0"/>
        <v>0.12280000000000001</v>
      </c>
      <c r="L16" s="9">
        <f t="shared" si="0"/>
        <v>0.32280000000000003</v>
      </c>
      <c r="M16" s="9">
        <f t="shared" si="0"/>
        <v>0.52279999999999993</v>
      </c>
      <c r="N16" s="9">
        <f t="shared" si="0"/>
        <v>0.7228</v>
      </c>
      <c r="O16" s="9">
        <f t="shared" si="0"/>
        <v>0.92279999999999995</v>
      </c>
      <c r="P16" s="8">
        <f t="shared" si="2"/>
        <v>7.7200000000000005E-2</v>
      </c>
      <c r="Q16" s="5">
        <f t="shared" si="3"/>
        <v>6</v>
      </c>
      <c r="R16" s="5" t="str">
        <f t="shared" si="4"/>
        <v>Neutro</v>
      </c>
      <c r="S16" s="5">
        <v>2024</v>
      </c>
      <c r="V16" s="10" t="s">
        <v>269</v>
      </c>
      <c r="W16" s="4">
        <f>+SUM(W3:W13)</f>
        <v>69</v>
      </c>
    </row>
    <row r="17" spans="1:23" x14ac:dyDescent="0.25">
      <c r="A17" s="1">
        <v>14</v>
      </c>
      <c r="B17" s="7" t="s">
        <v>198</v>
      </c>
      <c r="C17" s="9">
        <v>0.2263</v>
      </c>
      <c r="D17" s="7"/>
      <c r="E17" s="9">
        <f t="shared" si="1"/>
        <v>1.2262999999999999</v>
      </c>
      <c r="F17" s="9">
        <f t="shared" si="0"/>
        <v>1.0263</v>
      </c>
      <c r="G17" s="9">
        <f t="shared" si="0"/>
        <v>0.82630000000000003</v>
      </c>
      <c r="H17" s="9">
        <f t="shared" si="0"/>
        <v>0.62630000000000008</v>
      </c>
      <c r="I17" s="9">
        <f t="shared" si="0"/>
        <v>0.42630000000000001</v>
      </c>
      <c r="J17" s="9">
        <f t="shared" si="0"/>
        <v>0.2263</v>
      </c>
      <c r="K17" s="9">
        <f t="shared" si="0"/>
        <v>2.629999999999999E-2</v>
      </c>
      <c r="L17" s="9">
        <f t="shared" si="0"/>
        <v>0.17370000000000002</v>
      </c>
      <c r="M17" s="9">
        <f t="shared" si="0"/>
        <v>0.37369999999999998</v>
      </c>
      <c r="N17" s="9">
        <f t="shared" si="0"/>
        <v>0.5737000000000001</v>
      </c>
      <c r="O17" s="9">
        <f t="shared" si="0"/>
        <v>0.77370000000000005</v>
      </c>
      <c r="P17" s="8">
        <f t="shared" si="2"/>
        <v>2.629999999999999E-2</v>
      </c>
      <c r="Q17" s="5">
        <f t="shared" si="3"/>
        <v>7</v>
      </c>
      <c r="R17" s="5" t="str">
        <f t="shared" si="4"/>
        <v>Favorable</v>
      </c>
      <c r="S17" s="5">
        <v>2024</v>
      </c>
      <c r="V17" s="10" t="s">
        <v>270</v>
      </c>
      <c r="W17" s="4">
        <f>W8</f>
        <v>22</v>
      </c>
    </row>
    <row r="18" spans="1:23" x14ac:dyDescent="0.25">
      <c r="A18" s="1">
        <v>15</v>
      </c>
      <c r="B18" s="7" t="s">
        <v>199</v>
      </c>
      <c r="C18" s="9">
        <v>7.7200000000000005E-2</v>
      </c>
      <c r="D18" s="7"/>
      <c r="E18" s="9">
        <f t="shared" si="1"/>
        <v>1.0771999999999999</v>
      </c>
      <c r="F18" s="9">
        <f t="shared" si="0"/>
        <v>0.87720000000000009</v>
      </c>
      <c r="G18" s="9">
        <f t="shared" si="0"/>
        <v>0.67720000000000002</v>
      </c>
      <c r="H18" s="9">
        <f t="shared" si="0"/>
        <v>0.47720000000000001</v>
      </c>
      <c r="I18" s="9">
        <f t="shared" si="0"/>
        <v>0.2772</v>
      </c>
      <c r="J18" s="9">
        <f t="shared" si="0"/>
        <v>7.7200000000000005E-2</v>
      </c>
      <c r="K18" s="9">
        <f t="shared" si="0"/>
        <v>0.12280000000000001</v>
      </c>
      <c r="L18" s="9">
        <f t="shared" si="0"/>
        <v>0.32280000000000003</v>
      </c>
      <c r="M18" s="9">
        <f t="shared" si="0"/>
        <v>0.52279999999999993</v>
      </c>
      <c r="N18" s="9">
        <f t="shared" si="0"/>
        <v>0.7228</v>
      </c>
      <c r="O18" s="9">
        <f t="shared" si="0"/>
        <v>0.92279999999999995</v>
      </c>
      <c r="P18" s="8">
        <f t="shared" si="2"/>
        <v>7.7200000000000005E-2</v>
      </c>
      <c r="Q18" s="5">
        <f t="shared" si="3"/>
        <v>6</v>
      </c>
      <c r="R18" s="5" t="str">
        <f t="shared" si="4"/>
        <v>Neutro</v>
      </c>
      <c r="S18" s="5">
        <v>2024</v>
      </c>
      <c r="V18" s="10" t="s">
        <v>271</v>
      </c>
      <c r="W18" s="14">
        <f>1-W17/26</f>
        <v>0.15384615384615385</v>
      </c>
    </row>
    <row r="19" spans="1:23" x14ac:dyDescent="0.25">
      <c r="A19" s="1">
        <v>16</v>
      </c>
      <c r="B19" s="7" t="s">
        <v>200</v>
      </c>
      <c r="C19" s="9">
        <v>-0.77170000000000005</v>
      </c>
      <c r="D19" s="7"/>
      <c r="E19" s="9">
        <f t="shared" si="1"/>
        <v>0.22829999999999995</v>
      </c>
      <c r="F19" s="9">
        <f t="shared" si="1"/>
        <v>2.8299999999999992E-2</v>
      </c>
      <c r="G19" s="9">
        <f t="shared" si="1"/>
        <v>0.17170000000000007</v>
      </c>
      <c r="H19" s="9">
        <f t="shared" si="1"/>
        <v>0.37170000000000003</v>
      </c>
      <c r="I19" s="9">
        <f t="shared" si="1"/>
        <v>0.5717000000000001</v>
      </c>
      <c r="J19" s="9">
        <f t="shared" si="1"/>
        <v>0.77170000000000005</v>
      </c>
      <c r="K19" s="9">
        <f t="shared" si="1"/>
        <v>0.97170000000000001</v>
      </c>
      <c r="L19" s="9">
        <f t="shared" si="1"/>
        <v>1.1717</v>
      </c>
      <c r="M19" s="9">
        <f t="shared" si="1"/>
        <v>1.3717000000000001</v>
      </c>
      <c r="N19" s="9">
        <f t="shared" si="1"/>
        <v>1.5717000000000001</v>
      </c>
      <c r="O19" s="9">
        <f t="shared" si="1"/>
        <v>1.7717000000000001</v>
      </c>
      <c r="P19" s="8">
        <f t="shared" si="2"/>
        <v>2.8299999999999992E-2</v>
      </c>
      <c r="Q19" s="5">
        <f t="shared" si="3"/>
        <v>2</v>
      </c>
      <c r="R19" s="5" t="str">
        <f t="shared" si="4"/>
        <v>Pesimismo</v>
      </c>
      <c r="S19" s="5">
        <v>2024</v>
      </c>
    </row>
    <row r="20" spans="1:23" x14ac:dyDescent="0.25">
      <c r="A20" s="1">
        <v>17</v>
      </c>
      <c r="B20" s="7" t="s">
        <v>201</v>
      </c>
      <c r="C20" s="9">
        <v>-0.52669999999999995</v>
      </c>
      <c r="D20" s="7"/>
      <c r="E20" s="9">
        <f t="shared" si="1"/>
        <v>0.47330000000000005</v>
      </c>
      <c r="F20" s="9">
        <f t="shared" si="1"/>
        <v>0.2733000000000001</v>
      </c>
      <c r="G20" s="9">
        <f t="shared" si="1"/>
        <v>7.3300000000000032E-2</v>
      </c>
      <c r="H20" s="9">
        <f t="shared" si="1"/>
        <v>0.12669999999999992</v>
      </c>
      <c r="I20" s="9">
        <f t="shared" si="1"/>
        <v>0.32669999999999993</v>
      </c>
      <c r="J20" s="9">
        <f t="shared" si="1"/>
        <v>0.52669999999999995</v>
      </c>
      <c r="K20" s="9">
        <f t="shared" si="1"/>
        <v>0.7266999999999999</v>
      </c>
      <c r="L20" s="9">
        <f t="shared" si="1"/>
        <v>0.92669999999999997</v>
      </c>
      <c r="M20" s="9">
        <f t="shared" si="1"/>
        <v>1.1267</v>
      </c>
      <c r="N20" s="9">
        <f t="shared" si="1"/>
        <v>1.3267</v>
      </c>
      <c r="O20" s="9">
        <f t="shared" si="1"/>
        <v>1.5266999999999999</v>
      </c>
      <c r="P20" s="8">
        <f t="shared" si="2"/>
        <v>7.3300000000000032E-2</v>
      </c>
      <c r="Q20" s="5">
        <f t="shared" si="3"/>
        <v>3</v>
      </c>
      <c r="R20" s="5" t="str">
        <f t="shared" si="4"/>
        <v>Inestabilidad</v>
      </c>
      <c r="S20" s="5">
        <v>2024</v>
      </c>
    </row>
    <row r="21" spans="1:23" x14ac:dyDescent="0.25">
      <c r="A21" s="1">
        <v>18</v>
      </c>
      <c r="B21" s="7" t="s">
        <v>202</v>
      </c>
      <c r="C21" s="9">
        <v>0.4199</v>
      </c>
      <c r="D21" s="7"/>
      <c r="E21" s="9">
        <f t="shared" si="1"/>
        <v>1.4198999999999999</v>
      </c>
      <c r="F21" s="9">
        <f t="shared" si="1"/>
        <v>1.2199</v>
      </c>
      <c r="G21" s="9">
        <f t="shared" si="1"/>
        <v>1.0199</v>
      </c>
      <c r="H21" s="9">
        <f t="shared" si="1"/>
        <v>0.81990000000000007</v>
      </c>
      <c r="I21" s="9">
        <f t="shared" si="1"/>
        <v>0.61990000000000001</v>
      </c>
      <c r="J21" s="9">
        <f t="shared" si="1"/>
        <v>0.4199</v>
      </c>
      <c r="K21" s="9">
        <f t="shared" si="1"/>
        <v>0.21989999999999998</v>
      </c>
      <c r="L21" s="9">
        <f t="shared" si="1"/>
        <v>1.9899999999999973E-2</v>
      </c>
      <c r="M21" s="9">
        <f t="shared" si="1"/>
        <v>0.18009999999999998</v>
      </c>
      <c r="N21" s="9">
        <f t="shared" si="1"/>
        <v>0.38010000000000005</v>
      </c>
      <c r="O21" s="9">
        <f t="shared" si="1"/>
        <v>0.58010000000000006</v>
      </c>
      <c r="P21" s="8">
        <f t="shared" si="2"/>
        <v>1.9899999999999973E-2</v>
      </c>
      <c r="Q21" s="5">
        <f t="shared" si="3"/>
        <v>8</v>
      </c>
      <c r="R21" s="5" t="str">
        <f t="shared" si="4"/>
        <v>Optimismo</v>
      </c>
      <c r="S21" s="5">
        <v>2024</v>
      </c>
    </row>
    <row r="22" spans="1:23" x14ac:dyDescent="0.25">
      <c r="A22" s="1">
        <v>19</v>
      </c>
      <c r="B22" s="7" t="s">
        <v>203</v>
      </c>
      <c r="C22" s="9">
        <v>0.29599999999999999</v>
      </c>
      <c r="D22" s="7"/>
      <c r="E22" s="9">
        <f t="shared" si="1"/>
        <v>1.296</v>
      </c>
      <c r="F22" s="9">
        <f t="shared" si="1"/>
        <v>1.0960000000000001</v>
      </c>
      <c r="G22" s="9">
        <f t="shared" si="1"/>
        <v>0.89599999999999991</v>
      </c>
      <c r="H22" s="9">
        <f t="shared" si="1"/>
        <v>0.69599999999999995</v>
      </c>
      <c r="I22" s="9">
        <f t="shared" si="1"/>
        <v>0.496</v>
      </c>
      <c r="J22" s="9">
        <f t="shared" si="1"/>
        <v>0.29599999999999999</v>
      </c>
      <c r="K22" s="9">
        <f t="shared" si="1"/>
        <v>9.5999999999999974E-2</v>
      </c>
      <c r="L22" s="9">
        <f t="shared" si="1"/>
        <v>0.10400000000000004</v>
      </c>
      <c r="M22" s="9">
        <f t="shared" si="1"/>
        <v>0.30399999999999999</v>
      </c>
      <c r="N22" s="9">
        <f t="shared" si="1"/>
        <v>0.504</v>
      </c>
      <c r="O22" s="9">
        <f t="shared" si="1"/>
        <v>0.70399999999999996</v>
      </c>
      <c r="P22" s="8">
        <f t="shared" si="2"/>
        <v>9.5999999999999974E-2</v>
      </c>
      <c r="Q22" s="5">
        <f t="shared" si="3"/>
        <v>7</v>
      </c>
      <c r="R22" s="5" t="str">
        <f t="shared" si="4"/>
        <v>Favorable</v>
      </c>
      <c r="S22" s="5">
        <v>2024</v>
      </c>
    </row>
    <row r="23" spans="1:23" x14ac:dyDescent="0.25">
      <c r="A23" s="1">
        <v>20</v>
      </c>
      <c r="B23" s="7" t="s">
        <v>204</v>
      </c>
      <c r="C23" s="9">
        <v>0.81259999999999999</v>
      </c>
      <c r="D23" s="7"/>
      <c r="E23" s="9">
        <f t="shared" si="1"/>
        <v>1.8126</v>
      </c>
      <c r="F23" s="9">
        <f t="shared" si="1"/>
        <v>1.6126</v>
      </c>
      <c r="G23" s="9">
        <f t="shared" si="1"/>
        <v>1.4125999999999999</v>
      </c>
      <c r="H23" s="9">
        <f t="shared" si="1"/>
        <v>1.2126000000000001</v>
      </c>
      <c r="I23" s="9">
        <f t="shared" si="1"/>
        <v>1.0125999999999999</v>
      </c>
      <c r="J23" s="9">
        <f t="shared" si="1"/>
        <v>0.81259999999999999</v>
      </c>
      <c r="K23" s="9">
        <f t="shared" si="1"/>
        <v>0.61260000000000003</v>
      </c>
      <c r="L23" s="9">
        <f t="shared" si="1"/>
        <v>0.41259999999999997</v>
      </c>
      <c r="M23" s="9">
        <f t="shared" si="1"/>
        <v>0.21260000000000001</v>
      </c>
      <c r="N23" s="9">
        <f t="shared" si="1"/>
        <v>1.2599999999999945E-2</v>
      </c>
      <c r="O23" s="9">
        <f t="shared" si="1"/>
        <v>0.18740000000000001</v>
      </c>
      <c r="P23" s="8">
        <f t="shared" si="2"/>
        <v>1.2599999999999945E-2</v>
      </c>
      <c r="Q23" s="5">
        <f t="shared" si="3"/>
        <v>10</v>
      </c>
      <c r="R23" s="5" t="str">
        <f t="shared" si="4"/>
        <v>Consolidación</v>
      </c>
      <c r="S23" s="5">
        <v>2024</v>
      </c>
    </row>
    <row r="24" spans="1:23" x14ac:dyDescent="0.25">
      <c r="A24" s="1">
        <v>21</v>
      </c>
      <c r="B24" s="7" t="s">
        <v>205</v>
      </c>
      <c r="C24" s="9">
        <v>0</v>
      </c>
      <c r="D24" s="7"/>
      <c r="E24" s="9">
        <f t="shared" si="1"/>
        <v>1</v>
      </c>
      <c r="F24" s="9">
        <f t="shared" si="1"/>
        <v>0.8</v>
      </c>
      <c r="G24" s="9">
        <f t="shared" si="1"/>
        <v>0.6</v>
      </c>
      <c r="H24" s="9">
        <f t="shared" si="1"/>
        <v>0.4</v>
      </c>
      <c r="I24" s="9">
        <f t="shared" si="1"/>
        <v>0.2</v>
      </c>
      <c r="J24" s="9">
        <f t="shared" si="1"/>
        <v>0</v>
      </c>
      <c r="K24" s="9">
        <f t="shared" si="1"/>
        <v>0.2</v>
      </c>
      <c r="L24" s="9">
        <f t="shared" si="1"/>
        <v>0.4</v>
      </c>
      <c r="M24" s="9">
        <f t="shared" si="1"/>
        <v>0.6</v>
      </c>
      <c r="N24" s="9">
        <f t="shared" si="1"/>
        <v>0.8</v>
      </c>
      <c r="O24" s="9">
        <f t="shared" si="1"/>
        <v>1</v>
      </c>
      <c r="P24" s="8">
        <f t="shared" si="2"/>
        <v>0</v>
      </c>
      <c r="Q24" s="5">
        <f t="shared" si="3"/>
        <v>6</v>
      </c>
      <c r="R24" s="5" t="str">
        <f t="shared" si="4"/>
        <v>Neutro</v>
      </c>
      <c r="S24" s="5">
        <v>2024</v>
      </c>
    </row>
    <row r="25" spans="1:23" x14ac:dyDescent="0.25">
      <c r="A25" s="1">
        <v>22</v>
      </c>
      <c r="B25" s="7" t="s">
        <v>206</v>
      </c>
      <c r="C25" s="9">
        <v>0</v>
      </c>
      <c r="D25" s="7"/>
      <c r="E25" s="9">
        <f t="shared" si="1"/>
        <v>1</v>
      </c>
      <c r="F25" s="9">
        <f t="shared" si="1"/>
        <v>0.8</v>
      </c>
      <c r="G25" s="9">
        <f t="shared" si="1"/>
        <v>0.6</v>
      </c>
      <c r="H25" s="9">
        <f t="shared" si="1"/>
        <v>0.4</v>
      </c>
      <c r="I25" s="9">
        <f t="shared" si="1"/>
        <v>0.2</v>
      </c>
      <c r="J25" s="9">
        <f t="shared" si="1"/>
        <v>0</v>
      </c>
      <c r="K25" s="9">
        <f t="shared" si="1"/>
        <v>0.2</v>
      </c>
      <c r="L25" s="9">
        <f t="shared" si="1"/>
        <v>0.4</v>
      </c>
      <c r="M25" s="9">
        <f t="shared" si="1"/>
        <v>0.6</v>
      </c>
      <c r="N25" s="9">
        <f t="shared" si="1"/>
        <v>0.8</v>
      </c>
      <c r="O25" s="9">
        <f t="shared" si="1"/>
        <v>1</v>
      </c>
      <c r="P25" s="8">
        <f t="shared" si="2"/>
        <v>0</v>
      </c>
      <c r="Q25" s="5">
        <f t="shared" si="3"/>
        <v>6</v>
      </c>
      <c r="R25" s="5" t="str">
        <f t="shared" si="4"/>
        <v>Neutro</v>
      </c>
      <c r="S25" s="5">
        <v>2024</v>
      </c>
    </row>
    <row r="26" spans="1:23" x14ac:dyDescent="0.25">
      <c r="A26" s="1">
        <v>23</v>
      </c>
      <c r="B26" s="7" t="s">
        <v>207</v>
      </c>
      <c r="C26" s="9">
        <v>0</v>
      </c>
      <c r="D26" s="7"/>
      <c r="E26" s="9">
        <f t="shared" si="1"/>
        <v>1</v>
      </c>
      <c r="F26" s="9">
        <f t="shared" si="1"/>
        <v>0.8</v>
      </c>
      <c r="G26" s="9">
        <f t="shared" si="1"/>
        <v>0.6</v>
      </c>
      <c r="H26" s="9">
        <f t="shared" si="1"/>
        <v>0.4</v>
      </c>
      <c r="I26" s="9">
        <f t="shared" si="1"/>
        <v>0.2</v>
      </c>
      <c r="J26" s="9">
        <f t="shared" si="1"/>
        <v>0</v>
      </c>
      <c r="K26" s="9">
        <f t="shared" si="1"/>
        <v>0.2</v>
      </c>
      <c r="L26" s="9">
        <f t="shared" si="1"/>
        <v>0.4</v>
      </c>
      <c r="M26" s="9">
        <f t="shared" si="1"/>
        <v>0.6</v>
      </c>
      <c r="N26" s="9">
        <f t="shared" si="1"/>
        <v>0.8</v>
      </c>
      <c r="O26" s="9">
        <f t="shared" si="1"/>
        <v>1</v>
      </c>
      <c r="P26" s="8">
        <f t="shared" si="2"/>
        <v>0</v>
      </c>
      <c r="Q26" s="5">
        <f t="shared" si="3"/>
        <v>6</v>
      </c>
      <c r="R26" s="5" t="str">
        <f t="shared" si="4"/>
        <v>Neutro</v>
      </c>
      <c r="S26" s="5">
        <v>2024</v>
      </c>
    </row>
    <row r="27" spans="1:23" x14ac:dyDescent="0.25">
      <c r="A27" s="1">
        <v>24</v>
      </c>
      <c r="B27" s="7" t="s">
        <v>208</v>
      </c>
      <c r="C27" s="9">
        <v>0</v>
      </c>
      <c r="D27" s="7"/>
      <c r="E27" s="9">
        <f t="shared" si="1"/>
        <v>1</v>
      </c>
      <c r="F27" s="9">
        <f t="shared" si="1"/>
        <v>0.8</v>
      </c>
      <c r="G27" s="9">
        <f t="shared" si="1"/>
        <v>0.6</v>
      </c>
      <c r="H27" s="9">
        <f t="shared" si="1"/>
        <v>0.4</v>
      </c>
      <c r="I27" s="9">
        <f t="shared" si="1"/>
        <v>0.2</v>
      </c>
      <c r="J27" s="9">
        <f t="shared" si="1"/>
        <v>0</v>
      </c>
      <c r="K27" s="9">
        <f t="shared" si="1"/>
        <v>0.2</v>
      </c>
      <c r="L27" s="9">
        <f t="shared" si="1"/>
        <v>0.4</v>
      </c>
      <c r="M27" s="9">
        <f t="shared" si="1"/>
        <v>0.6</v>
      </c>
      <c r="N27" s="9">
        <f t="shared" si="1"/>
        <v>0.8</v>
      </c>
      <c r="O27" s="9">
        <f t="shared" si="1"/>
        <v>1</v>
      </c>
      <c r="P27" s="8">
        <f t="shared" si="2"/>
        <v>0</v>
      </c>
      <c r="Q27" s="5">
        <f t="shared" si="3"/>
        <v>6</v>
      </c>
      <c r="R27" s="5" t="str">
        <f t="shared" si="4"/>
        <v>Neutro</v>
      </c>
      <c r="S27" s="5">
        <v>2024</v>
      </c>
    </row>
    <row r="28" spans="1:23" x14ac:dyDescent="0.25">
      <c r="A28" s="1">
        <v>25</v>
      </c>
      <c r="B28" s="7" t="s">
        <v>209</v>
      </c>
      <c r="C28" s="9">
        <v>0</v>
      </c>
      <c r="D28" s="7"/>
      <c r="E28" s="9">
        <f t="shared" si="1"/>
        <v>1</v>
      </c>
      <c r="F28" s="9">
        <f t="shared" si="1"/>
        <v>0.8</v>
      </c>
      <c r="G28" s="9">
        <f t="shared" si="1"/>
        <v>0.6</v>
      </c>
      <c r="H28" s="9">
        <f t="shared" si="1"/>
        <v>0.4</v>
      </c>
      <c r="I28" s="9">
        <f t="shared" si="1"/>
        <v>0.2</v>
      </c>
      <c r="J28" s="9">
        <f t="shared" si="1"/>
        <v>0</v>
      </c>
      <c r="K28" s="9">
        <f t="shared" si="1"/>
        <v>0.2</v>
      </c>
      <c r="L28" s="9">
        <f t="shared" si="1"/>
        <v>0.4</v>
      </c>
      <c r="M28" s="9">
        <f t="shared" si="1"/>
        <v>0.6</v>
      </c>
      <c r="N28" s="9">
        <f t="shared" si="1"/>
        <v>0.8</v>
      </c>
      <c r="O28" s="9">
        <f t="shared" si="1"/>
        <v>1</v>
      </c>
      <c r="P28" s="8">
        <f t="shared" si="2"/>
        <v>0</v>
      </c>
      <c r="Q28" s="5">
        <f t="shared" si="3"/>
        <v>6</v>
      </c>
      <c r="R28" s="5" t="str">
        <f t="shared" si="4"/>
        <v>Neutro</v>
      </c>
      <c r="S28" s="5">
        <v>2024</v>
      </c>
    </row>
    <row r="29" spans="1:23" x14ac:dyDescent="0.25">
      <c r="A29" s="1">
        <v>26</v>
      </c>
      <c r="B29" s="7" t="s">
        <v>210</v>
      </c>
      <c r="C29" s="9">
        <v>0.42149999999999999</v>
      </c>
      <c r="D29" s="7"/>
      <c r="E29" s="9">
        <f t="shared" si="1"/>
        <v>1.4215</v>
      </c>
      <c r="F29" s="9">
        <f t="shared" si="1"/>
        <v>1.2215</v>
      </c>
      <c r="G29" s="9">
        <f t="shared" si="1"/>
        <v>1.0215000000000001</v>
      </c>
      <c r="H29" s="9">
        <f t="shared" si="1"/>
        <v>0.82150000000000001</v>
      </c>
      <c r="I29" s="9">
        <f t="shared" si="1"/>
        <v>0.62149999999999994</v>
      </c>
      <c r="J29" s="9">
        <f t="shared" si="1"/>
        <v>0.42149999999999999</v>
      </c>
      <c r="K29" s="9">
        <f t="shared" si="1"/>
        <v>0.22149999999999997</v>
      </c>
      <c r="L29" s="9">
        <f t="shared" si="1"/>
        <v>2.1499999999999964E-2</v>
      </c>
      <c r="M29" s="9">
        <f t="shared" si="1"/>
        <v>0.17849999999999999</v>
      </c>
      <c r="N29" s="9">
        <f t="shared" si="1"/>
        <v>0.37850000000000006</v>
      </c>
      <c r="O29" s="9">
        <f t="shared" si="1"/>
        <v>0.57850000000000001</v>
      </c>
      <c r="P29" s="8">
        <f t="shared" si="2"/>
        <v>2.1499999999999964E-2</v>
      </c>
      <c r="Q29" s="5">
        <f t="shared" si="3"/>
        <v>8</v>
      </c>
      <c r="R29" s="5" t="str">
        <f t="shared" si="4"/>
        <v>Optimismo</v>
      </c>
      <c r="S29" s="5">
        <v>2024</v>
      </c>
    </row>
    <row r="30" spans="1:23" x14ac:dyDescent="0.25">
      <c r="A30" s="1">
        <v>27</v>
      </c>
      <c r="B30" s="7" t="s">
        <v>211</v>
      </c>
      <c r="C30" s="9">
        <v>-0.65969999999999995</v>
      </c>
      <c r="D30" s="7"/>
      <c r="E30" s="9">
        <f t="shared" si="1"/>
        <v>0.34030000000000005</v>
      </c>
      <c r="F30" s="9">
        <f t="shared" si="1"/>
        <v>0.14030000000000009</v>
      </c>
      <c r="G30" s="9">
        <f t="shared" si="1"/>
        <v>5.9699999999999975E-2</v>
      </c>
      <c r="H30" s="9">
        <f t="shared" si="1"/>
        <v>0.25969999999999993</v>
      </c>
      <c r="I30" s="9">
        <f t="shared" si="1"/>
        <v>0.45969999999999994</v>
      </c>
      <c r="J30" s="9">
        <f t="shared" si="1"/>
        <v>0.65969999999999995</v>
      </c>
      <c r="K30" s="9">
        <f t="shared" si="1"/>
        <v>0.85969999999999991</v>
      </c>
      <c r="L30" s="9">
        <f t="shared" si="1"/>
        <v>1.0596999999999999</v>
      </c>
      <c r="M30" s="9">
        <f t="shared" si="1"/>
        <v>1.2597</v>
      </c>
      <c r="N30" s="9">
        <f t="shared" si="1"/>
        <v>1.4597</v>
      </c>
      <c r="O30" s="9">
        <f t="shared" si="1"/>
        <v>1.6597</v>
      </c>
      <c r="P30" s="8">
        <f t="shared" si="2"/>
        <v>5.9699999999999975E-2</v>
      </c>
      <c r="Q30" s="5">
        <f t="shared" si="3"/>
        <v>3</v>
      </c>
      <c r="R30" s="5" t="str">
        <f t="shared" si="4"/>
        <v>Inestabilidad</v>
      </c>
      <c r="S30" s="5">
        <v>2024</v>
      </c>
    </row>
    <row r="31" spans="1:23" x14ac:dyDescent="0.25">
      <c r="A31" s="1">
        <v>28</v>
      </c>
      <c r="B31" s="7" t="s">
        <v>212</v>
      </c>
      <c r="C31" s="9">
        <v>0</v>
      </c>
      <c r="D31" s="7"/>
      <c r="E31" s="9">
        <f t="shared" si="1"/>
        <v>1</v>
      </c>
      <c r="F31" s="9">
        <f t="shared" si="1"/>
        <v>0.8</v>
      </c>
      <c r="G31" s="9">
        <f t="shared" si="1"/>
        <v>0.6</v>
      </c>
      <c r="H31" s="9">
        <f t="shared" si="1"/>
        <v>0.4</v>
      </c>
      <c r="I31" s="9">
        <f t="shared" si="1"/>
        <v>0.2</v>
      </c>
      <c r="J31" s="9">
        <f t="shared" si="1"/>
        <v>0</v>
      </c>
      <c r="K31" s="9">
        <f t="shared" si="1"/>
        <v>0.2</v>
      </c>
      <c r="L31" s="9">
        <f t="shared" si="1"/>
        <v>0.4</v>
      </c>
      <c r="M31" s="9">
        <f t="shared" si="1"/>
        <v>0.6</v>
      </c>
      <c r="N31" s="9">
        <f t="shared" si="1"/>
        <v>0.8</v>
      </c>
      <c r="O31" s="9">
        <f t="shared" si="1"/>
        <v>1</v>
      </c>
      <c r="P31" s="8">
        <f t="shared" si="2"/>
        <v>0</v>
      </c>
      <c r="Q31" s="5">
        <f t="shared" si="3"/>
        <v>6</v>
      </c>
      <c r="R31" s="5" t="str">
        <f t="shared" si="4"/>
        <v>Neutro</v>
      </c>
      <c r="S31" s="5">
        <v>2024</v>
      </c>
    </row>
    <row r="32" spans="1:23" x14ac:dyDescent="0.25">
      <c r="A32" s="1">
        <v>29</v>
      </c>
      <c r="B32" s="7" t="s">
        <v>213</v>
      </c>
      <c r="C32" s="9">
        <v>0.2235</v>
      </c>
      <c r="D32" s="7"/>
      <c r="E32" s="9">
        <f t="shared" si="1"/>
        <v>1.2235</v>
      </c>
      <c r="F32" s="9">
        <f t="shared" si="1"/>
        <v>1.0235000000000001</v>
      </c>
      <c r="G32" s="9">
        <f t="shared" si="1"/>
        <v>0.82350000000000001</v>
      </c>
      <c r="H32" s="9">
        <f t="shared" si="1"/>
        <v>0.62350000000000005</v>
      </c>
      <c r="I32" s="9">
        <f t="shared" si="1"/>
        <v>0.42349999999999999</v>
      </c>
      <c r="J32" s="9">
        <f t="shared" si="1"/>
        <v>0.2235</v>
      </c>
      <c r="K32" s="9">
        <f t="shared" si="1"/>
        <v>2.3499999999999993E-2</v>
      </c>
      <c r="L32" s="9">
        <f t="shared" si="1"/>
        <v>0.17650000000000002</v>
      </c>
      <c r="M32" s="9">
        <f t="shared" si="1"/>
        <v>0.37649999999999995</v>
      </c>
      <c r="N32" s="9">
        <f t="shared" si="1"/>
        <v>0.57650000000000001</v>
      </c>
      <c r="O32" s="9">
        <f t="shared" si="1"/>
        <v>0.77649999999999997</v>
      </c>
      <c r="P32" s="8">
        <f t="shared" si="2"/>
        <v>2.3499999999999993E-2</v>
      </c>
      <c r="Q32" s="5">
        <f t="shared" si="3"/>
        <v>7</v>
      </c>
      <c r="R32" s="5" t="str">
        <f t="shared" si="4"/>
        <v>Favorable</v>
      </c>
      <c r="S32" s="5">
        <v>2024</v>
      </c>
    </row>
    <row r="33" spans="1:19" x14ac:dyDescent="0.25">
      <c r="A33" s="1">
        <v>30</v>
      </c>
      <c r="B33" s="7" t="s">
        <v>214</v>
      </c>
      <c r="C33" s="9">
        <v>0.49390000000000001</v>
      </c>
      <c r="D33" s="7"/>
      <c r="E33" s="9">
        <f t="shared" si="1"/>
        <v>1.4939</v>
      </c>
      <c r="F33" s="9">
        <f t="shared" si="1"/>
        <v>1.2939000000000001</v>
      </c>
      <c r="G33" s="9">
        <f t="shared" si="1"/>
        <v>1.0939000000000001</v>
      </c>
      <c r="H33" s="9">
        <f t="shared" si="1"/>
        <v>0.89390000000000003</v>
      </c>
      <c r="I33" s="9">
        <f t="shared" si="1"/>
        <v>0.69389999999999996</v>
      </c>
      <c r="J33" s="9">
        <f t="shared" si="1"/>
        <v>0.49390000000000001</v>
      </c>
      <c r="K33" s="9">
        <f t="shared" si="1"/>
        <v>0.29389999999999999</v>
      </c>
      <c r="L33" s="9">
        <f t="shared" si="1"/>
        <v>9.3899999999999983E-2</v>
      </c>
      <c r="M33" s="9">
        <f t="shared" si="1"/>
        <v>0.10609999999999997</v>
      </c>
      <c r="N33" s="9">
        <f t="shared" si="1"/>
        <v>0.30610000000000004</v>
      </c>
      <c r="O33" s="9">
        <f t="shared" si="1"/>
        <v>0.50609999999999999</v>
      </c>
      <c r="P33" s="8">
        <f t="shared" si="2"/>
        <v>9.3899999999999983E-2</v>
      </c>
      <c r="Q33" s="5">
        <f t="shared" si="3"/>
        <v>8</v>
      </c>
      <c r="R33" s="5" t="str">
        <f t="shared" si="4"/>
        <v>Optimismo</v>
      </c>
      <c r="S33" s="5">
        <v>2024</v>
      </c>
    </row>
    <row r="34" spans="1:19" x14ac:dyDescent="0.25">
      <c r="A34" s="1">
        <v>31</v>
      </c>
      <c r="B34" s="7" t="s">
        <v>215</v>
      </c>
      <c r="C34" s="9">
        <v>0.82030000000000003</v>
      </c>
      <c r="D34" s="7"/>
      <c r="E34" s="9">
        <f t="shared" si="1"/>
        <v>1.8203</v>
      </c>
      <c r="F34" s="9">
        <f t="shared" si="1"/>
        <v>1.6203000000000001</v>
      </c>
      <c r="G34" s="9">
        <f t="shared" si="1"/>
        <v>1.4203000000000001</v>
      </c>
      <c r="H34" s="9">
        <f t="shared" si="1"/>
        <v>1.2202999999999999</v>
      </c>
      <c r="I34" s="9">
        <f t="shared" si="1"/>
        <v>1.0203</v>
      </c>
      <c r="J34" s="9">
        <f t="shared" si="1"/>
        <v>0.82030000000000003</v>
      </c>
      <c r="K34" s="9">
        <f t="shared" si="1"/>
        <v>0.62030000000000007</v>
      </c>
      <c r="L34" s="9">
        <f t="shared" si="1"/>
        <v>0.42030000000000001</v>
      </c>
      <c r="M34" s="9">
        <f t="shared" si="1"/>
        <v>0.22030000000000005</v>
      </c>
      <c r="N34" s="9">
        <f t="shared" si="1"/>
        <v>2.0299999999999985E-2</v>
      </c>
      <c r="O34" s="9">
        <f t="shared" si="1"/>
        <v>0.17969999999999997</v>
      </c>
      <c r="P34" s="8">
        <f t="shared" si="2"/>
        <v>2.0299999999999985E-2</v>
      </c>
      <c r="Q34" s="5">
        <f t="shared" si="3"/>
        <v>10</v>
      </c>
      <c r="R34" s="5" t="str">
        <f t="shared" si="4"/>
        <v>Consolidación</v>
      </c>
      <c r="S34" s="5">
        <v>2024</v>
      </c>
    </row>
    <row r="35" spans="1:19" x14ac:dyDescent="0.25">
      <c r="A35" s="1">
        <v>32</v>
      </c>
      <c r="B35" s="7" t="s">
        <v>216</v>
      </c>
      <c r="C35" s="9">
        <v>7.7200000000000005E-2</v>
      </c>
      <c r="D35" s="7"/>
      <c r="E35" s="9">
        <f t="shared" si="1"/>
        <v>1.0771999999999999</v>
      </c>
      <c r="F35" s="9">
        <f t="shared" si="1"/>
        <v>0.87720000000000009</v>
      </c>
      <c r="G35" s="9">
        <f t="shared" si="1"/>
        <v>0.67720000000000002</v>
      </c>
      <c r="H35" s="9">
        <f t="shared" si="1"/>
        <v>0.47720000000000001</v>
      </c>
      <c r="I35" s="9">
        <f t="shared" si="1"/>
        <v>0.2772</v>
      </c>
      <c r="J35" s="9">
        <f t="shared" si="1"/>
        <v>7.7200000000000005E-2</v>
      </c>
      <c r="K35" s="9">
        <f t="shared" si="1"/>
        <v>0.12280000000000001</v>
      </c>
      <c r="L35" s="9">
        <f t="shared" si="1"/>
        <v>0.32280000000000003</v>
      </c>
      <c r="M35" s="9">
        <f t="shared" si="1"/>
        <v>0.52279999999999993</v>
      </c>
      <c r="N35" s="9">
        <f t="shared" si="1"/>
        <v>0.7228</v>
      </c>
      <c r="O35" s="9">
        <f t="shared" si="1"/>
        <v>0.92279999999999995</v>
      </c>
      <c r="P35" s="8">
        <f t="shared" si="2"/>
        <v>7.7200000000000005E-2</v>
      </c>
      <c r="Q35" s="5">
        <f t="shared" si="3"/>
        <v>6</v>
      </c>
      <c r="R35" s="5" t="str">
        <f t="shared" si="4"/>
        <v>Neutro</v>
      </c>
      <c r="S35" s="5">
        <v>2024</v>
      </c>
    </row>
    <row r="36" spans="1:19" x14ac:dyDescent="0.25">
      <c r="A36" s="1">
        <v>33</v>
      </c>
      <c r="B36" s="7" t="s">
        <v>217</v>
      </c>
      <c r="C36" s="9">
        <v>-0.36120000000000002</v>
      </c>
      <c r="D36" s="7"/>
      <c r="E36" s="9">
        <f t="shared" ref="E36:O59" si="5">+ABS(E$2-$C36)</f>
        <v>0.63880000000000003</v>
      </c>
      <c r="F36" s="9">
        <f t="shared" si="5"/>
        <v>0.43880000000000002</v>
      </c>
      <c r="G36" s="9">
        <f t="shared" si="5"/>
        <v>0.23879999999999996</v>
      </c>
      <c r="H36" s="9">
        <f t="shared" si="5"/>
        <v>3.8800000000000001E-2</v>
      </c>
      <c r="I36" s="9">
        <f t="shared" si="5"/>
        <v>0.16120000000000001</v>
      </c>
      <c r="J36" s="9">
        <f t="shared" si="5"/>
        <v>0.36120000000000002</v>
      </c>
      <c r="K36" s="9">
        <f t="shared" si="5"/>
        <v>0.56120000000000003</v>
      </c>
      <c r="L36" s="9">
        <f t="shared" si="5"/>
        <v>0.7612000000000001</v>
      </c>
      <c r="M36" s="9">
        <f t="shared" si="5"/>
        <v>0.96120000000000005</v>
      </c>
      <c r="N36" s="9">
        <f t="shared" si="5"/>
        <v>1.1612</v>
      </c>
      <c r="O36" s="9">
        <f t="shared" si="5"/>
        <v>1.3612</v>
      </c>
      <c r="P36" s="8">
        <f t="shared" si="2"/>
        <v>3.8800000000000001E-2</v>
      </c>
      <c r="Q36" s="5">
        <f t="shared" si="3"/>
        <v>4</v>
      </c>
      <c r="R36" s="5" t="str">
        <f t="shared" si="4"/>
        <v>Escepticismo</v>
      </c>
      <c r="S36" s="5">
        <v>2024</v>
      </c>
    </row>
    <row r="37" spans="1:19" x14ac:dyDescent="0.25">
      <c r="A37" s="1">
        <v>34</v>
      </c>
      <c r="B37" s="7" t="s">
        <v>218</v>
      </c>
      <c r="C37" s="9">
        <v>-0.44040000000000001</v>
      </c>
      <c r="D37" s="7"/>
      <c r="E37" s="9">
        <f t="shared" si="5"/>
        <v>0.55959999999999999</v>
      </c>
      <c r="F37" s="9">
        <f t="shared" si="5"/>
        <v>0.35960000000000003</v>
      </c>
      <c r="G37" s="9">
        <f t="shared" si="5"/>
        <v>0.15959999999999996</v>
      </c>
      <c r="H37" s="9">
        <f t="shared" si="5"/>
        <v>4.0399999999999991E-2</v>
      </c>
      <c r="I37" s="9">
        <f t="shared" si="5"/>
        <v>0.2404</v>
      </c>
      <c r="J37" s="9">
        <f t="shared" si="5"/>
        <v>0.44040000000000001</v>
      </c>
      <c r="K37" s="9">
        <f t="shared" si="5"/>
        <v>0.64040000000000008</v>
      </c>
      <c r="L37" s="9">
        <f t="shared" si="5"/>
        <v>0.84040000000000004</v>
      </c>
      <c r="M37" s="9">
        <f t="shared" si="5"/>
        <v>1.0404</v>
      </c>
      <c r="N37" s="9">
        <f t="shared" si="5"/>
        <v>1.2404000000000002</v>
      </c>
      <c r="O37" s="9">
        <f t="shared" si="5"/>
        <v>1.4403999999999999</v>
      </c>
      <c r="P37" s="8">
        <f t="shared" si="2"/>
        <v>4.0399999999999991E-2</v>
      </c>
      <c r="Q37" s="5">
        <f t="shared" si="3"/>
        <v>4</v>
      </c>
      <c r="R37" s="5" t="str">
        <f t="shared" si="4"/>
        <v>Escepticismo</v>
      </c>
      <c r="S37" s="5">
        <v>2024</v>
      </c>
    </row>
    <row r="38" spans="1:19" x14ac:dyDescent="0.25">
      <c r="A38" s="1">
        <v>35</v>
      </c>
      <c r="B38" s="7" t="s">
        <v>219</v>
      </c>
      <c r="C38" s="9">
        <v>0.57189999999999996</v>
      </c>
      <c r="D38" s="7"/>
      <c r="E38" s="9">
        <f t="shared" si="5"/>
        <v>1.5718999999999999</v>
      </c>
      <c r="F38" s="9">
        <f t="shared" si="5"/>
        <v>1.3719000000000001</v>
      </c>
      <c r="G38" s="9">
        <f t="shared" si="5"/>
        <v>1.1718999999999999</v>
      </c>
      <c r="H38" s="9">
        <f t="shared" si="5"/>
        <v>0.97189999999999999</v>
      </c>
      <c r="I38" s="9">
        <f t="shared" si="5"/>
        <v>0.77190000000000003</v>
      </c>
      <c r="J38" s="9">
        <f t="shared" si="5"/>
        <v>0.57189999999999996</v>
      </c>
      <c r="K38" s="9">
        <f t="shared" si="5"/>
        <v>0.37189999999999995</v>
      </c>
      <c r="L38" s="9">
        <f t="shared" si="5"/>
        <v>0.17189999999999994</v>
      </c>
      <c r="M38" s="9">
        <f t="shared" si="5"/>
        <v>2.8100000000000014E-2</v>
      </c>
      <c r="N38" s="9">
        <f t="shared" si="5"/>
        <v>0.22810000000000008</v>
      </c>
      <c r="O38" s="9">
        <f t="shared" si="5"/>
        <v>0.42810000000000004</v>
      </c>
      <c r="P38" s="8">
        <f t="shared" si="2"/>
        <v>2.8100000000000014E-2</v>
      </c>
      <c r="Q38" s="5">
        <f t="shared" si="3"/>
        <v>9</v>
      </c>
      <c r="R38" s="5" t="str">
        <f t="shared" si="4"/>
        <v>Convicción</v>
      </c>
      <c r="S38" s="5">
        <v>2024</v>
      </c>
    </row>
    <row r="39" spans="1:19" x14ac:dyDescent="0.25">
      <c r="A39" s="1">
        <v>36</v>
      </c>
      <c r="B39" s="7" t="s">
        <v>220</v>
      </c>
      <c r="C39" s="9">
        <v>0.94579999999999997</v>
      </c>
      <c r="D39" s="7"/>
      <c r="E39" s="9">
        <f t="shared" si="5"/>
        <v>1.9458</v>
      </c>
      <c r="F39" s="9">
        <f t="shared" si="5"/>
        <v>1.7458</v>
      </c>
      <c r="G39" s="9">
        <f t="shared" si="5"/>
        <v>1.5457999999999998</v>
      </c>
      <c r="H39" s="9">
        <f t="shared" si="5"/>
        <v>1.3458000000000001</v>
      </c>
      <c r="I39" s="9">
        <f t="shared" si="5"/>
        <v>1.1457999999999999</v>
      </c>
      <c r="J39" s="9">
        <f t="shared" si="5"/>
        <v>0.94579999999999997</v>
      </c>
      <c r="K39" s="9">
        <f t="shared" si="5"/>
        <v>0.74580000000000002</v>
      </c>
      <c r="L39" s="9">
        <f t="shared" si="5"/>
        <v>0.54579999999999995</v>
      </c>
      <c r="M39" s="9">
        <f t="shared" si="5"/>
        <v>0.3458</v>
      </c>
      <c r="N39" s="9">
        <f t="shared" si="5"/>
        <v>0.14579999999999993</v>
      </c>
      <c r="O39" s="9">
        <f t="shared" si="5"/>
        <v>5.4200000000000026E-2</v>
      </c>
      <c r="P39" s="8">
        <f t="shared" si="2"/>
        <v>5.4200000000000026E-2</v>
      </c>
      <c r="Q39" s="5">
        <f t="shared" si="3"/>
        <v>11</v>
      </c>
      <c r="R39" s="5" t="str">
        <f t="shared" si="4"/>
        <v>Confianza</v>
      </c>
      <c r="S39" s="5">
        <v>2024</v>
      </c>
    </row>
    <row r="40" spans="1:19" x14ac:dyDescent="0.25">
      <c r="A40" s="1">
        <v>37</v>
      </c>
      <c r="B40" s="7" t="s">
        <v>221</v>
      </c>
      <c r="C40" s="9">
        <v>0</v>
      </c>
      <c r="D40" s="7"/>
      <c r="E40" s="9">
        <f t="shared" si="5"/>
        <v>1</v>
      </c>
      <c r="F40" s="9">
        <f t="shared" si="5"/>
        <v>0.8</v>
      </c>
      <c r="G40" s="9">
        <f t="shared" si="5"/>
        <v>0.6</v>
      </c>
      <c r="H40" s="9">
        <f t="shared" si="5"/>
        <v>0.4</v>
      </c>
      <c r="I40" s="9">
        <f t="shared" si="5"/>
        <v>0.2</v>
      </c>
      <c r="J40" s="9">
        <f t="shared" si="5"/>
        <v>0</v>
      </c>
      <c r="K40" s="9">
        <f t="shared" si="5"/>
        <v>0.2</v>
      </c>
      <c r="L40" s="9">
        <f t="shared" si="5"/>
        <v>0.4</v>
      </c>
      <c r="M40" s="9">
        <f t="shared" si="5"/>
        <v>0.6</v>
      </c>
      <c r="N40" s="9">
        <f t="shared" si="5"/>
        <v>0.8</v>
      </c>
      <c r="O40" s="9">
        <f t="shared" si="5"/>
        <v>1</v>
      </c>
      <c r="P40" s="8">
        <f t="shared" si="2"/>
        <v>0</v>
      </c>
      <c r="Q40" s="5">
        <f t="shared" si="3"/>
        <v>6</v>
      </c>
      <c r="R40" s="5" t="str">
        <f t="shared" si="4"/>
        <v>Neutro</v>
      </c>
      <c r="S40" s="5">
        <v>2024</v>
      </c>
    </row>
    <row r="41" spans="1:19" x14ac:dyDescent="0.25">
      <c r="A41" s="1">
        <v>38</v>
      </c>
      <c r="B41" s="7" t="s">
        <v>222</v>
      </c>
      <c r="C41" s="9">
        <v>0.44040000000000001</v>
      </c>
      <c r="D41" s="7"/>
      <c r="E41" s="9">
        <f t="shared" si="5"/>
        <v>1.4403999999999999</v>
      </c>
      <c r="F41" s="9">
        <f t="shared" si="5"/>
        <v>1.2404000000000002</v>
      </c>
      <c r="G41" s="9">
        <f t="shared" si="5"/>
        <v>1.0404</v>
      </c>
      <c r="H41" s="9">
        <f t="shared" si="5"/>
        <v>0.84040000000000004</v>
      </c>
      <c r="I41" s="9">
        <f t="shared" si="5"/>
        <v>0.64040000000000008</v>
      </c>
      <c r="J41" s="9">
        <f t="shared" si="5"/>
        <v>0.44040000000000001</v>
      </c>
      <c r="K41" s="9">
        <f t="shared" si="5"/>
        <v>0.2404</v>
      </c>
      <c r="L41" s="9">
        <f t="shared" si="5"/>
        <v>4.0399999999999991E-2</v>
      </c>
      <c r="M41" s="9">
        <f t="shared" si="5"/>
        <v>0.15959999999999996</v>
      </c>
      <c r="N41" s="9">
        <f t="shared" si="5"/>
        <v>0.35960000000000003</v>
      </c>
      <c r="O41" s="9">
        <f t="shared" si="5"/>
        <v>0.55959999999999999</v>
      </c>
      <c r="P41" s="8">
        <f t="shared" si="2"/>
        <v>4.0399999999999991E-2</v>
      </c>
      <c r="Q41" s="5">
        <f t="shared" si="3"/>
        <v>8</v>
      </c>
      <c r="R41" s="5" t="str">
        <f t="shared" si="4"/>
        <v>Optimismo</v>
      </c>
      <c r="S41" s="5">
        <v>2024</v>
      </c>
    </row>
    <row r="42" spans="1:19" x14ac:dyDescent="0.25">
      <c r="A42" s="1">
        <v>39</v>
      </c>
      <c r="B42" s="7" t="s">
        <v>223</v>
      </c>
      <c r="C42" s="9">
        <v>0.49390000000000001</v>
      </c>
      <c r="D42" s="7"/>
      <c r="E42" s="9">
        <f t="shared" si="5"/>
        <v>1.4939</v>
      </c>
      <c r="F42" s="9">
        <f t="shared" si="5"/>
        <v>1.2939000000000001</v>
      </c>
      <c r="G42" s="9">
        <f t="shared" si="5"/>
        <v>1.0939000000000001</v>
      </c>
      <c r="H42" s="9">
        <f t="shared" si="5"/>
        <v>0.89390000000000003</v>
      </c>
      <c r="I42" s="9">
        <f t="shared" si="5"/>
        <v>0.69389999999999996</v>
      </c>
      <c r="J42" s="9">
        <f t="shared" si="5"/>
        <v>0.49390000000000001</v>
      </c>
      <c r="K42" s="9">
        <f t="shared" si="5"/>
        <v>0.29389999999999999</v>
      </c>
      <c r="L42" s="9">
        <f t="shared" si="5"/>
        <v>9.3899999999999983E-2</v>
      </c>
      <c r="M42" s="9">
        <f t="shared" si="5"/>
        <v>0.10609999999999997</v>
      </c>
      <c r="N42" s="9">
        <f t="shared" si="5"/>
        <v>0.30610000000000004</v>
      </c>
      <c r="O42" s="9">
        <f t="shared" si="5"/>
        <v>0.50609999999999999</v>
      </c>
      <c r="P42" s="8">
        <f t="shared" si="2"/>
        <v>9.3899999999999983E-2</v>
      </c>
      <c r="Q42" s="5">
        <f t="shared" si="3"/>
        <v>8</v>
      </c>
      <c r="R42" s="5" t="str">
        <f t="shared" si="4"/>
        <v>Optimismo</v>
      </c>
      <c r="S42" s="5">
        <v>2024</v>
      </c>
    </row>
    <row r="43" spans="1:19" x14ac:dyDescent="0.25">
      <c r="A43" s="1">
        <v>40</v>
      </c>
      <c r="B43" s="7" t="s">
        <v>224</v>
      </c>
      <c r="C43" s="9">
        <v>0.38179999999999997</v>
      </c>
      <c r="D43" s="7"/>
      <c r="E43" s="9">
        <f t="shared" si="5"/>
        <v>1.3817999999999999</v>
      </c>
      <c r="F43" s="9">
        <f t="shared" si="5"/>
        <v>1.1818</v>
      </c>
      <c r="G43" s="9">
        <f t="shared" si="5"/>
        <v>0.98180000000000001</v>
      </c>
      <c r="H43" s="9">
        <f t="shared" si="5"/>
        <v>0.78180000000000005</v>
      </c>
      <c r="I43" s="9">
        <f t="shared" si="5"/>
        <v>0.58179999999999998</v>
      </c>
      <c r="J43" s="9">
        <f t="shared" si="5"/>
        <v>0.38179999999999997</v>
      </c>
      <c r="K43" s="9">
        <f t="shared" si="5"/>
        <v>0.18179999999999996</v>
      </c>
      <c r="L43" s="9">
        <f t="shared" si="5"/>
        <v>1.8200000000000049E-2</v>
      </c>
      <c r="M43" s="9">
        <f t="shared" si="5"/>
        <v>0.21820000000000001</v>
      </c>
      <c r="N43" s="9">
        <f t="shared" si="5"/>
        <v>0.41820000000000007</v>
      </c>
      <c r="O43" s="9">
        <f t="shared" si="5"/>
        <v>0.61820000000000008</v>
      </c>
      <c r="P43" s="8">
        <f t="shared" si="2"/>
        <v>1.8200000000000049E-2</v>
      </c>
      <c r="Q43" s="5">
        <f t="shared" si="3"/>
        <v>8</v>
      </c>
      <c r="R43" s="5" t="str">
        <f t="shared" si="4"/>
        <v>Optimismo</v>
      </c>
      <c r="S43" s="5">
        <v>2024</v>
      </c>
    </row>
    <row r="44" spans="1:19" x14ac:dyDescent="0.25">
      <c r="A44" s="1">
        <v>41</v>
      </c>
      <c r="B44" s="7" t="s">
        <v>225</v>
      </c>
      <c r="C44" s="9">
        <v>0.25</v>
      </c>
      <c r="D44" s="7"/>
      <c r="E44" s="9">
        <f t="shared" si="5"/>
        <v>1.25</v>
      </c>
      <c r="F44" s="9">
        <f t="shared" si="5"/>
        <v>1.05</v>
      </c>
      <c r="G44" s="9">
        <f t="shared" si="5"/>
        <v>0.85</v>
      </c>
      <c r="H44" s="9">
        <f t="shared" si="5"/>
        <v>0.65</v>
      </c>
      <c r="I44" s="9">
        <f t="shared" si="5"/>
        <v>0.45</v>
      </c>
      <c r="J44" s="9">
        <f t="shared" si="5"/>
        <v>0.25</v>
      </c>
      <c r="K44" s="9">
        <f t="shared" si="5"/>
        <v>4.9999999999999989E-2</v>
      </c>
      <c r="L44" s="9">
        <f t="shared" si="5"/>
        <v>0.15000000000000002</v>
      </c>
      <c r="M44" s="9">
        <f t="shared" si="5"/>
        <v>0.35</v>
      </c>
      <c r="N44" s="9">
        <f t="shared" si="5"/>
        <v>0.55000000000000004</v>
      </c>
      <c r="O44" s="9">
        <f t="shared" si="5"/>
        <v>0.75</v>
      </c>
      <c r="P44" s="8">
        <f t="shared" si="2"/>
        <v>4.9999999999999989E-2</v>
      </c>
      <c r="Q44" s="5">
        <f t="shared" si="3"/>
        <v>7</v>
      </c>
      <c r="R44" s="5" t="str">
        <f t="shared" si="4"/>
        <v>Favorable</v>
      </c>
      <c r="S44" s="5">
        <v>2024</v>
      </c>
    </row>
    <row r="45" spans="1:19" x14ac:dyDescent="0.25">
      <c r="A45" s="1">
        <v>42</v>
      </c>
      <c r="B45" s="7" t="s">
        <v>226</v>
      </c>
      <c r="C45" s="9">
        <v>0.68079999999999996</v>
      </c>
      <c r="D45" s="7"/>
      <c r="E45" s="9">
        <f t="shared" si="5"/>
        <v>1.6808000000000001</v>
      </c>
      <c r="F45" s="9">
        <f t="shared" si="5"/>
        <v>1.4807999999999999</v>
      </c>
      <c r="G45" s="9">
        <f t="shared" si="5"/>
        <v>1.2807999999999999</v>
      </c>
      <c r="H45" s="9">
        <f t="shared" si="5"/>
        <v>1.0808</v>
      </c>
      <c r="I45" s="9">
        <f t="shared" si="5"/>
        <v>0.88080000000000003</v>
      </c>
      <c r="J45" s="9">
        <f t="shared" si="5"/>
        <v>0.68079999999999996</v>
      </c>
      <c r="K45" s="9">
        <f t="shared" si="5"/>
        <v>0.48079999999999995</v>
      </c>
      <c r="L45" s="9">
        <f t="shared" si="5"/>
        <v>0.28079999999999994</v>
      </c>
      <c r="M45" s="9">
        <f t="shared" si="5"/>
        <v>8.0799999999999983E-2</v>
      </c>
      <c r="N45" s="9">
        <f t="shared" si="5"/>
        <v>0.11920000000000008</v>
      </c>
      <c r="O45" s="9">
        <f t="shared" si="5"/>
        <v>0.31920000000000004</v>
      </c>
      <c r="P45" s="8">
        <f t="shared" si="2"/>
        <v>8.0799999999999983E-2</v>
      </c>
      <c r="Q45" s="5">
        <f t="shared" si="3"/>
        <v>9</v>
      </c>
      <c r="R45" s="5" t="str">
        <f t="shared" si="4"/>
        <v>Convicción</v>
      </c>
      <c r="S45" s="5">
        <v>2024</v>
      </c>
    </row>
    <row r="46" spans="1:19" x14ac:dyDescent="0.25">
      <c r="A46" s="1">
        <v>43</v>
      </c>
      <c r="B46" s="7" t="s">
        <v>227</v>
      </c>
      <c r="C46" s="9">
        <v>0</v>
      </c>
      <c r="D46" s="7"/>
      <c r="E46" s="9">
        <f t="shared" si="5"/>
        <v>1</v>
      </c>
      <c r="F46" s="9">
        <f t="shared" si="5"/>
        <v>0.8</v>
      </c>
      <c r="G46" s="9">
        <f t="shared" si="5"/>
        <v>0.6</v>
      </c>
      <c r="H46" s="9">
        <f t="shared" si="5"/>
        <v>0.4</v>
      </c>
      <c r="I46" s="9">
        <f t="shared" si="5"/>
        <v>0.2</v>
      </c>
      <c r="J46" s="9">
        <f t="shared" si="5"/>
        <v>0</v>
      </c>
      <c r="K46" s="9">
        <f t="shared" si="5"/>
        <v>0.2</v>
      </c>
      <c r="L46" s="9">
        <f t="shared" si="5"/>
        <v>0.4</v>
      </c>
      <c r="M46" s="9">
        <f t="shared" si="5"/>
        <v>0.6</v>
      </c>
      <c r="N46" s="9">
        <f t="shared" si="5"/>
        <v>0.8</v>
      </c>
      <c r="O46" s="9">
        <f t="shared" si="5"/>
        <v>1</v>
      </c>
      <c r="P46" s="8">
        <f t="shared" si="2"/>
        <v>0</v>
      </c>
      <c r="Q46" s="5">
        <f t="shared" si="3"/>
        <v>6</v>
      </c>
      <c r="R46" s="5" t="str">
        <f t="shared" si="4"/>
        <v>Neutro</v>
      </c>
      <c r="S46" s="5">
        <v>2024</v>
      </c>
    </row>
    <row r="47" spans="1:19" x14ac:dyDescent="0.25">
      <c r="A47" s="1">
        <v>44</v>
      </c>
      <c r="B47" s="7" t="s">
        <v>228</v>
      </c>
      <c r="C47" s="9">
        <v>0</v>
      </c>
      <c r="D47" s="7"/>
      <c r="E47" s="9">
        <f t="shared" si="5"/>
        <v>1</v>
      </c>
      <c r="F47" s="9">
        <f t="shared" si="5"/>
        <v>0.8</v>
      </c>
      <c r="G47" s="9">
        <f t="shared" si="5"/>
        <v>0.6</v>
      </c>
      <c r="H47" s="9">
        <f t="shared" si="5"/>
        <v>0.4</v>
      </c>
      <c r="I47" s="9">
        <f t="shared" si="5"/>
        <v>0.2</v>
      </c>
      <c r="J47" s="9">
        <f t="shared" si="5"/>
        <v>0</v>
      </c>
      <c r="K47" s="9">
        <f t="shared" si="5"/>
        <v>0.2</v>
      </c>
      <c r="L47" s="9">
        <f t="shared" si="5"/>
        <v>0.4</v>
      </c>
      <c r="M47" s="9">
        <f t="shared" si="5"/>
        <v>0.6</v>
      </c>
      <c r="N47" s="9">
        <f t="shared" si="5"/>
        <v>0.8</v>
      </c>
      <c r="O47" s="9">
        <f t="shared" si="5"/>
        <v>1</v>
      </c>
      <c r="P47" s="8">
        <f t="shared" si="2"/>
        <v>0</v>
      </c>
      <c r="Q47" s="5">
        <f t="shared" si="3"/>
        <v>6</v>
      </c>
      <c r="R47" s="5" t="str">
        <f t="shared" si="4"/>
        <v>Neutro</v>
      </c>
      <c r="S47" s="5">
        <v>2024</v>
      </c>
    </row>
    <row r="48" spans="1:19" x14ac:dyDescent="0.25">
      <c r="A48" s="1">
        <v>45</v>
      </c>
      <c r="B48" s="7" t="s">
        <v>229</v>
      </c>
      <c r="C48" s="9">
        <v>0.69079999999999997</v>
      </c>
      <c r="D48" s="7"/>
      <c r="E48" s="9">
        <f t="shared" si="5"/>
        <v>1.6907999999999999</v>
      </c>
      <c r="F48" s="9">
        <f t="shared" si="5"/>
        <v>1.4908000000000001</v>
      </c>
      <c r="G48" s="9">
        <f t="shared" si="5"/>
        <v>1.2907999999999999</v>
      </c>
      <c r="H48" s="9">
        <f t="shared" si="5"/>
        <v>1.0908</v>
      </c>
      <c r="I48" s="9">
        <f t="shared" si="5"/>
        <v>0.89080000000000004</v>
      </c>
      <c r="J48" s="9">
        <f t="shared" si="5"/>
        <v>0.69079999999999997</v>
      </c>
      <c r="K48" s="9">
        <f t="shared" si="5"/>
        <v>0.49079999999999996</v>
      </c>
      <c r="L48" s="9">
        <f t="shared" si="5"/>
        <v>0.29079999999999995</v>
      </c>
      <c r="M48" s="9">
        <f t="shared" si="5"/>
        <v>9.0799999999999992E-2</v>
      </c>
      <c r="N48" s="9">
        <f t="shared" si="5"/>
        <v>0.10920000000000007</v>
      </c>
      <c r="O48" s="9">
        <f t="shared" si="5"/>
        <v>0.30920000000000003</v>
      </c>
      <c r="P48" s="8">
        <f t="shared" si="2"/>
        <v>9.0799999999999992E-2</v>
      </c>
      <c r="Q48" s="5">
        <f t="shared" si="3"/>
        <v>9</v>
      </c>
      <c r="R48" s="5" t="str">
        <f t="shared" si="4"/>
        <v>Convicción</v>
      </c>
      <c r="S48" s="5">
        <v>2024</v>
      </c>
    </row>
    <row r="49" spans="1:19" x14ac:dyDescent="0.25">
      <c r="A49" s="1">
        <v>46</v>
      </c>
      <c r="B49" s="7" t="s">
        <v>230</v>
      </c>
      <c r="C49" s="9">
        <v>0.47670000000000001</v>
      </c>
      <c r="D49" s="7"/>
      <c r="E49" s="9">
        <f t="shared" si="5"/>
        <v>1.4767000000000001</v>
      </c>
      <c r="F49" s="9">
        <f t="shared" si="5"/>
        <v>1.2766999999999999</v>
      </c>
      <c r="G49" s="9">
        <f t="shared" si="5"/>
        <v>1.0767</v>
      </c>
      <c r="H49" s="9">
        <f t="shared" si="5"/>
        <v>0.87670000000000003</v>
      </c>
      <c r="I49" s="9">
        <f t="shared" si="5"/>
        <v>0.67670000000000008</v>
      </c>
      <c r="J49" s="9">
        <f t="shared" si="5"/>
        <v>0.47670000000000001</v>
      </c>
      <c r="K49" s="9">
        <f t="shared" si="5"/>
        <v>0.2767</v>
      </c>
      <c r="L49" s="9">
        <f t="shared" si="5"/>
        <v>7.669999999999999E-2</v>
      </c>
      <c r="M49" s="9">
        <f t="shared" si="5"/>
        <v>0.12329999999999997</v>
      </c>
      <c r="N49" s="9">
        <f t="shared" si="5"/>
        <v>0.32330000000000003</v>
      </c>
      <c r="O49" s="9">
        <f t="shared" si="5"/>
        <v>0.52329999999999999</v>
      </c>
      <c r="P49" s="8">
        <f t="shared" si="2"/>
        <v>7.669999999999999E-2</v>
      </c>
      <c r="Q49" s="5">
        <f t="shared" si="3"/>
        <v>8</v>
      </c>
      <c r="R49" s="5" t="str">
        <f t="shared" si="4"/>
        <v>Optimismo</v>
      </c>
      <c r="S49" s="5">
        <v>2024</v>
      </c>
    </row>
    <row r="50" spans="1:19" x14ac:dyDescent="0.25">
      <c r="A50" s="1">
        <v>47</v>
      </c>
      <c r="B50" s="7" t="s">
        <v>231</v>
      </c>
      <c r="C50" s="9">
        <v>0.61240000000000006</v>
      </c>
      <c r="D50" s="7"/>
      <c r="E50" s="9">
        <f t="shared" si="5"/>
        <v>1.6124000000000001</v>
      </c>
      <c r="F50" s="9">
        <f t="shared" si="5"/>
        <v>1.4124000000000001</v>
      </c>
      <c r="G50" s="9">
        <f t="shared" si="5"/>
        <v>1.2124000000000001</v>
      </c>
      <c r="H50" s="9">
        <f t="shared" si="5"/>
        <v>1.0124</v>
      </c>
      <c r="I50" s="9">
        <f t="shared" si="5"/>
        <v>0.81240000000000001</v>
      </c>
      <c r="J50" s="9">
        <f t="shared" si="5"/>
        <v>0.61240000000000006</v>
      </c>
      <c r="K50" s="9">
        <f t="shared" si="5"/>
        <v>0.41240000000000004</v>
      </c>
      <c r="L50" s="9">
        <f t="shared" si="5"/>
        <v>0.21240000000000003</v>
      </c>
      <c r="M50" s="9">
        <f t="shared" si="5"/>
        <v>1.2400000000000078E-2</v>
      </c>
      <c r="N50" s="9">
        <f t="shared" si="5"/>
        <v>0.18759999999999999</v>
      </c>
      <c r="O50" s="9">
        <f t="shared" si="5"/>
        <v>0.38759999999999994</v>
      </c>
      <c r="P50" s="8">
        <f t="shared" si="2"/>
        <v>1.2400000000000078E-2</v>
      </c>
      <c r="Q50" s="5">
        <f t="shared" si="3"/>
        <v>9</v>
      </c>
      <c r="R50" s="5" t="str">
        <f t="shared" si="4"/>
        <v>Convicción</v>
      </c>
      <c r="S50" s="5">
        <v>2024</v>
      </c>
    </row>
    <row r="51" spans="1:19" x14ac:dyDescent="0.25">
      <c r="A51" s="1">
        <v>48</v>
      </c>
      <c r="B51" s="7" t="s">
        <v>232</v>
      </c>
      <c r="C51" s="9">
        <v>0.66049999999999998</v>
      </c>
      <c r="D51" s="7"/>
      <c r="E51" s="9">
        <f t="shared" si="5"/>
        <v>1.6604999999999999</v>
      </c>
      <c r="F51" s="9">
        <f t="shared" si="5"/>
        <v>1.4605000000000001</v>
      </c>
      <c r="G51" s="9">
        <f t="shared" si="5"/>
        <v>1.2605</v>
      </c>
      <c r="H51" s="9">
        <f t="shared" si="5"/>
        <v>1.0605</v>
      </c>
      <c r="I51" s="9">
        <f t="shared" si="5"/>
        <v>0.86050000000000004</v>
      </c>
      <c r="J51" s="9">
        <f t="shared" si="5"/>
        <v>0.66049999999999998</v>
      </c>
      <c r="K51" s="9">
        <f t="shared" si="5"/>
        <v>0.46049999999999996</v>
      </c>
      <c r="L51" s="9">
        <f t="shared" si="5"/>
        <v>0.26049999999999995</v>
      </c>
      <c r="M51" s="9">
        <f t="shared" si="5"/>
        <v>6.0499999999999998E-2</v>
      </c>
      <c r="N51" s="9">
        <f t="shared" si="5"/>
        <v>0.13950000000000007</v>
      </c>
      <c r="O51" s="9">
        <f t="shared" si="5"/>
        <v>0.33950000000000002</v>
      </c>
      <c r="P51" s="8">
        <f t="shared" si="2"/>
        <v>6.0499999999999998E-2</v>
      </c>
      <c r="Q51" s="5">
        <f t="shared" si="3"/>
        <v>9</v>
      </c>
      <c r="R51" s="5" t="str">
        <f t="shared" si="4"/>
        <v>Convicción</v>
      </c>
      <c r="S51" s="5">
        <v>2024</v>
      </c>
    </row>
    <row r="52" spans="1:19" x14ac:dyDescent="0.25">
      <c r="A52" s="1">
        <v>49</v>
      </c>
      <c r="B52" s="7" t="s">
        <v>233</v>
      </c>
      <c r="C52" s="9">
        <v>0.70889999999999997</v>
      </c>
      <c r="D52" s="7"/>
      <c r="E52" s="9">
        <f t="shared" si="5"/>
        <v>1.7088999999999999</v>
      </c>
      <c r="F52" s="9">
        <f t="shared" si="5"/>
        <v>1.5089000000000001</v>
      </c>
      <c r="G52" s="9">
        <f t="shared" si="5"/>
        <v>1.3089</v>
      </c>
      <c r="H52" s="9">
        <f t="shared" si="5"/>
        <v>1.1089</v>
      </c>
      <c r="I52" s="9">
        <f t="shared" si="5"/>
        <v>0.90890000000000004</v>
      </c>
      <c r="J52" s="9">
        <f t="shared" si="5"/>
        <v>0.70889999999999997</v>
      </c>
      <c r="K52" s="9">
        <f t="shared" si="5"/>
        <v>0.50889999999999991</v>
      </c>
      <c r="L52" s="9">
        <f t="shared" si="5"/>
        <v>0.30889999999999995</v>
      </c>
      <c r="M52" s="9">
        <f t="shared" si="5"/>
        <v>0.1089</v>
      </c>
      <c r="N52" s="9">
        <f t="shared" si="5"/>
        <v>9.110000000000007E-2</v>
      </c>
      <c r="O52" s="9">
        <f t="shared" si="5"/>
        <v>0.29110000000000003</v>
      </c>
      <c r="P52" s="8">
        <f t="shared" si="2"/>
        <v>9.110000000000007E-2</v>
      </c>
      <c r="Q52" s="5">
        <f t="shared" si="3"/>
        <v>10</v>
      </c>
      <c r="R52" s="5" t="str">
        <f t="shared" si="4"/>
        <v>Consolidación</v>
      </c>
      <c r="S52" s="5">
        <v>2024</v>
      </c>
    </row>
    <row r="53" spans="1:19" x14ac:dyDescent="0.25">
      <c r="A53" s="1">
        <v>50</v>
      </c>
      <c r="B53" s="7" t="s">
        <v>234</v>
      </c>
      <c r="C53" s="9">
        <v>7.7200000000000005E-2</v>
      </c>
      <c r="D53" s="7"/>
      <c r="E53" s="9">
        <f t="shared" si="5"/>
        <v>1.0771999999999999</v>
      </c>
      <c r="F53" s="9">
        <f t="shared" si="5"/>
        <v>0.87720000000000009</v>
      </c>
      <c r="G53" s="9">
        <f t="shared" si="5"/>
        <v>0.67720000000000002</v>
      </c>
      <c r="H53" s="9">
        <f t="shared" si="5"/>
        <v>0.47720000000000001</v>
      </c>
      <c r="I53" s="9">
        <f t="shared" si="5"/>
        <v>0.2772</v>
      </c>
      <c r="J53" s="9">
        <f t="shared" si="5"/>
        <v>7.7200000000000005E-2</v>
      </c>
      <c r="K53" s="9">
        <f t="shared" si="5"/>
        <v>0.12280000000000001</v>
      </c>
      <c r="L53" s="9">
        <f t="shared" si="5"/>
        <v>0.32280000000000003</v>
      </c>
      <c r="M53" s="9">
        <f t="shared" si="5"/>
        <v>0.52279999999999993</v>
      </c>
      <c r="N53" s="9">
        <f t="shared" si="5"/>
        <v>0.7228</v>
      </c>
      <c r="O53" s="9">
        <f t="shared" si="5"/>
        <v>0.92279999999999995</v>
      </c>
      <c r="P53" s="8">
        <f t="shared" si="2"/>
        <v>7.7200000000000005E-2</v>
      </c>
      <c r="Q53" s="5">
        <f t="shared" si="3"/>
        <v>6</v>
      </c>
      <c r="R53" s="5" t="str">
        <f t="shared" si="4"/>
        <v>Neutro</v>
      </c>
      <c r="S53" s="5">
        <v>2024</v>
      </c>
    </row>
    <row r="54" spans="1:19" x14ac:dyDescent="0.25">
      <c r="A54" s="1">
        <v>51</v>
      </c>
      <c r="B54" s="7" t="s">
        <v>235</v>
      </c>
      <c r="C54" s="9">
        <v>0</v>
      </c>
      <c r="D54" s="7"/>
      <c r="E54" s="9">
        <f t="shared" si="5"/>
        <v>1</v>
      </c>
      <c r="F54" s="9">
        <f t="shared" si="5"/>
        <v>0.8</v>
      </c>
      <c r="G54" s="9">
        <f t="shared" si="5"/>
        <v>0.6</v>
      </c>
      <c r="H54" s="9">
        <f t="shared" si="5"/>
        <v>0.4</v>
      </c>
      <c r="I54" s="9">
        <f t="shared" si="5"/>
        <v>0.2</v>
      </c>
      <c r="J54" s="9">
        <f t="shared" si="5"/>
        <v>0</v>
      </c>
      <c r="K54" s="9">
        <f t="shared" si="5"/>
        <v>0.2</v>
      </c>
      <c r="L54" s="9">
        <f t="shared" si="5"/>
        <v>0.4</v>
      </c>
      <c r="M54" s="9">
        <f t="shared" si="5"/>
        <v>0.6</v>
      </c>
      <c r="N54" s="9">
        <f t="shared" si="5"/>
        <v>0.8</v>
      </c>
      <c r="O54" s="9">
        <f t="shared" si="5"/>
        <v>1</v>
      </c>
      <c r="P54" s="8">
        <f t="shared" si="2"/>
        <v>0</v>
      </c>
      <c r="Q54" s="5">
        <f t="shared" si="3"/>
        <v>6</v>
      </c>
      <c r="R54" s="5" t="str">
        <f t="shared" si="4"/>
        <v>Neutro</v>
      </c>
      <c r="S54" s="5">
        <v>2024</v>
      </c>
    </row>
    <row r="55" spans="1:19" x14ac:dyDescent="0.25">
      <c r="A55" s="1">
        <v>52</v>
      </c>
      <c r="B55" s="7" t="s">
        <v>236</v>
      </c>
      <c r="C55" s="9">
        <v>0.15310000000000001</v>
      </c>
      <c r="D55" s="7"/>
      <c r="E55" s="9">
        <f t="shared" si="5"/>
        <v>1.1531</v>
      </c>
      <c r="F55" s="9">
        <f t="shared" si="5"/>
        <v>0.95310000000000006</v>
      </c>
      <c r="G55" s="9">
        <f t="shared" si="5"/>
        <v>0.75309999999999999</v>
      </c>
      <c r="H55" s="9">
        <f t="shared" si="5"/>
        <v>0.55310000000000004</v>
      </c>
      <c r="I55" s="9">
        <f t="shared" si="5"/>
        <v>0.35310000000000002</v>
      </c>
      <c r="J55" s="9">
        <f t="shared" si="5"/>
        <v>0.15310000000000001</v>
      </c>
      <c r="K55" s="9">
        <f t="shared" si="5"/>
        <v>4.6899999999999997E-2</v>
      </c>
      <c r="L55" s="9">
        <f t="shared" si="5"/>
        <v>0.24690000000000001</v>
      </c>
      <c r="M55" s="9">
        <f t="shared" si="5"/>
        <v>0.44689999999999996</v>
      </c>
      <c r="N55" s="9">
        <f t="shared" si="5"/>
        <v>0.64690000000000003</v>
      </c>
      <c r="O55" s="9">
        <f t="shared" si="5"/>
        <v>0.84689999999999999</v>
      </c>
      <c r="P55" s="8">
        <f t="shared" si="2"/>
        <v>4.6899999999999997E-2</v>
      </c>
      <c r="Q55" s="5">
        <f t="shared" si="3"/>
        <v>7</v>
      </c>
      <c r="R55" s="5" t="str">
        <f t="shared" si="4"/>
        <v>Favorable</v>
      </c>
      <c r="S55" s="5">
        <v>2024</v>
      </c>
    </row>
    <row r="56" spans="1:19" x14ac:dyDescent="0.25">
      <c r="A56" s="1">
        <v>53</v>
      </c>
      <c r="B56" s="7" t="s">
        <v>237</v>
      </c>
      <c r="C56" s="9">
        <v>0.54479999999999995</v>
      </c>
      <c r="D56" s="7"/>
      <c r="E56" s="9">
        <f t="shared" si="5"/>
        <v>1.5448</v>
      </c>
      <c r="F56" s="9">
        <f t="shared" si="5"/>
        <v>1.3448</v>
      </c>
      <c r="G56" s="9">
        <f t="shared" si="5"/>
        <v>1.1448</v>
      </c>
      <c r="H56" s="9">
        <f t="shared" si="5"/>
        <v>0.94479999999999997</v>
      </c>
      <c r="I56" s="9">
        <f t="shared" si="5"/>
        <v>0.74479999999999991</v>
      </c>
      <c r="J56" s="9">
        <f t="shared" si="5"/>
        <v>0.54479999999999995</v>
      </c>
      <c r="K56" s="9">
        <f t="shared" si="5"/>
        <v>0.34479999999999994</v>
      </c>
      <c r="L56" s="9">
        <f t="shared" si="5"/>
        <v>0.14479999999999993</v>
      </c>
      <c r="M56" s="9">
        <f t="shared" si="5"/>
        <v>5.5200000000000027E-2</v>
      </c>
      <c r="N56" s="9">
        <f t="shared" si="5"/>
        <v>0.25520000000000009</v>
      </c>
      <c r="O56" s="9">
        <f t="shared" si="5"/>
        <v>0.45520000000000005</v>
      </c>
      <c r="P56" s="8">
        <f t="shared" si="2"/>
        <v>5.5200000000000027E-2</v>
      </c>
      <c r="Q56" s="5">
        <f t="shared" si="3"/>
        <v>9</v>
      </c>
      <c r="R56" s="5" t="str">
        <f t="shared" si="4"/>
        <v>Convicción</v>
      </c>
      <c r="S56" s="5">
        <v>2024</v>
      </c>
    </row>
    <row r="57" spans="1:19" x14ac:dyDescent="0.25">
      <c r="A57" s="1">
        <v>54</v>
      </c>
      <c r="B57" s="7" t="s">
        <v>238</v>
      </c>
      <c r="C57" s="9">
        <v>0.79010000000000002</v>
      </c>
      <c r="D57" s="7"/>
      <c r="E57" s="9">
        <f t="shared" si="5"/>
        <v>1.7901</v>
      </c>
      <c r="F57" s="9">
        <f t="shared" si="5"/>
        <v>1.5901000000000001</v>
      </c>
      <c r="G57" s="9">
        <f t="shared" si="5"/>
        <v>1.3900999999999999</v>
      </c>
      <c r="H57" s="9">
        <f t="shared" si="5"/>
        <v>1.1901000000000002</v>
      </c>
      <c r="I57" s="9">
        <f t="shared" si="5"/>
        <v>0.99009999999999998</v>
      </c>
      <c r="J57" s="9">
        <f t="shared" si="5"/>
        <v>0.79010000000000002</v>
      </c>
      <c r="K57" s="9">
        <f t="shared" si="5"/>
        <v>0.59010000000000007</v>
      </c>
      <c r="L57" s="9">
        <f t="shared" si="5"/>
        <v>0.3901</v>
      </c>
      <c r="M57" s="9">
        <f t="shared" si="5"/>
        <v>0.19010000000000005</v>
      </c>
      <c r="N57" s="9">
        <f t="shared" si="5"/>
        <v>9.9000000000000199E-3</v>
      </c>
      <c r="O57" s="9">
        <f t="shared" si="5"/>
        <v>0.20989999999999998</v>
      </c>
      <c r="P57" s="8">
        <f t="shared" si="2"/>
        <v>9.9000000000000199E-3</v>
      </c>
      <c r="Q57" s="5">
        <f t="shared" si="3"/>
        <v>10</v>
      </c>
      <c r="R57" s="5" t="str">
        <f t="shared" si="4"/>
        <v>Consolidación</v>
      </c>
      <c r="S57" s="5">
        <v>2024</v>
      </c>
    </row>
    <row r="58" spans="1:19" x14ac:dyDescent="0.25">
      <c r="A58" s="1">
        <v>55</v>
      </c>
      <c r="B58" s="7" t="s">
        <v>239</v>
      </c>
      <c r="C58" s="9">
        <v>0.58589999999999998</v>
      </c>
      <c r="D58" s="7"/>
      <c r="E58" s="9">
        <f t="shared" si="5"/>
        <v>1.5859000000000001</v>
      </c>
      <c r="F58" s="9">
        <f t="shared" si="5"/>
        <v>1.3858999999999999</v>
      </c>
      <c r="G58" s="9">
        <f t="shared" si="5"/>
        <v>1.1859</v>
      </c>
      <c r="H58" s="9">
        <f t="shared" si="5"/>
        <v>0.9859</v>
      </c>
      <c r="I58" s="9">
        <f t="shared" si="5"/>
        <v>0.78590000000000004</v>
      </c>
      <c r="J58" s="9">
        <f t="shared" si="5"/>
        <v>0.58589999999999998</v>
      </c>
      <c r="K58" s="9">
        <f t="shared" si="5"/>
        <v>0.38589999999999997</v>
      </c>
      <c r="L58" s="9">
        <f t="shared" si="5"/>
        <v>0.18589999999999995</v>
      </c>
      <c r="M58" s="9">
        <f t="shared" si="5"/>
        <v>1.4100000000000001E-2</v>
      </c>
      <c r="N58" s="9">
        <f t="shared" si="5"/>
        <v>0.21410000000000007</v>
      </c>
      <c r="O58" s="9">
        <f t="shared" si="5"/>
        <v>0.41410000000000002</v>
      </c>
      <c r="P58" s="8">
        <f t="shared" si="2"/>
        <v>1.4100000000000001E-2</v>
      </c>
      <c r="Q58" s="5">
        <f t="shared" si="3"/>
        <v>9</v>
      </c>
      <c r="R58" s="5" t="str">
        <f t="shared" si="4"/>
        <v>Convicción</v>
      </c>
      <c r="S58" s="5">
        <v>2024</v>
      </c>
    </row>
    <row r="59" spans="1:19" x14ac:dyDescent="0.25">
      <c r="A59" s="1">
        <v>56</v>
      </c>
      <c r="B59" s="7" t="s">
        <v>240</v>
      </c>
      <c r="C59" s="9">
        <v>0.49390000000000001</v>
      </c>
      <c r="D59" s="7"/>
      <c r="E59" s="9">
        <f t="shared" si="5"/>
        <v>1.4939</v>
      </c>
      <c r="F59" s="9">
        <f t="shared" si="5"/>
        <v>1.2939000000000001</v>
      </c>
      <c r="G59" s="9">
        <f t="shared" ref="F59:O71" si="6">+ABS(G$2-$C59)</f>
        <v>1.0939000000000001</v>
      </c>
      <c r="H59" s="9">
        <f t="shared" si="6"/>
        <v>0.89390000000000003</v>
      </c>
      <c r="I59" s="9">
        <f t="shared" si="6"/>
        <v>0.69389999999999996</v>
      </c>
      <c r="J59" s="9">
        <f t="shared" si="6"/>
        <v>0.49390000000000001</v>
      </c>
      <c r="K59" s="9">
        <f t="shared" si="6"/>
        <v>0.29389999999999999</v>
      </c>
      <c r="L59" s="9">
        <f t="shared" si="6"/>
        <v>9.3899999999999983E-2</v>
      </c>
      <c r="M59" s="9">
        <f t="shared" si="6"/>
        <v>0.10609999999999997</v>
      </c>
      <c r="N59" s="9">
        <f t="shared" si="6"/>
        <v>0.30610000000000004</v>
      </c>
      <c r="O59" s="9">
        <f t="shared" si="6"/>
        <v>0.50609999999999999</v>
      </c>
      <c r="P59" s="8">
        <f t="shared" si="2"/>
        <v>9.3899999999999983E-2</v>
      </c>
      <c r="Q59" s="5">
        <f t="shared" si="3"/>
        <v>8</v>
      </c>
      <c r="R59" s="5" t="str">
        <f t="shared" si="4"/>
        <v>Optimismo</v>
      </c>
      <c r="S59" s="5">
        <v>2024</v>
      </c>
    </row>
    <row r="60" spans="1:19" x14ac:dyDescent="0.25">
      <c r="A60" s="1">
        <v>57</v>
      </c>
      <c r="B60" s="7" t="s">
        <v>241</v>
      </c>
      <c r="C60" s="9">
        <v>0.64349999999999996</v>
      </c>
      <c r="D60" s="7"/>
      <c r="E60" s="9">
        <f t="shared" ref="E60:E71" si="7">+ABS(E$2-$C60)</f>
        <v>1.6435</v>
      </c>
      <c r="F60" s="9">
        <f t="shared" si="6"/>
        <v>1.4435</v>
      </c>
      <c r="G60" s="9">
        <f t="shared" si="6"/>
        <v>1.2435</v>
      </c>
      <c r="H60" s="9">
        <f t="shared" si="6"/>
        <v>1.0434999999999999</v>
      </c>
      <c r="I60" s="9">
        <f t="shared" si="6"/>
        <v>0.84349999999999992</v>
      </c>
      <c r="J60" s="9">
        <f t="shared" si="6"/>
        <v>0.64349999999999996</v>
      </c>
      <c r="K60" s="9">
        <f t="shared" si="6"/>
        <v>0.44349999999999995</v>
      </c>
      <c r="L60" s="9">
        <f t="shared" si="6"/>
        <v>0.24349999999999994</v>
      </c>
      <c r="M60" s="9">
        <f t="shared" si="6"/>
        <v>4.3499999999999983E-2</v>
      </c>
      <c r="N60" s="9">
        <f t="shared" si="6"/>
        <v>0.15650000000000008</v>
      </c>
      <c r="O60" s="9">
        <f t="shared" si="6"/>
        <v>0.35650000000000004</v>
      </c>
      <c r="P60" s="8">
        <f t="shared" si="2"/>
        <v>4.3499999999999983E-2</v>
      </c>
      <c r="Q60" s="5">
        <f t="shared" si="3"/>
        <v>9</v>
      </c>
      <c r="R60" s="5" t="str">
        <f t="shared" si="4"/>
        <v>Convicción</v>
      </c>
      <c r="S60" s="5">
        <v>2024</v>
      </c>
    </row>
    <row r="61" spans="1:19" x14ac:dyDescent="0.25">
      <c r="A61" s="1">
        <v>58</v>
      </c>
      <c r="B61" s="7" t="s">
        <v>242</v>
      </c>
      <c r="C61" s="9">
        <v>0.68079999999999996</v>
      </c>
      <c r="D61" s="7"/>
      <c r="E61" s="9">
        <f t="shared" si="7"/>
        <v>1.6808000000000001</v>
      </c>
      <c r="F61" s="9">
        <f t="shared" si="6"/>
        <v>1.4807999999999999</v>
      </c>
      <c r="G61" s="9">
        <f t="shared" si="6"/>
        <v>1.2807999999999999</v>
      </c>
      <c r="H61" s="9">
        <f t="shared" si="6"/>
        <v>1.0808</v>
      </c>
      <c r="I61" s="9">
        <f t="shared" si="6"/>
        <v>0.88080000000000003</v>
      </c>
      <c r="J61" s="9">
        <f t="shared" si="6"/>
        <v>0.68079999999999996</v>
      </c>
      <c r="K61" s="9">
        <f t="shared" si="6"/>
        <v>0.48079999999999995</v>
      </c>
      <c r="L61" s="9">
        <f t="shared" si="6"/>
        <v>0.28079999999999994</v>
      </c>
      <c r="M61" s="9">
        <f t="shared" si="6"/>
        <v>8.0799999999999983E-2</v>
      </c>
      <c r="N61" s="9">
        <f t="shared" si="6"/>
        <v>0.11920000000000008</v>
      </c>
      <c r="O61" s="9">
        <f t="shared" si="6"/>
        <v>0.31920000000000004</v>
      </c>
      <c r="P61" s="8">
        <f t="shared" si="2"/>
        <v>8.0799999999999983E-2</v>
      </c>
      <c r="Q61" s="5">
        <f t="shared" si="3"/>
        <v>9</v>
      </c>
      <c r="R61" s="5" t="str">
        <f t="shared" si="4"/>
        <v>Convicción</v>
      </c>
      <c r="S61" s="5">
        <v>2024</v>
      </c>
    </row>
    <row r="62" spans="1:19" x14ac:dyDescent="0.25">
      <c r="A62" s="1">
        <v>59</v>
      </c>
      <c r="B62" s="7" t="s">
        <v>243</v>
      </c>
      <c r="C62" s="9">
        <v>-0.77170000000000005</v>
      </c>
      <c r="D62" s="7"/>
      <c r="E62" s="9">
        <f t="shared" si="7"/>
        <v>0.22829999999999995</v>
      </c>
      <c r="F62" s="9">
        <f t="shared" si="6"/>
        <v>2.8299999999999992E-2</v>
      </c>
      <c r="G62" s="9">
        <f t="shared" si="6"/>
        <v>0.17170000000000007</v>
      </c>
      <c r="H62" s="9">
        <f t="shared" si="6"/>
        <v>0.37170000000000003</v>
      </c>
      <c r="I62" s="9">
        <f t="shared" si="6"/>
        <v>0.5717000000000001</v>
      </c>
      <c r="J62" s="9">
        <f t="shared" si="6"/>
        <v>0.77170000000000005</v>
      </c>
      <c r="K62" s="9">
        <f t="shared" si="6"/>
        <v>0.97170000000000001</v>
      </c>
      <c r="L62" s="9">
        <f t="shared" si="6"/>
        <v>1.1717</v>
      </c>
      <c r="M62" s="9">
        <f t="shared" si="6"/>
        <v>1.3717000000000001</v>
      </c>
      <c r="N62" s="9">
        <f t="shared" si="6"/>
        <v>1.5717000000000001</v>
      </c>
      <c r="O62" s="9">
        <f t="shared" si="6"/>
        <v>1.7717000000000001</v>
      </c>
      <c r="P62" s="8">
        <f t="shared" si="2"/>
        <v>2.8299999999999992E-2</v>
      </c>
      <c r="Q62" s="5">
        <f t="shared" si="3"/>
        <v>2</v>
      </c>
      <c r="R62" s="5" t="str">
        <f t="shared" si="4"/>
        <v>Pesimismo</v>
      </c>
      <c r="S62" s="5">
        <v>2024</v>
      </c>
    </row>
    <row r="63" spans="1:19" x14ac:dyDescent="0.25">
      <c r="A63" s="1">
        <v>60</v>
      </c>
      <c r="B63" s="7" t="s">
        <v>244</v>
      </c>
      <c r="C63" s="9">
        <v>-0.93</v>
      </c>
      <c r="D63" s="7"/>
      <c r="E63" s="9">
        <f t="shared" si="7"/>
        <v>6.9999999999999951E-2</v>
      </c>
      <c r="F63" s="9">
        <f t="shared" si="6"/>
        <v>0.13</v>
      </c>
      <c r="G63" s="9">
        <f t="shared" si="6"/>
        <v>0.33000000000000007</v>
      </c>
      <c r="H63" s="9">
        <f t="shared" si="6"/>
        <v>0.53</v>
      </c>
      <c r="I63" s="9">
        <f t="shared" si="6"/>
        <v>0.73</v>
      </c>
      <c r="J63" s="9">
        <f t="shared" si="6"/>
        <v>0.93</v>
      </c>
      <c r="K63" s="9">
        <f t="shared" si="6"/>
        <v>1.1300000000000001</v>
      </c>
      <c r="L63" s="9">
        <f t="shared" si="6"/>
        <v>1.33</v>
      </c>
      <c r="M63" s="9">
        <f t="shared" si="6"/>
        <v>1.53</v>
      </c>
      <c r="N63" s="9">
        <f t="shared" si="6"/>
        <v>1.73</v>
      </c>
      <c r="O63" s="9">
        <f t="shared" si="6"/>
        <v>1.9300000000000002</v>
      </c>
      <c r="P63" s="8">
        <f t="shared" si="2"/>
        <v>6.9999999999999951E-2</v>
      </c>
      <c r="Q63" s="5">
        <f t="shared" si="3"/>
        <v>1</v>
      </c>
      <c r="R63" s="5" t="str">
        <f t="shared" si="4"/>
        <v>Amenaza</v>
      </c>
      <c r="S63" s="5">
        <v>2024</v>
      </c>
    </row>
    <row r="64" spans="1:19" x14ac:dyDescent="0.25">
      <c r="A64" s="1">
        <v>61</v>
      </c>
      <c r="B64" s="7" t="s">
        <v>245</v>
      </c>
      <c r="C64" s="9">
        <v>-3.8699999999999998E-2</v>
      </c>
      <c r="D64" s="7"/>
      <c r="E64" s="9">
        <f t="shared" si="7"/>
        <v>0.96130000000000004</v>
      </c>
      <c r="F64" s="9">
        <f t="shared" si="6"/>
        <v>0.76130000000000009</v>
      </c>
      <c r="G64" s="9">
        <f t="shared" si="6"/>
        <v>0.56130000000000002</v>
      </c>
      <c r="H64" s="9">
        <f t="shared" si="6"/>
        <v>0.36130000000000001</v>
      </c>
      <c r="I64" s="9">
        <f t="shared" si="6"/>
        <v>0.1613</v>
      </c>
      <c r="J64" s="9">
        <f t="shared" si="6"/>
        <v>3.8699999999999998E-2</v>
      </c>
      <c r="K64" s="9">
        <f t="shared" si="6"/>
        <v>0.23870000000000002</v>
      </c>
      <c r="L64" s="9">
        <f t="shared" si="6"/>
        <v>0.43870000000000003</v>
      </c>
      <c r="M64" s="9">
        <f t="shared" si="6"/>
        <v>0.63869999999999993</v>
      </c>
      <c r="N64" s="9">
        <f t="shared" si="6"/>
        <v>0.8387</v>
      </c>
      <c r="O64" s="9">
        <f t="shared" si="6"/>
        <v>1.0387</v>
      </c>
      <c r="P64" s="8">
        <f t="shared" si="2"/>
        <v>3.8699999999999998E-2</v>
      </c>
      <c r="Q64" s="5">
        <f t="shared" si="3"/>
        <v>6</v>
      </c>
      <c r="R64" s="5" t="str">
        <f t="shared" si="4"/>
        <v>Neutro</v>
      </c>
      <c r="S64" s="5">
        <v>2024</v>
      </c>
    </row>
    <row r="65" spans="1:19" x14ac:dyDescent="0.25">
      <c r="A65" s="1">
        <v>62</v>
      </c>
      <c r="B65" s="7" t="s">
        <v>246</v>
      </c>
      <c r="C65" s="9">
        <v>0.71860000000000002</v>
      </c>
      <c r="D65" s="7"/>
      <c r="E65" s="9">
        <f t="shared" si="7"/>
        <v>1.7185999999999999</v>
      </c>
      <c r="F65" s="9">
        <f t="shared" si="6"/>
        <v>1.5186000000000002</v>
      </c>
      <c r="G65" s="9">
        <f t="shared" si="6"/>
        <v>1.3186</v>
      </c>
      <c r="H65" s="9">
        <f t="shared" si="6"/>
        <v>1.1186</v>
      </c>
      <c r="I65" s="9">
        <f t="shared" si="6"/>
        <v>0.91860000000000008</v>
      </c>
      <c r="J65" s="9">
        <f t="shared" si="6"/>
        <v>0.71860000000000002</v>
      </c>
      <c r="K65" s="9">
        <f t="shared" si="6"/>
        <v>0.51859999999999995</v>
      </c>
      <c r="L65" s="9">
        <f t="shared" si="6"/>
        <v>0.31859999999999999</v>
      </c>
      <c r="M65" s="9">
        <f t="shared" si="6"/>
        <v>0.11860000000000004</v>
      </c>
      <c r="N65" s="9">
        <f t="shared" si="6"/>
        <v>8.1400000000000028E-2</v>
      </c>
      <c r="O65" s="9">
        <f t="shared" si="6"/>
        <v>0.28139999999999998</v>
      </c>
      <c r="P65" s="8">
        <f t="shared" si="2"/>
        <v>8.1400000000000028E-2</v>
      </c>
      <c r="Q65" s="5">
        <f t="shared" si="3"/>
        <v>10</v>
      </c>
      <c r="R65" s="5" t="str">
        <f t="shared" si="4"/>
        <v>Consolidación</v>
      </c>
      <c r="S65" s="5">
        <v>2024</v>
      </c>
    </row>
    <row r="66" spans="1:19" x14ac:dyDescent="0.25">
      <c r="A66" s="1">
        <v>63</v>
      </c>
      <c r="B66" s="7" t="s">
        <v>247</v>
      </c>
      <c r="C66" s="9">
        <v>0.55530000000000002</v>
      </c>
      <c r="D66" s="7"/>
      <c r="E66" s="9">
        <f t="shared" si="7"/>
        <v>1.5552999999999999</v>
      </c>
      <c r="F66" s="9">
        <f t="shared" si="6"/>
        <v>1.3553000000000002</v>
      </c>
      <c r="G66" s="9">
        <f t="shared" si="6"/>
        <v>1.1553</v>
      </c>
      <c r="H66" s="9">
        <f t="shared" si="6"/>
        <v>0.95530000000000004</v>
      </c>
      <c r="I66" s="9">
        <f t="shared" si="6"/>
        <v>0.75530000000000008</v>
      </c>
      <c r="J66" s="9">
        <f t="shared" si="6"/>
        <v>0.55530000000000002</v>
      </c>
      <c r="K66" s="9">
        <f t="shared" si="6"/>
        <v>0.3553</v>
      </c>
      <c r="L66" s="9">
        <f t="shared" si="6"/>
        <v>0.15529999999999999</v>
      </c>
      <c r="M66" s="9">
        <f t="shared" si="6"/>
        <v>4.4699999999999962E-2</v>
      </c>
      <c r="N66" s="9">
        <f t="shared" si="6"/>
        <v>0.24470000000000003</v>
      </c>
      <c r="O66" s="9">
        <f t="shared" si="6"/>
        <v>0.44469999999999998</v>
      </c>
      <c r="P66" s="8">
        <f t="shared" si="2"/>
        <v>4.4699999999999962E-2</v>
      </c>
      <c r="Q66" s="5">
        <f t="shared" si="3"/>
        <v>9</v>
      </c>
      <c r="R66" s="5" t="str">
        <f t="shared" si="4"/>
        <v>Convicción</v>
      </c>
      <c r="S66" s="5">
        <v>2024</v>
      </c>
    </row>
    <row r="67" spans="1:19" x14ac:dyDescent="0.25">
      <c r="A67" s="1">
        <v>64</v>
      </c>
      <c r="B67" s="7" t="s">
        <v>248</v>
      </c>
      <c r="C67" s="9">
        <v>0.77170000000000005</v>
      </c>
      <c r="D67" s="7"/>
      <c r="E67" s="9">
        <f t="shared" si="7"/>
        <v>1.7717000000000001</v>
      </c>
      <c r="F67" s="9">
        <f t="shared" si="6"/>
        <v>1.5717000000000001</v>
      </c>
      <c r="G67" s="9">
        <f t="shared" si="6"/>
        <v>1.3717000000000001</v>
      </c>
      <c r="H67" s="9">
        <f t="shared" si="6"/>
        <v>1.1717</v>
      </c>
      <c r="I67" s="9">
        <f t="shared" si="6"/>
        <v>0.97170000000000001</v>
      </c>
      <c r="J67" s="9">
        <f t="shared" si="6"/>
        <v>0.77170000000000005</v>
      </c>
      <c r="K67" s="9">
        <f t="shared" si="6"/>
        <v>0.5717000000000001</v>
      </c>
      <c r="L67" s="9">
        <f t="shared" si="6"/>
        <v>0.37170000000000003</v>
      </c>
      <c r="M67" s="9">
        <f t="shared" si="6"/>
        <v>0.17170000000000007</v>
      </c>
      <c r="N67" s="9">
        <f t="shared" si="6"/>
        <v>2.8299999999999992E-2</v>
      </c>
      <c r="O67" s="9">
        <f t="shared" si="6"/>
        <v>0.22829999999999995</v>
      </c>
      <c r="P67" s="8">
        <f t="shared" si="2"/>
        <v>2.8299999999999992E-2</v>
      </c>
      <c r="Q67" s="5">
        <f t="shared" si="3"/>
        <v>10</v>
      </c>
      <c r="R67" s="5" t="str">
        <f t="shared" si="4"/>
        <v>Consolidación</v>
      </c>
      <c r="S67" s="5">
        <v>2024</v>
      </c>
    </row>
    <row r="68" spans="1:19" x14ac:dyDescent="0.25">
      <c r="A68" s="1">
        <v>65</v>
      </c>
      <c r="B68" s="7" t="s">
        <v>249</v>
      </c>
      <c r="C68" s="9">
        <v>0.55620000000000003</v>
      </c>
      <c r="D68" s="7"/>
      <c r="E68" s="9">
        <f t="shared" si="7"/>
        <v>1.5562</v>
      </c>
      <c r="F68" s="9">
        <f t="shared" si="6"/>
        <v>1.3562000000000001</v>
      </c>
      <c r="G68" s="9">
        <f t="shared" si="6"/>
        <v>1.1562000000000001</v>
      </c>
      <c r="H68" s="9">
        <f t="shared" si="6"/>
        <v>0.95620000000000005</v>
      </c>
      <c r="I68" s="9">
        <f t="shared" si="6"/>
        <v>0.75619999999999998</v>
      </c>
      <c r="J68" s="9">
        <f t="shared" si="6"/>
        <v>0.55620000000000003</v>
      </c>
      <c r="K68" s="9">
        <f t="shared" si="6"/>
        <v>0.35620000000000002</v>
      </c>
      <c r="L68" s="9">
        <f t="shared" si="6"/>
        <v>0.15620000000000001</v>
      </c>
      <c r="M68" s="9">
        <f t="shared" si="6"/>
        <v>4.379999999999995E-2</v>
      </c>
      <c r="N68" s="9">
        <f t="shared" si="6"/>
        <v>0.24380000000000002</v>
      </c>
      <c r="O68" s="9">
        <f t="shared" si="6"/>
        <v>0.44379999999999997</v>
      </c>
      <c r="P68" s="8">
        <f t="shared" ref="P68:P71" si="8">+MIN(E68:O68)</f>
        <v>4.379999999999995E-2</v>
      </c>
      <c r="Q68" s="5">
        <f t="shared" ref="Q68:Q71" si="9">+MATCH(P68,E68:O68,0)</f>
        <v>9</v>
      </c>
      <c r="R68" s="5" t="str">
        <f t="shared" ref="R68:R71" si="10">+VLOOKUP(Q68,$U$3:$V$13,2)</f>
        <v>Convicción</v>
      </c>
      <c r="S68" s="5">
        <v>2024</v>
      </c>
    </row>
    <row r="69" spans="1:19" x14ac:dyDescent="0.25">
      <c r="A69" s="1">
        <v>66</v>
      </c>
      <c r="B69" s="7" t="s">
        <v>4</v>
      </c>
      <c r="C69" s="9">
        <v>0</v>
      </c>
      <c r="D69" s="7"/>
      <c r="E69" s="9">
        <f t="shared" si="7"/>
        <v>1</v>
      </c>
      <c r="F69" s="9">
        <f t="shared" si="6"/>
        <v>0.8</v>
      </c>
      <c r="G69" s="9">
        <f t="shared" si="6"/>
        <v>0.6</v>
      </c>
      <c r="H69" s="9">
        <f t="shared" si="6"/>
        <v>0.4</v>
      </c>
      <c r="I69" s="9">
        <f t="shared" si="6"/>
        <v>0.2</v>
      </c>
      <c r="J69" s="9">
        <f t="shared" si="6"/>
        <v>0</v>
      </c>
      <c r="K69" s="9">
        <f t="shared" si="6"/>
        <v>0.2</v>
      </c>
      <c r="L69" s="9">
        <f t="shared" si="6"/>
        <v>0.4</v>
      </c>
      <c r="M69" s="9">
        <f t="shared" si="6"/>
        <v>0.6</v>
      </c>
      <c r="N69" s="9">
        <f t="shared" si="6"/>
        <v>0.8</v>
      </c>
      <c r="O69" s="9">
        <f t="shared" si="6"/>
        <v>1</v>
      </c>
      <c r="P69" s="8">
        <f t="shared" si="8"/>
        <v>0</v>
      </c>
      <c r="Q69" s="5">
        <f t="shared" si="9"/>
        <v>6</v>
      </c>
      <c r="R69" s="5" t="str">
        <f t="shared" si="10"/>
        <v>Neutro</v>
      </c>
      <c r="S69" s="5">
        <v>2024</v>
      </c>
    </row>
    <row r="70" spans="1:19" x14ac:dyDescent="0.25">
      <c r="A70" s="1">
        <v>67</v>
      </c>
      <c r="B70" s="7" t="s">
        <v>5</v>
      </c>
      <c r="C70" s="9">
        <v>0</v>
      </c>
      <c r="D70" s="7"/>
      <c r="E70" s="9">
        <f t="shared" si="7"/>
        <v>1</v>
      </c>
      <c r="F70" s="9">
        <f t="shared" si="6"/>
        <v>0.8</v>
      </c>
      <c r="G70" s="9">
        <f t="shared" si="6"/>
        <v>0.6</v>
      </c>
      <c r="H70" s="9">
        <f t="shared" si="6"/>
        <v>0.4</v>
      </c>
      <c r="I70" s="9">
        <f t="shared" si="6"/>
        <v>0.2</v>
      </c>
      <c r="J70" s="9">
        <f t="shared" si="6"/>
        <v>0</v>
      </c>
      <c r="K70" s="9">
        <f t="shared" si="6"/>
        <v>0.2</v>
      </c>
      <c r="L70" s="9">
        <f t="shared" si="6"/>
        <v>0.4</v>
      </c>
      <c r="M70" s="9">
        <f t="shared" si="6"/>
        <v>0.6</v>
      </c>
      <c r="N70" s="9">
        <f t="shared" si="6"/>
        <v>0.8</v>
      </c>
      <c r="O70" s="9">
        <f t="shared" si="6"/>
        <v>1</v>
      </c>
      <c r="P70" s="8">
        <f t="shared" si="8"/>
        <v>0</v>
      </c>
      <c r="Q70" s="5">
        <f t="shared" si="9"/>
        <v>6</v>
      </c>
      <c r="R70" s="5" t="str">
        <f t="shared" si="10"/>
        <v>Neutro</v>
      </c>
      <c r="S70" s="5">
        <v>2024</v>
      </c>
    </row>
    <row r="71" spans="1:19" x14ac:dyDescent="0.25">
      <c r="A71" s="1">
        <v>68</v>
      </c>
      <c r="B71" s="7" t="s">
        <v>59</v>
      </c>
      <c r="C71" s="9">
        <v>0</v>
      </c>
      <c r="D71" s="7"/>
      <c r="E71" s="9">
        <f t="shared" si="7"/>
        <v>1</v>
      </c>
      <c r="F71" s="9">
        <f t="shared" si="6"/>
        <v>0.8</v>
      </c>
      <c r="G71" s="9">
        <f t="shared" si="6"/>
        <v>0.6</v>
      </c>
      <c r="H71" s="9">
        <f t="shared" si="6"/>
        <v>0.4</v>
      </c>
      <c r="I71" s="9">
        <f t="shared" si="6"/>
        <v>0.2</v>
      </c>
      <c r="J71" s="9">
        <f t="shared" si="6"/>
        <v>0</v>
      </c>
      <c r="K71" s="9">
        <f t="shared" si="6"/>
        <v>0.2</v>
      </c>
      <c r="L71" s="9">
        <f t="shared" si="6"/>
        <v>0.4</v>
      </c>
      <c r="M71" s="9">
        <f t="shared" si="6"/>
        <v>0.6</v>
      </c>
      <c r="N71" s="9">
        <f t="shared" si="6"/>
        <v>0.8</v>
      </c>
      <c r="O71" s="9">
        <f t="shared" si="6"/>
        <v>1</v>
      </c>
      <c r="P71" s="8">
        <f t="shared" si="8"/>
        <v>0</v>
      </c>
      <c r="Q71" s="5">
        <f t="shared" si="9"/>
        <v>6</v>
      </c>
      <c r="R71" s="5" t="str">
        <f t="shared" si="10"/>
        <v>Neutro</v>
      </c>
      <c r="S71" s="5">
        <v>2024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A113D-F3B7-4547-997A-634D98D0F44D}">
  <dimension ref="A1:R262"/>
  <sheetViews>
    <sheetView zoomScale="85" zoomScaleNormal="85" workbookViewId="0">
      <selection activeCell="P62" sqref="P62:R124"/>
    </sheetView>
  </sheetViews>
  <sheetFormatPr baseColWidth="10" defaultRowHeight="15" x14ac:dyDescent="0.25"/>
  <cols>
    <col min="13" max="13" width="13.42578125" bestFit="1" customWidth="1"/>
    <col min="15" max="15" width="8" bestFit="1" customWidth="1"/>
    <col min="16" max="16" width="9.42578125" bestFit="1" customWidth="1"/>
    <col min="17" max="17" width="14.28515625" bestFit="1" customWidth="1"/>
    <col min="18" max="18" width="5.140625" bestFit="1" customWidth="1"/>
  </cols>
  <sheetData>
    <row r="1" spans="1:18" x14ac:dyDescent="0.25">
      <c r="D1" s="2" t="s">
        <v>250</v>
      </c>
      <c r="E1" s="2" t="s">
        <v>251</v>
      </c>
      <c r="F1" s="3" t="s">
        <v>252</v>
      </c>
      <c r="G1" s="2" t="s">
        <v>253</v>
      </c>
      <c r="H1" s="2" t="s">
        <v>254</v>
      </c>
      <c r="I1" s="2" t="s">
        <v>255</v>
      </c>
      <c r="J1" s="2" t="s">
        <v>256</v>
      </c>
      <c r="K1" s="2" t="s">
        <v>257</v>
      </c>
      <c r="L1" s="2" t="s">
        <v>258</v>
      </c>
      <c r="M1" s="2" t="s">
        <v>259</v>
      </c>
      <c r="N1" s="2" t="s">
        <v>260</v>
      </c>
      <c r="O1" s="4"/>
      <c r="P1" s="4"/>
      <c r="Q1" s="4"/>
      <c r="R1" s="4"/>
    </row>
    <row r="2" spans="1:18" x14ac:dyDescent="0.25">
      <c r="A2" s="7"/>
      <c r="B2" s="1" t="s">
        <v>0</v>
      </c>
      <c r="C2" s="1" t="s">
        <v>1</v>
      </c>
      <c r="D2" s="5">
        <v>-1</v>
      </c>
      <c r="E2" s="5">
        <v>-0.8</v>
      </c>
      <c r="F2" s="5">
        <v>-0.6</v>
      </c>
      <c r="G2" s="5">
        <v>-0.4</v>
      </c>
      <c r="H2" s="5">
        <v>-0.2</v>
      </c>
      <c r="I2" s="5">
        <v>0</v>
      </c>
      <c r="J2" s="5">
        <v>0.2</v>
      </c>
      <c r="K2" s="5">
        <v>0.4</v>
      </c>
      <c r="L2" s="5">
        <v>0.6</v>
      </c>
      <c r="M2" s="5">
        <v>0.8</v>
      </c>
      <c r="N2" s="5">
        <v>1</v>
      </c>
      <c r="O2" s="6" t="s">
        <v>262</v>
      </c>
      <c r="P2" s="6" t="s">
        <v>263</v>
      </c>
      <c r="Q2" s="6" t="s">
        <v>267</v>
      </c>
      <c r="R2" s="6" t="s">
        <v>268</v>
      </c>
    </row>
    <row r="3" spans="1:18" x14ac:dyDescent="0.25">
      <c r="A3" s="1">
        <v>0</v>
      </c>
      <c r="B3" s="7" t="s">
        <v>2</v>
      </c>
      <c r="C3" s="9">
        <v>0</v>
      </c>
      <c r="D3" s="9">
        <v>1</v>
      </c>
      <c r="E3" s="9">
        <v>0.8</v>
      </c>
      <c r="F3" s="9">
        <v>0.6</v>
      </c>
      <c r="G3" s="9">
        <v>0.4</v>
      </c>
      <c r="H3" s="9">
        <v>0.2</v>
      </c>
      <c r="I3" s="9">
        <v>0</v>
      </c>
      <c r="J3" s="9">
        <v>0.2</v>
      </c>
      <c r="K3" s="9">
        <v>0.4</v>
      </c>
      <c r="L3" s="9">
        <v>0.6</v>
      </c>
      <c r="M3" s="9">
        <v>0.8</v>
      </c>
      <c r="N3" s="9">
        <v>1</v>
      </c>
      <c r="O3" s="8">
        <v>0</v>
      </c>
      <c r="P3" s="5">
        <v>6</v>
      </c>
      <c r="Q3" s="5" t="s">
        <v>265</v>
      </c>
      <c r="R3" s="5">
        <v>2013</v>
      </c>
    </row>
    <row r="4" spans="1:18" x14ac:dyDescent="0.25">
      <c r="A4" s="1">
        <v>1</v>
      </c>
      <c r="B4" s="7" t="s">
        <v>3</v>
      </c>
      <c r="C4" s="9">
        <v>0</v>
      </c>
      <c r="D4" s="9">
        <v>1</v>
      </c>
      <c r="E4" s="9">
        <v>0.8</v>
      </c>
      <c r="F4" s="9">
        <v>0.6</v>
      </c>
      <c r="G4" s="9">
        <v>0.4</v>
      </c>
      <c r="H4" s="9">
        <v>0.2</v>
      </c>
      <c r="I4" s="9">
        <v>0</v>
      </c>
      <c r="J4" s="9">
        <v>0.2</v>
      </c>
      <c r="K4" s="9">
        <v>0.4</v>
      </c>
      <c r="L4" s="9">
        <v>0.6</v>
      </c>
      <c r="M4" s="9">
        <v>0.8</v>
      </c>
      <c r="N4" s="9">
        <v>1</v>
      </c>
      <c r="O4" s="8">
        <v>0</v>
      </c>
      <c r="P4" s="5">
        <v>6</v>
      </c>
      <c r="Q4" s="5" t="s">
        <v>265</v>
      </c>
      <c r="R4" s="5">
        <v>2013</v>
      </c>
    </row>
    <row r="5" spans="1:18" x14ac:dyDescent="0.25">
      <c r="A5" s="1">
        <v>2</v>
      </c>
      <c r="B5" s="7" t="s">
        <v>4</v>
      </c>
      <c r="C5" s="9">
        <v>0</v>
      </c>
      <c r="D5" s="9">
        <v>1</v>
      </c>
      <c r="E5" s="9">
        <v>0.8</v>
      </c>
      <c r="F5" s="9">
        <v>0.6</v>
      </c>
      <c r="G5" s="9">
        <v>0.4</v>
      </c>
      <c r="H5" s="9">
        <v>0.2</v>
      </c>
      <c r="I5" s="9">
        <v>0</v>
      </c>
      <c r="J5" s="9">
        <v>0.2</v>
      </c>
      <c r="K5" s="9">
        <v>0.4</v>
      </c>
      <c r="L5" s="9">
        <v>0.6</v>
      </c>
      <c r="M5" s="9">
        <v>0.8</v>
      </c>
      <c r="N5" s="9">
        <v>1</v>
      </c>
      <c r="O5" s="8">
        <v>0</v>
      </c>
      <c r="P5" s="5">
        <v>6</v>
      </c>
      <c r="Q5" s="5" t="s">
        <v>265</v>
      </c>
      <c r="R5" s="5">
        <v>2013</v>
      </c>
    </row>
    <row r="6" spans="1:18" x14ac:dyDescent="0.25">
      <c r="A6" s="1">
        <v>3</v>
      </c>
      <c r="B6" s="7" t="s">
        <v>5</v>
      </c>
      <c r="C6" s="9">
        <v>0</v>
      </c>
      <c r="D6" s="9">
        <v>1</v>
      </c>
      <c r="E6" s="9">
        <v>0.8</v>
      </c>
      <c r="F6" s="9">
        <v>0.6</v>
      </c>
      <c r="G6" s="9">
        <v>0.4</v>
      </c>
      <c r="H6" s="9">
        <v>0.2</v>
      </c>
      <c r="I6" s="9">
        <v>0</v>
      </c>
      <c r="J6" s="9">
        <v>0.2</v>
      </c>
      <c r="K6" s="9">
        <v>0.4</v>
      </c>
      <c r="L6" s="9">
        <v>0.6</v>
      </c>
      <c r="M6" s="9">
        <v>0.8</v>
      </c>
      <c r="N6" s="9">
        <v>1</v>
      </c>
      <c r="O6" s="8">
        <v>0</v>
      </c>
      <c r="P6" s="5">
        <v>6</v>
      </c>
      <c r="Q6" s="5" t="s">
        <v>265</v>
      </c>
      <c r="R6" s="5">
        <v>2013</v>
      </c>
    </row>
    <row r="7" spans="1:18" x14ac:dyDescent="0.25">
      <c r="A7" s="1">
        <v>4</v>
      </c>
      <c r="B7" s="7" t="s">
        <v>6</v>
      </c>
      <c r="C7" s="9">
        <v>0.55620000000000003</v>
      </c>
      <c r="D7" s="9">
        <v>1.5562</v>
      </c>
      <c r="E7" s="9">
        <v>1.3562000000000001</v>
      </c>
      <c r="F7" s="9">
        <v>1.1562000000000001</v>
      </c>
      <c r="G7" s="9">
        <v>0.95620000000000005</v>
      </c>
      <c r="H7" s="9">
        <v>0.75619999999999998</v>
      </c>
      <c r="I7" s="9">
        <v>0.55620000000000003</v>
      </c>
      <c r="J7" s="9">
        <v>0.35620000000000002</v>
      </c>
      <c r="K7" s="9">
        <v>0.15620000000000001</v>
      </c>
      <c r="L7" s="9">
        <v>4.379999999999995E-2</v>
      </c>
      <c r="M7" s="9">
        <v>0.24380000000000002</v>
      </c>
      <c r="N7" s="9">
        <v>0.44379999999999997</v>
      </c>
      <c r="O7" s="8">
        <v>4.379999999999995E-2</v>
      </c>
      <c r="P7" s="5">
        <v>9</v>
      </c>
      <c r="Q7" s="5" t="s">
        <v>258</v>
      </c>
      <c r="R7" s="5">
        <v>2013</v>
      </c>
    </row>
    <row r="8" spans="1:18" x14ac:dyDescent="0.25">
      <c r="A8" s="1">
        <v>5</v>
      </c>
      <c r="B8" s="7" t="s">
        <v>7</v>
      </c>
      <c r="C8" s="9">
        <v>0.62490000000000001</v>
      </c>
      <c r="D8" s="9">
        <v>1.6249</v>
      </c>
      <c r="E8" s="9">
        <v>1.4249000000000001</v>
      </c>
      <c r="F8" s="9">
        <v>1.2248999999999999</v>
      </c>
      <c r="G8" s="9">
        <v>1.0249000000000001</v>
      </c>
      <c r="H8" s="9">
        <v>0.82489999999999997</v>
      </c>
      <c r="I8" s="9">
        <v>0.62490000000000001</v>
      </c>
      <c r="J8" s="9">
        <v>0.4249</v>
      </c>
      <c r="K8" s="9">
        <v>0.22489999999999999</v>
      </c>
      <c r="L8" s="9">
        <v>2.4900000000000033E-2</v>
      </c>
      <c r="M8" s="9">
        <v>0.17510000000000003</v>
      </c>
      <c r="N8" s="9">
        <v>0.37509999999999999</v>
      </c>
      <c r="O8" s="8">
        <v>2.4900000000000033E-2</v>
      </c>
      <c r="P8" s="5">
        <v>9</v>
      </c>
      <c r="Q8" s="5" t="s">
        <v>258</v>
      </c>
      <c r="R8" s="5">
        <v>2013</v>
      </c>
    </row>
    <row r="9" spans="1:18" x14ac:dyDescent="0.25">
      <c r="A9" s="1">
        <v>6</v>
      </c>
      <c r="B9" s="7" t="s">
        <v>8</v>
      </c>
      <c r="C9" s="9">
        <v>0</v>
      </c>
      <c r="D9" s="9">
        <v>1</v>
      </c>
      <c r="E9" s="9">
        <v>0.8</v>
      </c>
      <c r="F9" s="9">
        <v>0.6</v>
      </c>
      <c r="G9" s="9">
        <v>0.4</v>
      </c>
      <c r="H9" s="9">
        <v>0.2</v>
      </c>
      <c r="I9" s="9">
        <v>0</v>
      </c>
      <c r="J9" s="9">
        <v>0.2</v>
      </c>
      <c r="K9" s="9">
        <v>0.4</v>
      </c>
      <c r="L9" s="9">
        <v>0.6</v>
      </c>
      <c r="M9" s="9">
        <v>0.8</v>
      </c>
      <c r="N9" s="9">
        <v>1</v>
      </c>
      <c r="O9" s="8">
        <v>0</v>
      </c>
      <c r="P9" s="5">
        <v>6</v>
      </c>
      <c r="Q9" s="5" t="s">
        <v>265</v>
      </c>
      <c r="R9" s="5">
        <v>2013</v>
      </c>
    </row>
    <row r="10" spans="1:18" x14ac:dyDescent="0.25">
      <c r="A10" s="1">
        <v>7</v>
      </c>
      <c r="B10" s="7" t="s">
        <v>9</v>
      </c>
      <c r="C10" s="9">
        <v>0</v>
      </c>
      <c r="D10" s="9">
        <v>1</v>
      </c>
      <c r="E10" s="9">
        <v>0.8</v>
      </c>
      <c r="F10" s="9">
        <v>0.6</v>
      </c>
      <c r="G10" s="9">
        <v>0.4</v>
      </c>
      <c r="H10" s="9">
        <v>0.2</v>
      </c>
      <c r="I10" s="9">
        <v>0</v>
      </c>
      <c r="J10" s="9">
        <v>0.2</v>
      </c>
      <c r="K10" s="9">
        <v>0.4</v>
      </c>
      <c r="L10" s="9">
        <v>0.6</v>
      </c>
      <c r="M10" s="9">
        <v>0.8</v>
      </c>
      <c r="N10" s="9">
        <v>1</v>
      </c>
      <c r="O10" s="8">
        <v>0</v>
      </c>
      <c r="P10" s="5">
        <v>6</v>
      </c>
      <c r="Q10" s="5" t="s">
        <v>265</v>
      </c>
      <c r="R10" s="5">
        <v>2013</v>
      </c>
    </row>
    <row r="11" spans="1:18" x14ac:dyDescent="0.25">
      <c r="A11" s="1">
        <v>8</v>
      </c>
      <c r="B11" s="7" t="s">
        <v>10</v>
      </c>
      <c r="C11" s="9">
        <v>0.49390000000000001</v>
      </c>
      <c r="D11" s="9">
        <v>1.4939</v>
      </c>
      <c r="E11" s="9">
        <v>1.2939000000000001</v>
      </c>
      <c r="F11" s="9">
        <v>1.0939000000000001</v>
      </c>
      <c r="G11" s="9">
        <v>0.89390000000000003</v>
      </c>
      <c r="H11" s="9">
        <v>0.69389999999999996</v>
      </c>
      <c r="I11" s="9">
        <v>0.49390000000000001</v>
      </c>
      <c r="J11" s="9">
        <v>0.29389999999999999</v>
      </c>
      <c r="K11" s="9">
        <v>9.3899999999999983E-2</v>
      </c>
      <c r="L11" s="9">
        <v>0.10609999999999997</v>
      </c>
      <c r="M11" s="9">
        <v>0.30610000000000004</v>
      </c>
      <c r="N11" s="9">
        <v>0.50609999999999999</v>
      </c>
      <c r="O11" s="8">
        <v>9.3899999999999983E-2</v>
      </c>
      <c r="P11" s="5">
        <v>8</v>
      </c>
      <c r="Q11" s="5" t="s">
        <v>257</v>
      </c>
      <c r="R11" s="5">
        <v>2013</v>
      </c>
    </row>
    <row r="12" spans="1:18" x14ac:dyDescent="0.25">
      <c r="A12" s="1">
        <v>9</v>
      </c>
      <c r="B12" s="7" t="s">
        <v>11</v>
      </c>
      <c r="C12" s="9">
        <v>0.5343</v>
      </c>
      <c r="D12" s="9">
        <v>1.5343</v>
      </c>
      <c r="E12" s="9">
        <v>1.3343</v>
      </c>
      <c r="F12" s="9">
        <v>1.1343000000000001</v>
      </c>
      <c r="G12" s="9">
        <v>0.93430000000000002</v>
      </c>
      <c r="H12" s="9">
        <v>0.73429999999999995</v>
      </c>
      <c r="I12" s="9">
        <v>0.5343</v>
      </c>
      <c r="J12" s="9">
        <v>0.33429999999999999</v>
      </c>
      <c r="K12" s="9">
        <v>0.13429999999999997</v>
      </c>
      <c r="L12" s="9">
        <v>6.5699999999999981E-2</v>
      </c>
      <c r="M12" s="9">
        <v>0.26570000000000005</v>
      </c>
      <c r="N12" s="9">
        <v>0.4657</v>
      </c>
      <c r="O12" s="8">
        <v>6.5699999999999981E-2</v>
      </c>
      <c r="P12" s="5">
        <v>9</v>
      </c>
      <c r="Q12" s="5" t="s">
        <v>258</v>
      </c>
      <c r="R12" s="5">
        <v>2013</v>
      </c>
    </row>
    <row r="13" spans="1:18" x14ac:dyDescent="0.25">
      <c r="A13" s="1">
        <v>10</v>
      </c>
      <c r="B13" s="7" t="s">
        <v>12</v>
      </c>
      <c r="C13" s="9">
        <v>0.7964</v>
      </c>
      <c r="D13" s="9">
        <v>1.7964</v>
      </c>
      <c r="E13" s="9">
        <v>1.5964</v>
      </c>
      <c r="F13" s="9">
        <v>1.3963999999999999</v>
      </c>
      <c r="G13" s="9">
        <v>1.1964000000000001</v>
      </c>
      <c r="H13" s="9">
        <v>0.99639999999999995</v>
      </c>
      <c r="I13" s="9">
        <v>0.7964</v>
      </c>
      <c r="J13" s="9">
        <v>0.59640000000000004</v>
      </c>
      <c r="K13" s="9">
        <v>0.39639999999999997</v>
      </c>
      <c r="L13" s="9">
        <v>0.19640000000000002</v>
      </c>
      <c r="M13" s="9">
        <v>3.6000000000000476E-3</v>
      </c>
      <c r="N13" s="9">
        <v>0.2036</v>
      </c>
      <c r="O13" s="8">
        <v>3.6000000000000476E-3</v>
      </c>
      <c r="P13" s="5">
        <v>10</v>
      </c>
      <c r="Q13" s="5" t="s">
        <v>259</v>
      </c>
      <c r="R13" s="5">
        <v>2013</v>
      </c>
    </row>
    <row r="14" spans="1:18" x14ac:dyDescent="0.25">
      <c r="A14" s="1">
        <v>11</v>
      </c>
      <c r="B14" s="7" t="s">
        <v>13</v>
      </c>
      <c r="C14" s="9">
        <v>0</v>
      </c>
      <c r="D14" s="9">
        <v>1</v>
      </c>
      <c r="E14" s="9">
        <v>0.8</v>
      </c>
      <c r="F14" s="9">
        <v>0.6</v>
      </c>
      <c r="G14" s="9">
        <v>0.4</v>
      </c>
      <c r="H14" s="9">
        <v>0.2</v>
      </c>
      <c r="I14" s="9">
        <v>0</v>
      </c>
      <c r="J14" s="9">
        <v>0.2</v>
      </c>
      <c r="K14" s="9">
        <v>0.4</v>
      </c>
      <c r="L14" s="9">
        <v>0.6</v>
      </c>
      <c r="M14" s="9">
        <v>0.8</v>
      </c>
      <c r="N14" s="9">
        <v>1</v>
      </c>
      <c r="O14" s="8">
        <v>0</v>
      </c>
      <c r="P14" s="5">
        <v>6</v>
      </c>
      <c r="Q14" s="5" t="s">
        <v>265</v>
      </c>
      <c r="R14" s="5">
        <v>2013</v>
      </c>
    </row>
    <row r="15" spans="1:18" x14ac:dyDescent="0.25">
      <c r="A15" s="1">
        <v>12</v>
      </c>
      <c r="B15" s="7" t="s">
        <v>14</v>
      </c>
      <c r="C15" s="9">
        <v>0.2732</v>
      </c>
      <c r="D15" s="9">
        <v>1.2732000000000001</v>
      </c>
      <c r="E15" s="9">
        <v>1.0731999999999999</v>
      </c>
      <c r="F15" s="9">
        <v>0.87319999999999998</v>
      </c>
      <c r="G15" s="9">
        <v>0.67320000000000002</v>
      </c>
      <c r="H15" s="9">
        <v>0.47320000000000001</v>
      </c>
      <c r="I15" s="9">
        <v>0.2732</v>
      </c>
      <c r="J15" s="9">
        <v>7.3199999999999987E-2</v>
      </c>
      <c r="K15" s="9">
        <v>0.12680000000000002</v>
      </c>
      <c r="L15" s="9">
        <v>0.32679999999999998</v>
      </c>
      <c r="M15" s="9">
        <v>0.52680000000000005</v>
      </c>
      <c r="N15" s="9">
        <v>0.7268</v>
      </c>
      <c r="O15" s="8">
        <v>7.3199999999999987E-2</v>
      </c>
      <c r="P15" s="5">
        <v>7</v>
      </c>
      <c r="Q15" s="5" t="s">
        <v>256</v>
      </c>
      <c r="R15" s="5">
        <v>2013</v>
      </c>
    </row>
    <row r="16" spans="1:18" x14ac:dyDescent="0.25">
      <c r="A16" s="1">
        <v>13</v>
      </c>
      <c r="B16" s="7" t="s">
        <v>15</v>
      </c>
      <c r="C16" s="9">
        <v>0</v>
      </c>
      <c r="D16" s="9">
        <v>1</v>
      </c>
      <c r="E16" s="9">
        <v>0.8</v>
      </c>
      <c r="F16" s="9">
        <v>0.6</v>
      </c>
      <c r="G16" s="9">
        <v>0.4</v>
      </c>
      <c r="H16" s="9">
        <v>0.2</v>
      </c>
      <c r="I16" s="9">
        <v>0</v>
      </c>
      <c r="J16" s="9">
        <v>0.2</v>
      </c>
      <c r="K16" s="9">
        <v>0.4</v>
      </c>
      <c r="L16" s="9">
        <v>0.6</v>
      </c>
      <c r="M16" s="9">
        <v>0.8</v>
      </c>
      <c r="N16" s="9">
        <v>1</v>
      </c>
      <c r="O16" s="8">
        <v>0</v>
      </c>
      <c r="P16" s="5">
        <v>6</v>
      </c>
      <c r="Q16" s="5" t="s">
        <v>265</v>
      </c>
      <c r="R16" s="5">
        <v>2013</v>
      </c>
    </row>
    <row r="17" spans="1:18" x14ac:dyDescent="0.25">
      <c r="A17" s="1">
        <v>14</v>
      </c>
      <c r="B17" s="7" t="s">
        <v>16</v>
      </c>
      <c r="C17" s="9">
        <v>0</v>
      </c>
      <c r="D17" s="9">
        <v>1</v>
      </c>
      <c r="E17" s="9">
        <v>0.8</v>
      </c>
      <c r="F17" s="9">
        <v>0.6</v>
      </c>
      <c r="G17" s="9">
        <v>0.4</v>
      </c>
      <c r="H17" s="9">
        <v>0.2</v>
      </c>
      <c r="I17" s="9">
        <v>0</v>
      </c>
      <c r="J17" s="9">
        <v>0.2</v>
      </c>
      <c r="K17" s="9">
        <v>0.4</v>
      </c>
      <c r="L17" s="9">
        <v>0.6</v>
      </c>
      <c r="M17" s="9">
        <v>0.8</v>
      </c>
      <c r="N17" s="9">
        <v>1</v>
      </c>
      <c r="O17" s="8">
        <v>0</v>
      </c>
      <c r="P17" s="5">
        <v>6</v>
      </c>
      <c r="Q17" s="5" t="s">
        <v>265</v>
      </c>
      <c r="R17" s="5">
        <v>2013</v>
      </c>
    </row>
    <row r="18" spans="1:18" x14ac:dyDescent="0.25">
      <c r="A18" s="1">
        <v>15</v>
      </c>
      <c r="B18" s="7" t="s">
        <v>17</v>
      </c>
      <c r="C18" s="9">
        <v>-0.31819999999999998</v>
      </c>
      <c r="D18" s="9">
        <v>0.68179999999999996</v>
      </c>
      <c r="E18" s="9">
        <v>0.48180000000000006</v>
      </c>
      <c r="F18" s="9">
        <v>0.28179999999999999</v>
      </c>
      <c r="G18" s="9">
        <v>8.1800000000000039E-2</v>
      </c>
      <c r="H18" s="9">
        <v>0.11819999999999997</v>
      </c>
      <c r="I18" s="9">
        <v>0.31819999999999998</v>
      </c>
      <c r="J18" s="9">
        <v>0.51819999999999999</v>
      </c>
      <c r="K18" s="9">
        <v>0.71819999999999995</v>
      </c>
      <c r="L18" s="9">
        <v>0.91819999999999991</v>
      </c>
      <c r="M18" s="9">
        <v>1.1182000000000001</v>
      </c>
      <c r="N18" s="9">
        <v>1.3182</v>
      </c>
      <c r="O18" s="8">
        <v>8.1800000000000039E-2</v>
      </c>
      <c r="P18" s="5">
        <v>4</v>
      </c>
      <c r="Q18" s="5" t="s">
        <v>253</v>
      </c>
      <c r="R18" s="5">
        <v>2013</v>
      </c>
    </row>
    <row r="19" spans="1:18" x14ac:dyDescent="0.25">
      <c r="A19" s="1">
        <v>16</v>
      </c>
      <c r="B19" s="7" t="s">
        <v>18</v>
      </c>
      <c r="C19" s="9">
        <v>0.54990000000000006</v>
      </c>
      <c r="D19" s="9">
        <v>1.5499000000000001</v>
      </c>
      <c r="E19" s="9">
        <v>1.3499000000000001</v>
      </c>
      <c r="F19" s="9">
        <v>1.1499000000000001</v>
      </c>
      <c r="G19" s="9">
        <v>0.94990000000000008</v>
      </c>
      <c r="H19" s="9">
        <v>0.74990000000000001</v>
      </c>
      <c r="I19" s="9">
        <v>0.54990000000000006</v>
      </c>
      <c r="J19" s="9">
        <v>0.34990000000000004</v>
      </c>
      <c r="K19" s="9">
        <v>0.14990000000000003</v>
      </c>
      <c r="L19" s="9">
        <v>5.0099999999999922E-2</v>
      </c>
      <c r="M19" s="9">
        <v>0.25009999999999999</v>
      </c>
      <c r="N19" s="9">
        <v>0.45009999999999994</v>
      </c>
      <c r="O19" s="8">
        <v>5.0099999999999922E-2</v>
      </c>
      <c r="P19" s="5">
        <v>9</v>
      </c>
      <c r="Q19" s="5" t="s">
        <v>258</v>
      </c>
      <c r="R19" s="5">
        <v>2013</v>
      </c>
    </row>
    <row r="20" spans="1:18" x14ac:dyDescent="0.25">
      <c r="A20" s="1">
        <v>17</v>
      </c>
      <c r="B20" s="7" t="s">
        <v>19</v>
      </c>
      <c r="C20" s="9">
        <v>0</v>
      </c>
      <c r="D20" s="9">
        <v>1</v>
      </c>
      <c r="E20" s="9">
        <v>0.8</v>
      </c>
      <c r="F20" s="9">
        <v>0.6</v>
      </c>
      <c r="G20" s="9">
        <v>0.4</v>
      </c>
      <c r="H20" s="9">
        <v>0.2</v>
      </c>
      <c r="I20" s="9">
        <v>0</v>
      </c>
      <c r="J20" s="9">
        <v>0.2</v>
      </c>
      <c r="K20" s="9">
        <v>0.4</v>
      </c>
      <c r="L20" s="9">
        <v>0.6</v>
      </c>
      <c r="M20" s="9">
        <v>0.8</v>
      </c>
      <c r="N20" s="9">
        <v>1</v>
      </c>
      <c r="O20" s="8">
        <v>0</v>
      </c>
      <c r="P20" s="5">
        <v>6</v>
      </c>
      <c r="Q20" s="5" t="s">
        <v>265</v>
      </c>
      <c r="R20" s="5">
        <v>2013</v>
      </c>
    </row>
    <row r="21" spans="1:18" x14ac:dyDescent="0.25">
      <c r="A21" s="1">
        <v>18</v>
      </c>
      <c r="B21" s="7" t="s">
        <v>20</v>
      </c>
      <c r="C21" s="9">
        <v>0.16950000000000001</v>
      </c>
      <c r="D21" s="9">
        <v>1.1695</v>
      </c>
      <c r="E21" s="9">
        <v>0.96950000000000003</v>
      </c>
      <c r="F21" s="9">
        <v>0.76949999999999996</v>
      </c>
      <c r="G21" s="9">
        <v>0.56950000000000001</v>
      </c>
      <c r="H21" s="9">
        <v>0.36950000000000005</v>
      </c>
      <c r="I21" s="9">
        <v>0.16950000000000001</v>
      </c>
      <c r="J21" s="9">
        <v>3.0499999999999999E-2</v>
      </c>
      <c r="K21" s="9">
        <v>0.23050000000000001</v>
      </c>
      <c r="L21" s="9">
        <v>0.43049999999999999</v>
      </c>
      <c r="M21" s="9">
        <v>0.63050000000000006</v>
      </c>
      <c r="N21" s="9">
        <v>0.83050000000000002</v>
      </c>
      <c r="O21" s="8">
        <v>3.0499999999999999E-2</v>
      </c>
      <c r="P21" s="5">
        <v>7</v>
      </c>
      <c r="Q21" s="5" t="s">
        <v>256</v>
      </c>
      <c r="R21" s="5">
        <v>2013</v>
      </c>
    </row>
    <row r="22" spans="1:18" x14ac:dyDescent="0.25">
      <c r="A22" s="1">
        <v>19</v>
      </c>
      <c r="B22" s="7" t="s">
        <v>21</v>
      </c>
      <c r="C22" s="9">
        <v>-0.20230000000000001</v>
      </c>
      <c r="D22" s="9">
        <v>0.79769999999999996</v>
      </c>
      <c r="E22" s="9">
        <v>0.59770000000000001</v>
      </c>
      <c r="F22" s="9">
        <v>0.39769999999999994</v>
      </c>
      <c r="G22" s="9">
        <v>0.19770000000000001</v>
      </c>
      <c r="H22" s="9">
        <v>2.2999999999999965E-3</v>
      </c>
      <c r="I22" s="9">
        <v>0.20230000000000001</v>
      </c>
      <c r="J22" s="9">
        <v>0.40229999999999999</v>
      </c>
      <c r="K22" s="9">
        <v>0.60230000000000006</v>
      </c>
      <c r="L22" s="9">
        <v>0.80230000000000001</v>
      </c>
      <c r="M22" s="9">
        <v>1.0023</v>
      </c>
      <c r="N22" s="9">
        <v>1.2022999999999999</v>
      </c>
      <c r="O22" s="8">
        <v>2.2999999999999965E-3</v>
      </c>
      <c r="P22" s="5">
        <v>5</v>
      </c>
      <c r="Q22" s="5" t="s">
        <v>254</v>
      </c>
      <c r="R22" s="5">
        <v>2013</v>
      </c>
    </row>
    <row r="23" spans="1:18" x14ac:dyDescent="0.25">
      <c r="A23" s="1">
        <v>20</v>
      </c>
      <c r="B23" s="7" t="s">
        <v>22</v>
      </c>
      <c r="C23" s="9">
        <v>-0.31819999999999998</v>
      </c>
      <c r="D23" s="9">
        <v>0.68179999999999996</v>
      </c>
      <c r="E23" s="9">
        <v>0.48180000000000006</v>
      </c>
      <c r="F23" s="9">
        <v>0.28179999999999999</v>
      </c>
      <c r="G23" s="9">
        <v>8.1800000000000039E-2</v>
      </c>
      <c r="H23" s="9">
        <v>0.11819999999999997</v>
      </c>
      <c r="I23" s="9">
        <v>0.31819999999999998</v>
      </c>
      <c r="J23" s="9">
        <v>0.51819999999999999</v>
      </c>
      <c r="K23" s="9">
        <v>0.71819999999999995</v>
      </c>
      <c r="L23" s="9">
        <v>0.91819999999999991</v>
      </c>
      <c r="M23" s="9">
        <v>1.1182000000000001</v>
      </c>
      <c r="N23" s="9">
        <v>1.3182</v>
      </c>
      <c r="O23" s="8">
        <v>8.1800000000000039E-2</v>
      </c>
      <c r="P23" s="5">
        <v>4</v>
      </c>
      <c r="Q23" s="5" t="s">
        <v>253</v>
      </c>
      <c r="R23" s="5">
        <v>2013</v>
      </c>
    </row>
    <row r="24" spans="1:18" x14ac:dyDescent="0.25">
      <c r="A24" s="1">
        <v>21</v>
      </c>
      <c r="B24" s="7" t="s">
        <v>23</v>
      </c>
      <c r="C24" s="9">
        <v>0</v>
      </c>
      <c r="D24" s="9">
        <v>1</v>
      </c>
      <c r="E24" s="9">
        <v>0.8</v>
      </c>
      <c r="F24" s="9">
        <v>0.6</v>
      </c>
      <c r="G24" s="9">
        <v>0.4</v>
      </c>
      <c r="H24" s="9">
        <v>0.2</v>
      </c>
      <c r="I24" s="9">
        <v>0</v>
      </c>
      <c r="J24" s="9">
        <v>0.2</v>
      </c>
      <c r="K24" s="9">
        <v>0.4</v>
      </c>
      <c r="L24" s="9">
        <v>0.6</v>
      </c>
      <c r="M24" s="9">
        <v>0.8</v>
      </c>
      <c r="N24" s="9">
        <v>1</v>
      </c>
      <c r="O24" s="8">
        <v>0</v>
      </c>
      <c r="P24" s="5">
        <v>6</v>
      </c>
      <c r="Q24" s="5" t="s">
        <v>265</v>
      </c>
      <c r="R24" s="5">
        <v>2013</v>
      </c>
    </row>
    <row r="25" spans="1:18" x14ac:dyDescent="0.25">
      <c r="A25" s="1">
        <v>22</v>
      </c>
      <c r="B25" s="7" t="s">
        <v>24</v>
      </c>
      <c r="C25" s="9">
        <v>0.12429999999999999</v>
      </c>
      <c r="D25" s="9">
        <v>1.1243000000000001</v>
      </c>
      <c r="E25" s="9">
        <v>0.92430000000000001</v>
      </c>
      <c r="F25" s="9">
        <v>0.72429999999999994</v>
      </c>
      <c r="G25" s="9">
        <v>0.52429999999999999</v>
      </c>
      <c r="H25" s="9">
        <v>0.32430000000000003</v>
      </c>
      <c r="I25" s="9">
        <v>0.12429999999999999</v>
      </c>
      <c r="J25" s="9">
        <v>7.5700000000000017E-2</v>
      </c>
      <c r="K25" s="9">
        <v>0.27570000000000006</v>
      </c>
      <c r="L25" s="9">
        <v>0.47570000000000001</v>
      </c>
      <c r="M25" s="9">
        <v>0.67570000000000008</v>
      </c>
      <c r="N25" s="9">
        <v>0.87570000000000003</v>
      </c>
      <c r="O25" s="8">
        <v>7.5700000000000017E-2</v>
      </c>
      <c r="P25" s="5">
        <v>7</v>
      </c>
      <c r="Q25" s="5" t="s">
        <v>256</v>
      </c>
      <c r="R25" s="5">
        <v>2013</v>
      </c>
    </row>
    <row r="26" spans="1:18" x14ac:dyDescent="0.25">
      <c r="A26" s="1">
        <v>23</v>
      </c>
      <c r="B26" s="7" t="s">
        <v>25</v>
      </c>
      <c r="C26" s="9">
        <v>-5.16E-2</v>
      </c>
      <c r="D26" s="9">
        <v>0.94840000000000002</v>
      </c>
      <c r="E26" s="9">
        <v>0.74840000000000007</v>
      </c>
      <c r="F26" s="9">
        <v>0.5484</v>
      </c>
      <c r="G26" s="9">
        <v>0.34840000000000004</v>
      </c>
      <c r="H26" s="9">
        <v>0.1484</v>
      </c>
      <c r="I26" s="9">
        <v>5.16E-2</v>
      </c>
      <c r="J26" s="9">
        <v>0.25159999999999999</v>
      </c>
      <c r="K26" s="9">
        <v>0.4516</v>
      </c>
      <c r="L26" s="9">
        <v>0.65159999999999996</v>
      </c>
      <c r="M26" s="9">
        <v>0.85160000000000002</v>
      </c>
      <c r="N26" s="9">
        <v>1.0516000000000001</v>
      </c>
      <c r="O26" s="8">
        <v>5.16E-2</v>
      </c>
      <c r="P26" s="5">
        <v>6</v>
      </c>
      <c r="Q26" s="5" t="s">
        <v>265</v>
      </c>
      <c r="R26" s="5">
        <v>2013</v>
      </c>
    </row>
    <row r="27" spans="1:18" x14ac:dyDescent="0.25">
      <c r="A27" s="1">
        <v>24</v>
      </c>
      <c r="B27" s="7" t="s">
        <v>26</v>
      </c>
      <c r="C27" s="9">
        <v>-0.88339999999999996</v>
      </c>
      <c r="D27" s="9">
        <v>0.11660000000000004</v>
      </c>
      <c r="E27" s="9">
        <v>8.3399999999999919E-2</v>
      </c>
      <c r="F27" s="9">
        <v>0.28339999999999999</v>
      </c>
      <c r="G27" s="9">
        <v>0.48339999999999994</v>
      </c>
      <c r="H27" s="9">
        <v>0.68340000000000001</v>
      </c>
      <c r="I27" s="9">
        <v>0.88339999999999996</v>
      </c>
      <c r="J27" s="9">
        <v>1.0833999999999999</v>
      </c>
      <c r="K27" s="9">
        <v>1.2833999999999999</v>
      </c>
      <c r="L27" s="9">
        <v>1.4834000000000001</v>
      </c>
      <c r="M27" s="9">
        <v>1.6834</v>
      </c>
      <c r="N27" s="9">
        <v>1.8834</v>
      </c>
      <c r="O27" s="8">
        <v>8.3399999999999919E-2</v>
      </c>
      <c r="P27" s="5">
        <v>2</v>
      </c>
      <c r="Q27" s="5" t="s">
        <v>251</v>
      </c>
      <c r="R27" s="5">
        <v>2013</v>
      </c>
    </row>
    <row r="28" spans="1:18" x14ac:dyDescent="0.25">
      <c r="A28" s="1">
        <v>25</v>
      </c>
      <c r="B28" s="7" t="s">
        <v>27</v>
      </c>
      <c r="C28" s="9">
        <v>-0.1027</v>
      </c>
      <c r="D28" s="9">
        <v>0.89729999999999999</v>
      </c>
      <c r="E28" s="9">
        <v>0.69730000000000003</v>
      </c>
      <c r="F28" s="9">
        <v>0.49729999999999996</v>
      </c>
      <c r="G28" s="9">
        <v>0.29730000000000001</v>
      </c>
      <c r="H28" s="9">
        <v>9.7300000000000011E-2</v>
      </c>
      <c r="I28" s="9">
        <v>0.1027</v>
      </c>
      <c r="J28" s="9">
        <v>0.30270000000000002</v>
      </c>
      <c r="K28" s="9">
        <v>0.50270000000000004</v>
      </c>
      <c r="L28" s="9">
        <v>0.70269999999999999</v>
      </c>
      <c r="M28" s="9">
        <v>0.90270000000000006</v>
      </c>
      <c r="N28" s="9">
        <v>1.1027</v>
      </c>
      <c r="O28" s="8">
        <v>9.7300000000000011E-2</v>
      </c>
      <c r="P28" s="5">
        <v>5</v>
      </c>
      <c r="Q28" s="5" t="s">
        <v>254</v>
      </c>
      <c r="R28" s="5">
        <v>2013</v>
      </c>
    </row>
    <row r="29" spans="1:18" x14ac:dyDescent="0.25">
      <c r="A29" s="1">
        <v>26</v>
      </c>
      <c r="B29" s="7" t="s">
        <v>28</v>
      </c>
      <c r="C29" s="9">
        <v>0.52669999999999995</v>
      </c>
      <c r="D29" s="9">
        <v>1.5266999999999999</v>
      </c>
      <c r="E29" s="9">
        <v>1.3267</v>
      </c>
      <c r="F29" s="9">
        <v>1.1267</v>
      </c>
      <c r="G29" s="9">
        <v>0.92669999999999997</v>
      </c>
      <c r="H29" s="9">
        <v>0.7266999999999999</v>
      </c>
      <c r="I29" s="9">
        <v>0.52669999999999995</v>
      </c>
      <c r="J29" s="9">
        <v>0.32669999999999993</v>
      </c>
      <c r="K29" s="9">
        <v>0.12669999999999992</v>
      </c>
      <c r="L29" s="9">
        <v>7.3300000000000032E-2</v>
      </c>
      <c r="M29" s="9">
        <v>0.2733000000000001</v>
      </c>
      <c r="N29" s="9">
        <v>0.47330000000000005</v>
      </c>
      <c r="O29" s="8">
        <v>7.3300000000000032E-2</v>
      </c>
      <c r="P29" s="5">
        <v>9</v>
      </c>
      <c r="Q29" s="5" t="s">
        <v>258</v>
      </c>
      <c r="R29" s="5">
        <v>2013</v>
      </c>
    </row>
    <row r="30" spans="1:18" x14ac:dyDescent="0.25">
      <c r="A30" s="1">
        <v>27</v>
      </c>
      <c r="B30" s="7" t="s">
        <v>29</v>
      </c>
      <c r="C30" s="9">
        <v>0</v>
      </c>
      <c r="D30" s="9">
        <v>1</v>
      </c>
      <c r="E30" s="9">
        <v>0.8</v>
      </c>
      <c r="F30" s="9">
        <v>0.6</v>
      </c>
      <c r="G30" s="9">
        <v>0.4</v>
      </c>
      <c r="H30" s="9">
        <v>0.2</v>
      </c>
      <c r="I30" s="9">
        <v>0</v>
      </c>
      <c r="J30" s="9">
        <v>0.2</v>
      </c>
      <c r="K30" s="9">
        <v>0.4</v>
      </c>
      <c r="L30" s="9">
        <v>0.6</v>
      </c>
      <c r="M30" s="9">
        <v>0.8</v>
      </c>
      <c r="N30" s="9">
        <v>1</v>
      </c>
      <c r="O30" s="8">
        <v>0</v>
      </c>
      <c r="P30" s="5">
        <v>6</v>
      </c>
      <c r="Q30" s="5" t="s">
        <v>265</v>
      </c>
      <c r="R30" s="5">
        <v>2013</v>
      </c>
    </row>
    <row r="31" spans="1:18" x14ac:dyDescent="0.25">
      <c r="A31" s="1">
        <v>28</v>
      </c>
      <c r="B31" s="7" t="s">
        <v>30</v>
      </c>
      <c r="C31" s="9">
        <v>0</v>
      </c>
      <c r="D31" s="9">
        <v>1</v>
      </c>
      <c r="E31" s="9">
        <v>0.8</v>
      </c>
      <c r="F31" s="9">
        <v>0.6</v>
      </c>
      <c r="G31" s="9">
        <v>0.4</v>
      </c>
      <c r="H31" s="9">
        <v>0.2</v>
      </c>
      <c r="I31" s="9">
        <v>0</v>
      </c>
      <c r="J31" s="9">
        <v>0.2</v>
      </c>
      <c r="K31" s="9">
        <v>0.4</v>
      </c>
      <c r="L31" s="9">
        <v>0.6</v>
      </c>
      <c r="M31" s="9">
        <v>0.8</v>
      </c>
      <c r="N31" s="9">
        <v>1</v>
      </c>
      <c r="O31" s="8">
        <v>0</v>
      </c>
      <c r="P31" s="5">
        <v>6</v>
      </c>
      <c r="Q31" s="5" t="s">
        <v>265</v>
      </c>
      <c r="R31" s="5">
        <v>2013</v>
      </c>
    </row>
    <row r="32" spans="1:18" x14ac:dyDescent="0.25">
      <c r="A32" s="1">
        <v>29</v>
      </c>
      <c r="B32" s="7" t="s">
        <v>31</v>
      </c>
      <c r="C32" s="9">
        <v>0.81759999999999999</v>
      </c>
      <c r="D32" s="9">
        <v>1.8176000000000001</v>
      </c>
      <c r="E32" s="9">
        <v>1.6175999999999999</v>
      </c>
      <c r="F32" s="9">
        <v>1.4176</v>
      </c>
      <c r="G32" s="9">
        <v>1.2176</v>
      </c>
      <c r="H32" s="9">
        <v>1.0176000000000001</v>
      </c>
      <c r="I32" s="9">
        <v>0.81759999999999999</v>
      </c>
      <c r="J32" s="9">
        <v>0.61759999999999993</v>
      </c>
      <c r="K32" s="9">
        <v>0.41759999999999997</v>
      </c>
      <c r="L32" s="9">
        <v>0.21760000000000002</v>
      </c>
      <c r="M32" s="9">
        <v>1.7599999999999949E-2</v>
      </c>
      <c r="N32" s="9">
        <v>0.18240000000000001</v>
      </c>
      <c r="O32" s="8">
        <v>1.7599999999999949E-2</v>
      </c>
      <c r="P32" s="5">
        <v>10</v>
      </c>
      <c r="Q32" s="5" t="s">
        <v>259</v>
      </c>
      <c r="R32" s="5">
        <v>2013</v>
      </c>
    </row>
    <row r="33" spans="1:18" x14ac:dyDescent="0.25">
      <c r="A33" s="1">
        <v>30</v>
      </c>
      <c r="B33" s="7" t="s">
        <v>32</v>
      </c>
      <c r="C33" s="9">
        <v>0.78449999999999998</v>
      </c>
      <c r="D33" s="9">
        <v>1.7845</v>
      </c>
      <c r="E33" s="9">
        <v>1.5845</v>
      </c>
      <c r="F33" s="9">
        <v>1.3845000000000001</v>
      </c>
      <c r="G33" s="9">
        <v>1.1844999999999999</v>
      </c>
      <c r="H33" s="9">
        <v>0.98449999999999993</v>
      </c>
      <c r="I33" s="9">
        <v>0.78449999999999998</v>
      </c>
      <c r="J33" s="9">
        <v>0.58450000000000002</v>
      </c>
      <c r="K33" s="9">
        <v>0.38449999999999995</v>
      </c>
      <c r="L33" s="9">
        <v>0.1845</v>
      </c>
      <c r="M33" s="9">
        <v>1.5500000000000069E-2</v>
      </c>
      <c r="N33" s="9">
        <v>0.21550000000000002</v>
      </c>
      <c r="O33" s="8">
        <v>1.5500000000000069E-2</v>
      </c>
      <c r="P33" s="5">
        <v>10</v>
      </c>
      <c r="Q33" s="5" t="s">
        <v>259</v>
      </c>
      <c r="R33" s="5">
        <v>2013</v>
      </c>
    </row>
    <row r="34" spans="1:18" x14ac:dyDescent="0.25">
      <c r="A34" s="1">
        <v>31</v>
      </c>
      <c r="B34" s="7" t="s">
        <v>33</v>
      </c>
      <c r="C34" s="9">
        <v>-0.85189999999999999</v>
      </c>
      <c r="D34" s="9">
        <v>0.14810000000000001</v>
      </c>
      <c r="E34" s="9">
        <v>5.1899999999999946E-2</v>
      </c>
      <c r="F34" s="9">
        <v>0.25190000000000001</v>
      </c>
      <c r="G34" s="9">
        <v>0.45189999999999997</v>
      </c>
      <c r="H34" s="9">
        <v>0.65189999999999992</v>
      </c>
      <c r="I34" s="9">
        <v>0.85189999999999999</v>
      </c>
      <c r="J34" s="9">
        <v>1.0519000000000001</v>
      </c>
      <c r="K34" s="9">
        <v>1.2519</v>
      </c>
      <c r="L34" s="9">
        <v>1.4519</v>
      </c>
      <c r="M34" s="9">
        <v>1.6518999999999999</v>
      </c>
      <c r="N34" s="9">
        <v>1.8519000000000001</v>
      </c>
      <c r="O34" s="8">
        <v>5.1899999999999946E-2</v>
      </c>
      <c r="P34" s="5">
        <v>2</v>
      </c>
      <c r="Q34" s="5" t="s">
        <v>251</v>
      </c>
      <c r="R34" s="5">
        <v>2013</v>
      </c>
    </row>
    <row r="35" spans="1:18" x14ac:dyDescent="0.25">
      <c r="A35" s="1">
        <v>32</v>
      </c>
      <c r="B35" s="7" t="s">
        <v>34</v>
      </c>
      <c r="C35" s="9">
        <v>0.84019999999999995</v>
      </c>
      <c r="D35" s="9">
        <v>1.8401999999999998</v>
      </c>
      <c r="E35" s="9">
        <v>1.6402000000000001</v>
      </c>
      <c r="F35" s="9">
        <v>1.4401999999999999</v>
      </c>
      <c r="G35" s="9">
        <v>1.2402</v>
      </c>
      <c r="H35" s="9">
        <v>1.0402</v>
      </c>
      <c r="I35" s="9">
        <v>0.84019999999999995</v>
      </c>
      <c r="J35" s="9">
        <v>0.64019999999999988</v>
      </c>
      <c r="K35" s="9">
        <v>0.44019999999999992</v>
      </c>
      <c r="L35" s="9">
        <v>0.24019999999999997</v>
      </c>
      <c r="M35" s="9">
        <v>4.0199999999999902E-2</v>
      </c>
      <c r="N35" s="9">
        <v>0.15980000000000005</v>
      </c>
      <c r="O35" s="8">
        <v>4.0199999999999902E-2</v>
      </c>
      <c r="P35" s="5">
        <v>10</v>
      </c>
      <c r="Q35" s="5" t="s">
        <v>259</v>
      </c>
      <c r="R35" s="5">
        <v>2013</v>
      </c>
    </row>
    <row r="36" spans="1:18" x14ac:dyDescent="0.25">
      <c r="A36" s="1">
        <v>33</v>
      </c>
      <c r="B36" s="7" t="s">
        <v>35</v>
      </c>
      <c r="C36" s="9">
        <v>0</v>
      </c>
      <c r="D36" s="9">
        <v>1</v>
      </c>
      <c r="E36" s="9">
        <v>0.8</v>
      </c>
      <c r="F36" s="9">
        <v>0.6</v>
      </c>
      <c r="G36" s="9">
        <v>0.4</v>
      </c>
      <c r="H36" s="9">
        <v>0.2</v>
      </c>
      <c r="I36" s="9">
        <v>0</v>
      </c>
      <c r="J36" s="9">
        <v>0.2</v>
      </c>
      <c r="K36" s="9">
        <v>0.4</v>
      </c>
      <c r="L36" s="9">
        <v>0.6</v>
      </c>
      <c r="M36" s="9">
        <v>0.8</v>
      </c>
      <c r="N36" s="9">
        <v>1</v>
      </c>
      <c r="O36" s="8">
        <v>0</v>
      </c>
      <c r="P36" s="5">
        <v>6</v>
      </c>
      <c r="Q36" s="5" t="s">
        <v>265</v>
      </c>
      <c r="R36" s="5">
        <v>2013</v>
      </c>
    </row>
    <row r="37" spans="1:18" x14ac:dyDescent="0.25">
      <c r="A37" s="1">
        <v>34</v>
      </c>
      <c r="B37" s="7" t="s">
        <v>36</v>
      </c>
      <c r="C37" s="9">
        <v>7.7200000000000005E-2</v>
      </c>
      <c r="D37" s="9">
        <v>1.0771999999999999</v>
      </c>
      <c r="E37" s="9">
        <v>0.87720000000000009</v>
      </c>
      <c r="F37" s="9">
        <v>0.67720000000000002</v>
      </c>
      <c r="G37" s="9">
        <v>0.47720000000000001</v>
      </c>
      <c r="H37" s="9">
        <v>0.2772</v>
      </c>
      <c r="I37" s="9">
        <v>7.7200000000000005E-2</v>
      </c>
      <c r="J37" s="9">
        <v>0.12280000000000001</v>
      </c>
      <c r="K37" s="9">
        <v>0.32280000000000003</v>
      </c>
      <c r="L37" s="9">
        <v>0.52279999999999993</v>
      </c>
      <c r="M37" s="9">
        <v>0.7228</v>
      </c>
      <c r="N37" s="9">
        <v>0.92279999999999995</v>
      </c>
      <c r="O37" s="8">
        <v>7.7200000000000005E-2</v>
      </c>
      <c r="P37" s="5">
        <v>6</v>
      </c>
      <c r="Q37" s="5" t="s">
        <v>265</v>
      </c>
      <c r="R37" s="5">
        <v>2013</v>
      </c>
    </row>
    <row r="38" spans="1:18" x14ac:dyDescent="0.25">
      <c r="A38" s="1">
        <v>35</v>
      </c>
      <c r="B38" s="7" t="s">
        <v>37</v>
      </c>
      <c r="C38" s="9">
        <v>-0.3412</v>
      </c>
      <c r="D38" s="9">
        <v>0.65880000000000005</v>
      </c>
      <c r="E38" s="9">
        <v>0.45880000000000004</v>
      </c>
      <c r="F38" s="9">
        <v>0.25879999999999997</v>
      </c>
      <c r="G38" s="9">
        <v>5.8800000000000019E-2</v>
      </c>
      <c r="H38" s="9">
        <v>0.14119999999999999</v>
      </c>
      <c r="I38" s="9">
        <v>0.3412</v>
      </c>
      <c r="J38" s="9">
        <v>0.54120000000000001</v>
      </c>
      <c r="K38" s="9">
        <v>0.74120000000000008</v>
      </c>
      <c r="L38" s="9">
        <v>0.94120000000000004</v>
      </c>
      <c r="M38" s="9">
        <v>1.1412</v>
      </c>
      <c r="N38" s="9">
        <v>1.3411999999999999</v>
      </c>
      <c r="O38" s="8">
        <v>5.8800000000000019E-2</v>
      </c>
      <c r="P38" s="5">
        <v>4</v>
      </c>
      <c r="Q38" s="5" t="s">
        <v>253</v>
      </c>
      <c r="R38" s="5">
        <v>2013</v>
      </c>
    </row>
    <row r="39" spans="1:18" x14ac:dyDescent="0.25">
      <c r="A39" s="1">
        <v>36</v>
      </c>
      <c r="B39" s="7" t="s">
        <v>38</v>
      </c>
      <c r="C39" s="9">
        <v>-0.88339999999999996</v>
      </c>
      <c r="D39" s="9">
        <v>0.11660000000000004</v>
      </c>
      <c r="E39" s="9">
        <v>8.3399999999999919E-2</v>
      </c>
      <c r="F39" s="9">
        <v>0.28339999999999999</v>
      </c>
      <c r="G39" s="9">
        <v>0.48339999999999994</v>
      </c>
      <c r="H39" s="9">
        <v>0.68340000000000001</v>
      </c>
      <c r="I39" s="9">
        <v>0.88339999999999996</v>
      </c>
      <c r="J39" s="9">
        <v>1.0833999999999999</v>
      </c>
      <c r="K39" s="9">
        <v>1.2833999999999999</v>
      </c>
      <c r="L39" s="9">
        <v>1.4834000000000001</v>
      </c>
      <c r="M39" s="9">
        <v>1.6834</v>
      </c>
      <c r="N39" s="9">
        <v>1.8834</v>
      </c>
      <c r="O39" s="8">
        <v>8.3399999999999919E-2</v>
      </c>
      <c r="P39" s="5">
        <v>2</v>
      </c>
      <c r="Q39" s="5" t="s">
        <v>251</v>
      </c>
      <c r="R39" s="5">
        <v>2013</v>
      </c>
    </row>
    <row r="40" spans="1:18" x14ac:dyDescent="0.25">
      <c r="A40" s="1">
        <v>37</v>
      </c>
      <c r="B40" s="7" t="s">
        <v>39</v>
      </c>
      <c r="C40" s="9">
        <v>0</v>
      </c>
      <c r="D40" s="9">
        <v>1</v>
      </c>
      <c r="E40" s="9">
        <v>0.8</v>
      </c>
      <c r="F40" s="9">
        <v>0.6</v>
      </c>
      <c r="G40" s="9">
        <v>0.4</v>
      </c>
      <c r="H40" s="9">
        <v>0.2</v>
      </c>
      <c r="I40" s="9">
        <v>0</v>
      </c>
      <c r="J40" s="9">
        <v>0.2</v>
      </c>
      <c r="K40" s="9">
        <v>0.4</v>
      </c>
      <c r="L40" s="9">
        <v>0.6</v>
      </c>
      <c r="M40" s="9">
        <v>0.8</v>
      </c>
      <c r="N40" s="9">
        <v>1</v>
      </c>
      <c r="O40" s="8">
        <v>0</v>
      </c>
      <c r="P40" s="5">
        <v>6</v>
      </c>
      <c r="Q40" s="5" t="s">
        <v>265</v>
      </c>
      <c r="R40" s="5">
        <v>2013</v>
      </c>
    </row>
    <row r="41" spans="1:18" x14ac:dyDescent="0.25">
      <c r="A41" s="1">
        <v>38</v>
      </c>
      <c r="B41" s="7" t="s">
        <v>40</v>
      </c>
      <c r="C41" s="9">
        <v>0.44040000000000001</v>
      </c>
      <c r="D41" s="9">
        <v>1.4403999999999999</v>
      </c>
      <c r="E41" s="9">
        <v>1.2404000000000002</v>
      </c>
      <c r="F41" s="9">
        <v>1.0404</v>
      </c>
      <c r="G41" s="9">
        <v>0.84040000000000004</v>
      </c>
      <c r="H41" s="9">
        <v>0.64040000000000008</v>
      </c>
      <c r="I41" s="9">
        <v>0.44040000000000001</v>
      </c>
      <c r="J41" s="9">
        <v>0.2404</v>
      </c>
      <c r="K41" s="9">
        <v>4.0399999999999991E-2</v>
      </c>
      <c r="L41" s="9">
        <v>0.15959999999999996</v>
      </c>
      <c r="M41" s="9">
        <v>0.35960000000000003</v>
      </c>
      <c r="N41" s="9">
        <v>0.55959999999999999</v>
      </c>
      <c r="O41" s="8">
        <v>4.0399999999999991E-2</v>
      </c>
      <c r="P41" s="5">
        <v>8</v>
      </c>
      <c r="Q41" s="5" t="s">
        <v>257</v>
      </c>
      <c r="R41" s="5">
        <v>2013</v>
      </c>
    </row>
    <row r="42" spans="1:18" x14ac:dyDescent="0.25">
      <c r="A42" s="1">
        <v>39</v>
      </c>
      <c r="B42" s="7" t="s">
        <v>41</v>
      </c>
      <c r="C42" s="9">
        <v>0.36120000000000002</v>
      </c>
      <c r="D42" s="9">
        <v>1.3612</v>
      </c>
      <c r="E42" s="9">
        <v>1.1612</v>
      </c>
      <c r="F42" s="9">
        <v>0.96120000000000005</v>
      </c>
      <c r="G42" s="9">
        <v>0.7612000000000001</v>
      </c>
      <c r="H42" s="9">
        <v>0.56120000000000003</v>
      </c>
      <c r="I42" s="9">
        <v>0.36120000000000002</v>
      </c>
      <c r="J42" s="9">
        <v>0.16120000000000001</v>
      </c>
      <c r="K42" s="9">
        <v>3.8800000000000001E-2</v>
      </c>
      <c r="L42" s="9">
        <v>0.23879999999999996</v>
      </c>
      <c r="M42" s="9">
        <v>0.43880000000000002</v>
      </c>
      <c r="N42" s="9">
        <v>0.63880000000000003</v>
      </c>
      <c r="O42" s="8">
        <v>3.8800000000000001E-2</v>
      </c>
      <c r="P42" s="5">
        <v>8</v>
      </c>
      <c r="Q42" s="5" t="s">
        <v>257</v>
      </c>
      <c r="R42" s="5">
        <v>2013</v>
      </c>
    </row>
    <row r="43" spans="1:18" x14ac:dyDescent="0.25">
      <c r="A43" s="1">
        <v>40</v>
      </c>
      <c r="B43" s="7" t="s">
        <v>42</v>
      </c>
      <c r="C43" s="9">
        <v>-0.44040000000000001</v>
      </c>
      <c r="D43" s="9">
        <v>0.55959999999999999</v>
      </c>
      <c r="E43" s="9">
        <v>0.35960000000000003</v>
      </c>
      <c r="F43" s="9">
        <v>0.15959999999999996</v>
      </c>
      <c r="G43" s="9">
        <v>4.0399999999999991E-2</v>
      </c>
      <c r="H43" s="9">
        <v>0.2404</v>
      </c>
      <c r="I43" s="9">
        <v>0.44040000000000001</v>
      </c>
      <c r="J43" s="9">
        <v>0.64040000000000008</v>
      </c>
      <c r="K43" s="9">
        <v>0.84040000000000004</v>
      </c>
      <c r="L43" s="9">
        <v>1.0404</v>
      </c>
      <c r="M43" s="9">
        <v>1.2404000000000002</v>
      </c>
      <c r="N43" s="9">
        <v>1.4403999999999999</v>
      </c>
      <c r="O43" s="8">
        <v>4.0399999999999991E-2</v>
      </c>
      <c r="P43" s="5">
        <v>4</v>
      </c>
      <c r="Q43" s="5" t="s">
        <v>253</v>
      </c>
      <c r="R43" s="5">
        <v>2013</v>
      </c>
    </row>
    <row r="44" spans="1:18" x14ac:dyDescent="0.25">
      <c r="A44" s="1">
        <v>41</v>
      </c>
      <c r="B44" s="7" t="s">
        <v>43</v>
      </c>
      <c r="C44" s="9">
        <v>0.38040000000000002</v>
      </c>
      <c r="D44" s="9">
        <v>1.3804000000000001</v>
      </c>
      <c r="E44" s="9">
        <v>1.1804000000000001</v>
      </c>
      <c r="F44" s="9">
        <v>0.98039999999999994</v>
      </c>
      <c r="G44" s="9">
        <v>0.78039999999999998</v>
      </c>
      <c r="H44" s="9">
        <v>0.58040000000000003</v>
      </c>
      <c r="I44" s="9">
        <v>0.38040000000000002</v>
      </c>
      <c r="J44" s="9">
        <v>0.1804</v>
      </c>
      <c r="K44" s="9">
        <v>1.9600000000000006E-2</v>
      </c>
      <c r="L44" s="9">
        <v>0.21959999999999996</v>
      </c>
      <c r="M44" s="9">
        <v>0.41960000000000003</v>
      </c>
      <c r="N44" s="9">
        <v>0.61959999999999993</v>
      </c>
      <c r="O44" s="8">
        <v>1.9600000000000006E-2</v>
      </c>
      <c r="P44" s="5">
        <v>8</v>
      </c>
      <c r="Q44" s="5" t="s">
        <v>257</v>
      </c>
      <c r="R44" s="5">
        <v>2013</v>
      </c>
    </row>
    <row r="45" spans="1:18" x14ac:dyDescent="0.25">
      <c r="A45" s="1">
        <v>42</v>
      </c>
      <c r="B45" s="7" t="s">
        <v>44</v>
      </c>
      <c r="C45" s="9">
        <v>0.62490000000000001</v>
      </c>
      <c r="D45" s="9">
        <v>1.6249</v>
      </c>
      <c r="E45" s="9">
        <v>1.4249000000000001</v>
      </c>
      <c r="F45" s="9">
        <v>1.2248999999999999</v>
      </c>
      <c r="G45" s="9">
        <v>1.0249000000000001</v>
      </c>
      <c r="H45" s="9">
        <v>0.82489999999999997</v>
      </c>
      <c r="I45" s="9">
        <v>0.62490000000000001</v>
      </c>
      <c r="J45" s="9">
        <v>0.4249</v>
      </c>
      <c r="K45" s="9">
        <v>0.22489999999999999</v>
      </c>
      <c r="L45" s="9">
        <v>2.4900000000000033E-2</v>
      </c>
      <c r="M45" s="9">
        <v>0.17510000000000003</v>
      </c>
      <c r="N45" s="9">
        <v>0.37509999999999999</v>
      </c>
      <c r="O45" s="8">
        <v>2.4900000000000033E-2</v>
      </c>
      <c r="P45" s="5">
        <v>9</v>
      </c>
      <c r="Q45" s="5" t="s">
        <v>258</v>
      </c>
      <c r="R45" s="5">
        <v>2013</v>
      </c>
    </row>
    <row r="46" spans="1:18" x14ac:dyDescent="0.25">
      <c r="A46" s="1">
        <v>43</v>
      </c>
      <c r="B46" s="7" t="s">
        <v>45</v>
      </c>
      <c r="C46" s="9">
        <v>0</v>
      </c>
      <c r="D46" s="9">
        <v>1</v>
      </c>
      <c r="E46" s="9">
        <v>0.8</v>
      </c>
      <c r="F46" s="9">
        <v>0.6</v>
      </c>
      <c r="G46" s="9">
        <v>0.4</v>
      </c>
      <c r="H46" s="9">
        <v>0.2</v>
      </c>
      <c r="I46" s="9">
        <v>0</v>
      </c>
      <c r="J46" s="9">
        <v>0.2</v>
      </c>
      <c r="K46" s="9">
        <v>0.4</v>
      </c>
      <c r="L46" s="9">
        <v>0.6</v>
      </c>
      <c r="M46" s="9">
        <v>0.8</v>
      </c>
      <c r="N46" s="9">
        <v>1</v>
      </c>
      <c r="O46" s="8">
        <v>0</v>
      </c>
      <c r="P46" s="5">
        <v>6</v>
      </c>
      <c r="Q46" s="5" t="s">
        <v>265</v>
      </c>
      <c r="R46" s="5">
        <v>2013</v>
      </c>
    </row>
    <row r="47" spans="1:18" x14ac:dyDescent="0.25">
      <c r="A47" s="1">
        <v>44</v>
      </c>
      <c r="B47" s="7" t="s">
        <v>46</v>
      </c>
      <c r="C47" s="9">
        <v>0</v>
      </c>
      <c r="D47" s="9">
        <v>1</v>
      </c>
      <c r="E47" s="9">
        <v>0.8</v>
      </c>
      <c r="F47" s="9">
        <v>0.6</v>
      </c>
      <c r="G47" s="9">
        <v>0.4</v>
      </c>
      <c r="H47" s="9">
        <v>0.2</v>
      </c>
      <c r="I47" s="9">
        <v>0</v>
      </c>
      <c r="J47" s="9">
        <v>0.2</v>
      </c>
      <c r="K47" s="9">
        <v>0.4</v>
      </c>
      <c r="L47" s="9">
        <v>0.6</v>
      </c>
      <c r="M47" s="9">
        <v>0.8</v>
      </c>
      <c r="N47" s="9">
        <v>1</v>
      </c>
      <c r="O47" s="8">
        <v>0</v>
      </c>
      <c r="P47" s="5">
        <v>6</v>
      </c>
      <c r="Q47" s="5" t="s">
        <v>265</v>
      </c>
      <c r="R47" s="5">
        <v>2013</v>
      </c>
    </row>
    <row r="48" spans="1:18" x14ac:dyDescent="0.25">
      <c r="A48" s="1">
        <v>45</v>
      </c>
      <c r="B48" s="7" t="s">
        <v>47</v>
      </c>
      <c r="C48" s="9">
        <v>0.74299999999999999</v>
      </c>
      <c r="D48" s="9">
        <v>1.7429999999999999</v>
      </c>
      <c r="E48" s="9">
        <v>1.5430000000000001</v>
      </c>
      <c r="F48" s="9">
        <v>1.343</v>
      </c>
      <c r="G48" s="9">
        <v>1.143</v>
      </c>
      <c r="H48" s="9">
        <v>0.94300000000000006</v>
      </c>
      <c r="I48" s="9">
        <v>0.74299999999999999</v>
      </c>
      <c r="J48" s="9">
        <v>0.54299999999999993</v>
      </c>
      <c r="K48" s="9">
        <v>0.34299999999999997</v>
      </c>
      <c r="L48" s="9">
        <v>0.14300000000000002</v>
      </c>
      <c r="M48" s="9">
        <v>5.7000000000000051E-2</v>
      </c>
      <c r="N48" s="9">
        <v>0.25700000000000001</v>
      </c>
      <c r="O48" s="8">
        <v>5.7000000000000051E-2</v>
      </c>
      <c r="P48" s="5">
        <v>10</v>
      </c>
      <c r="Q48" s="5" t="s">
        <v>259</v>
      </c>
      <c r="R48" s="5">
        <v>2013</v>
      </c>
    </row>
    <row r="49" spans="1:18" x14ac:dyDescent="0.25">
      <c r="A49" s="1">
        <v>46</v>
      </c>
      <c r="B49" s="7" t="s">
        <v>48</v>
      </c>
      <c r="C49" s="9">
        <v>0.94510000000000005</v>
      </c>
      <c r="D49" s="9">
        <v>1.9451000000000001</v>
      </c>
      <c r="E49" s="9">
        <v>1.7451000000000001</v>
      </c>
      <c r="F49" s="9">
        <v>1.5451000000000001</v>
      </c>
      <c r="G49" s="9">
        <v>1.3451</v>
      </c>
      <c r="H49" s="9">
        <v>1.1451</v>
      </c>
      <c r="I49" s="9">
        <v>0.94510000000000005</v>
      </c>
      <c r="J49" s="9">
        <v>0.7451000000000001</v>
      </c>
      <c r="K49" s="9">
        <v>0.54510000000000003</v>
      </c>
      <c r="L49" s="9">
        <v>0.34510000000000007</v>
      </c>
      <c r="M49" s="9">
        <v>0.14510000000000001</v>
      </c>
      <c r="N49" s="9">
        <v>5.4899999999999949E-2</v>
      </c>
      <c r="O49" s="8">
        <v>5.4899999999999949E-2</v>
      </c>
      <c r="P49" s="5">
        <v>11</v>
      </c>
      <c r="Q49" s="5" t="s">
        <v>260</v>
      </c>
      <c r="R49" s="5">
        <v>2013</v>
      </c>
    </row>
    <row r="50" spans="1:18" x14ac:dyDescent="0.25">
      <c r="A50" s="1">
        <v>47</v>
      </c>
      <c r="B50" s="7" t="s">
        <v>49</v>
      </c>
      <c r="C50" s="9">
        <v>0</v>
      </c>
      <c r="D50" s="9">
        <v>1</v>
      </c>
      <c r="E50" s="9">
        <v>0.8</v>
      </c>
      <c r="F50" s="9">
        <v>0.6</v>
      </c>
      <c r="G50" s="9">
        <v>0.4</v>
      </c>
      <c r="H50" s="9">
        <v>0.2</v>
      </c>
      <c r="I50" s="9">
        <v>0</v>
      </c>
      <c r="J50" s="9">
        <v>0.2</v>
      </c>
      <c r="K50" s="9">
        <v>0.4</v>
      </c>
      <c r="L50" s="9">
        <v>0.6</v>
      </c>
      <c r="M50" s="9">
        <v>0.8</v>
      </c>
      <c r="N50" s="9">
        <v>1</v>
      </c>
      <c r="O50" s="8">
        <v>0</v>
      </c>
      <c r="P50" s="5">
        <v>6</v>
      </c>
      <c r="Q50" s="5" t="s">
        <v>265</v>
      </c>
      <c r="R50" s="5">
        <v>2013</v>
      </c>
    </row>
    <row r="51" spans="1:18" x14ac:dyDescent="0.25">
      <c r="A51" s="1">
        <v>48</v>
      </c>
      <c r="B51" s="7" t="s">
        <v>50</v>
      </c>
      <c r="C51" s="9">
        <v>0.52669999999999995</v>
      </c>
      <c r="D51" s="9">
        <v>1.5266999999999999</v>
      </c>
      <c r="E51" s="9">
        <v>1.3267</v>
      </c>
      <c r="F51" s="9">
        <v>1.1267</v>
      </c>
      <c r="G51" s="9">
        <v>0.92669999999999997</v>
      </c>
      <c r="H51" s="9">
        <v>0.7266999999999999</v>
      </c>
      <c r="I51" s="9">
        <v>0.52669999999999995</v>
      </c>
      <c r="J51" s="9">
        <v>0.32669999999999993</v>
      </c>
      <c r="K51" s="9">
        <v>0.12669999999999992</v>
      </c>
      <c r="L51" s="9">
        <v>7.3300000000000032E-2</v>
      </c>
      <c r="M51" s="9">
        <v>0.2733000000000001</v>
      </c>
      <c r="N51" s="9">
        <v>0.47330000000000005</v>
      </c>
      <c r="O51" s="8">
        <v>7.3300000000000032E-2</v>
      </c>
      <c r="P51" s="5">
        <v>9</v>
      </c>
      <c r="Q51" s="5" t="s">
        <v>258</v>
      </c>
      <c r="R51" s="5">
        <v>2013</v>
      </c>
    </row>
    <row r="52" spans="1:18" x14ac:dyDescent="0.25">
      <c r="A52" s="1">
        <v>49</v>
      </c>
      <c r="B52" s="7" t="s">
        <v>51</v>
      </c>
      <c r="C52" s="9">
        <v>0.34</v>
      </c>
      <c r="D52" s="9">
        <v>1.34</v>
      </c>
      <c r="E52" s="9">
        <v>1.1400000000000001</v>
      </c>
      <c r="F52" s="9">
        <v>0.94</v>
      </c>
      <c r="G52" s="9">
        <v>0.74</v>
      </c>
      <c r="H52" s="9">
        <v>0.54</v>
      </c>
      <c r="I52" s="9">
        <v>0.34</v>
      </c>
      <c r="J52" s="9">
        <v>0.14000000000000001</v>
      </c>
      <c r="K52" s="9">
        <v>0.06</v>
      </c>
      <c r="L52" s="9">
        <v>0.25999999999999995</v>
      </c>
      <c r="M52" s="9">
        <v>0.46</v>
      </c>
      <c r="N52" s="9">
        <v>0.65999999999999992</v>
      </c>
      <c r="O52" s="8">
        <v>0.06</v>
      </c>
      <c r="P52" s="5">
        <v>8</v>
      </c>
      <c r="Q52" s="5" t="s">
        <v>257</v>
      </c>
      <c r="R52" s="5">
        <v>2013</v>
      </c>
    </row>
    <row r="53" spans="1:18" x14ac:dyDescent="0.25">
      <c r="A53" s="1">
        <v>50</v>
      </c>
      <c r="B53" s="7" t="s">
        <v>52</v>
      </c>
      <c r="C53" s="9">
        <v>0</v>
      </c>
      <c r="D53" s="9">
        <v>1</v>
      </c>
      <c r="E53" s="9">
        <v>0.8</v>
      </c>
      <c r="F53" s="9">
        <v>0.6</v>
      </c>
      <c r="G53" s="9">
        <v>0.4</v>
      </c>
      <c r="H53" s="9">
        <v>0.2</v>
      </c>
      <c r="I53" s="9">
        <v>0</v>
      </c>
      <c r="J53" s="9">
        <v>0.2</v>
      </c>
      <c r="K53" s="9">
        <v>0.4</v>
      </c>
      <c r="L53" s="9">
        <v>0.6</v>
      </c>
      <c r="M53" s="9">
        <v>0.8</v>
      </c>
      <c r="N53" s="9">
        <v>1</v>
      </c>
      <c r="O53" s="8">
        <v>0</v>
      </c>
      <c r="P53" s="5">
        <v>6</v>
      </c>
      <c r="Q53" s="5" t="s">
        <v>265</v>
      </c>
      <c r="R53" s="5">
        <v>2013</v>
      </c>
    </row>
    <row r="54" spans="1:18" x14ac:dyDescent="0.25">
      <c r="A54" s="1">
        <v>51</v>
      </c>
      <c r="B54" s="7" t="s">
        <v>53</v>
      </c>
      <c r="C54" s="9">
        <v>-0.20230000000000001</v>
      </c>
      <c r="D54" s="9">
        <v>0.79769999999999996</v>
      </c>
      <c r="E54" s="9">
        <v>0.59770000000000001</v>
      </c>
      <c r="F54" s="9">
        <v>0.39769999999999994</v>
      </c>
      <c r="G54" s="9">
        <v>0.19770000000000001</v>
      </c>
      <c r="H54" s="9">
        <v>2.2999999999999965E-3</v>
      </c>
      <c r="I54" s="9">
        <v>0.20230000000000001</v>
      </c>
      <c r="J54" s="9">
        <v>0.40229999999999999</v>
      </c>
      <c r="K54" s="9">
        <v>0.60230000000000006</v>
      </c>
      <c r="L54" s="9">
        <v>0.80230000000000001</v>
      </c>
      <c r="M54" s="9">
        <v>1.0023</v>
      </c>
      <c r="N54" s="9">
        <v>1.2022999999999999</v>
      </c>
      <c r="O54" s="8">
        <v>2.2999999999999965E-3</v>
      </c>
      <c r="P54" s="5">
        <v>5</v>
      </c>
      <c r="Q54" s="5" t="s">
        <v>254</v>
      </c>
      <c r="R54" s="5">
        <v>2013</v>
      </c>
    </row>
    <row r="55" spans="1:18" x14ac:dyDescent="0.25">
      <c r="A55" s="1">
        <v>52</v>
      </c>
      <c r="B55" s="7" t="s">
        <v>54</v>
      </c>
      <c r="C55" s="9">
        <v>-0.16950000000000001</v>
      </c>
      <c r="D55" s="9">
        <v>0.83050000000000002</v>
      </c>
      <c r="E55" s="9">
        <v>0.63050000000000006</v>
      </c>
      <c r="F55" s="9">
        <v>0.43049999999999999</v>
      </c>
      <c r="G55" s="9">
        <v>0.23050000000000001</v>
      </c>
      <c r="H55" s="9">
        <v>3.0499999999999999E-2</v>
      </c>
      <c r="I55" s="9">
        <v>0.16950000000000001</v>
      </c>
      <c r="J55" s="9">
        <v>0.36950000000000005</v>
      </c>
      <c r="K55" s="9">
        <v>0.56950000000000001</v>
      </c>
      <c r="L55" s="9">
        <v>0.76949999999999996</v>
      </c>
      <c r="M55" s="9">
        <v>0.96950000000000003</v>
      </c>
      <c r="N55" s="9">
        <v>1.1695</v>
      </c>
      <c r="O55" s="8">
        <v>3.0499999999999999E-2</v>
      </c>
      <c r="P55" s="5">
        <v>5</v>
      </c>
      <c r="Q55" s="5" t="s">
        <v>254</v>
      </c>
      <c r="R55" s="5">
        <v>2013</v>
      </c>
    </row>
    <row r="56" spans="1:18" x14ac:dyDescent="0.25">
      <c r="A56" s="1">
        <v>53</v>
      </c>
      <c r="B56" s="7" t="s">
        <v>55</v>
      </c>
      <c r="C56" s="9">
        <v>-9.4100000000000003E-2</v>
      </c>
      <c r="D56" s="9">
        <v>0.90590000000000004</v>
      </c>
      <c r="E56" s="9">
        <v>0.70590000000000008</v>
      </c>
      <c r="F56" s="9">
        <v>0.50590000000000002</v>
      </c>
      <c r="G56" s="9">
        <v>0.30590000000000001</v>
      </c>
      <c r="H56" s="9">
        <v>0.10590000000000001</v>
      </c>
      <c r="I56" s="9">
        <v>9.4100000000000003E-2</v>
      </c>
      <c r="J56" s="9">
        <v>0.29410000000000003</v>
      </c>
      <c r="K56" s="9">
        <v>0.49410000000000004</v>
      </c>
      <c r="L56" s="9">
        <v>0.69409999999999994</v>
      </c>
      <c r="M56" s="9">
        <v>0.89410000000000001</v>
      </c>
      <c r="N56" s="9">
        <v>1.0941000000000001</v>
      </c>
      <c r="O56" s="8">
        <v>9.4100000000000003E-2</v>
      </c>
      <c r="P56" s="5">
        <v>6</v>
      </c>
      <c r="Q56" s="5" t="s">
        <v>265</v>
      </c>
      <c r="R56" s="5">
        <v>2013</v>
      </c>
    </row>
    <row r="57" spans="1:18" x14ac:dyDescent="0.25">
      <c r="A57" s="1">
        <v>54</v>
      </c>
      <c r="B57" s="7" t="s">
        <v>56</v>
      </c>
      <c r="C57" s="9">
        <v>0.71840000000000004</v>
      </c>
      <c r="D57" s="9">
        <v>1.7183999999999999</v>
      </c>
      <c r="E57" s="9">
        <v>1.5184000000000002</v>
      </c>
      <c r="F57" s="9">
        <v>1.3184</v>
      </c>
      <c r="G57" s="9">
        <v>1.1184000000000001</v>
      </c>
      <c r="H57" s="9">
        <v>0.91840000000000011</v>
      </c>
      <c r="I57" s="9">
        <v>0.71840000000000004</v>
      </c>
      <c r="J57" s="9">
        <v>0.51839999999999997</v>
      </c>
      <c r="K57" s="9">
        <v>0.31840000000000002</v>
      </c>
      <c r="L57" s="9">
        <v>0.11840000000000006</v>
      </c>
      <c r="M57" s="9">
        <v>8.1600000000000006E-2</v>
      </c>
      <c r="N57" s="9">
        <v>0.28159999999999996</v>
      </c>
      <c r="O57" s="8">
        <v>8.1600000000000006E-2</v>
      </c>
      <c r="P57" s="5">
        <v>10</v>
      </c>
      <c r="Q57" s="5" t="s">
        <v>259</v>
      </c>
      <c r="R57" s="5">
        <v>2013</v>
      </c>
    </row>
    <row r="58" spans="1:18" x14ac:dyDescent="0.25">
      <c r="A58" s="1">
        <v>55</v>
      </c>
      <c r="B58" s="7" t="s">
        <v>57</v>
      </c>
      <c r="C58" s="9">
        <v>0.82679999999999998</v>
      </c>
      <c r="D58" s="9">
        <v>1.8268</v>
      </c>
      <c r="E58" s="9">
        <v>1.6268</v>
      </c>
      <c r="F58" s="9">
        <v>1.4268000000000001</v>
      </c>
      <c r="G58" s="9">
        <v>1.2267999999999999</v>
      </c>
      <c r="H58" s="9">
        <v>1.0267999999999999</v>
      </c>
      <c r="I58" s="9">
        <v>0.82679999999999998</v>
      </c>
      <c r="J58" s="9">
        <v>0.62680000000000002</v>
      </c>
      <c r="K58" s="9">
        <v>0.42679999999999996</v>
      </c>
      <c r="L58" s="9">
        <v>0.2268</v>
      </c>
      <c r="M58" s="9">
        <v>2.6799999999999935E-2</v>
      </c>
      <c r="N58" s="9">
        <v>0.17320000000000002</v>
      </c>
      <c r="O58" s="8">
        <v>2.6799999999999935E-2</v>
      </c>
      <c r="P58" s="5">
        <v>10</v>
      </c>
      <c r="Q58" s="5" t="s">
        <v>259</v>
      </c>
      <c r="R58" s="5">
        <v>2013</v>
      </c>
    </row>
    <row r="59" spans="1:18" x14ac:dyDescent="0.25">
      <c r="A59" s="1">
        <v>56</v>
      </c>
      <c r="B59" s="7" t="s">
        <v>58</v>
      </c>
      <c r="C59" s="9">
        <v>0.55620000000000003</v>
      </c>
      <c r="D59" s="9">
        <v>1.5562</v>
      </c>
      <c r="E59" s="9">
        <v>1.3562000000000001</v>
      </c>
      <c r="F59" s="9">
        <v>1.1562000000000001</v>
      </c>
      <c r="G59" s="9">
        <v>0.95620000000000005</v>
      </c>
      <c r="H59" s="9">
        <v>0.75619999999999998</v>
      </c>
      <c r="I59" s="9">
        <v>0.55620000000000003</v>
      </c>
      <c r="J59" s="9">
        <v>0.35620000000000002</v>
      </c>
      <c r="K59" s="9">
        <v>0.15620000000000001</v>
      </c>
      <c r="L59" s="9">
        <v>4.379999999999995E-2</v>
      </c>
      <c r="M59" s="9">
        <v>0.24380000000000002</v>
      </c>
      <c r="N59" s="9">
        <v>0.44379999999999997</v>
      </c>
      <c r="O59" s="8">
        <v>4.379999999999995E-2</v>
      </c>
      <c r="P59" s="5">
        <v>9</v>
      </c>
      <c r="Q59" s="5" t="s">
        <v>258</v>
      </c>
      <c r="R59" s="5">
        <v>2013</v>
      </c>
    </row>
    <row r="60" spans="1:18" x14ac:dyDescent="0.25">
      <c r="A60" s="1">
        <v>57</v>
      </c>
      <c r="B60" s="7" t="s">
        <v>5</v>
      </c>
      <c r="C60" s="9">
        <v>0</v>
      </c>
      <c r="D60" s="9">
        <v>1</v>
      </c>
      <c r="E60" s="9">
        <v>0.8</v>
      </c>
      <c r="F60" s="9">
        <v>0.6</v>
      </c>
      <c r="G60" s="9">
        <v>0.4</v>
      </c>
      <c r="H60" s="9">
        <v>0.2</v>
      </c>
      <c r="I60" s="9">
        <v>0</v>
      </c>
      <c r="J60" s="9">
        <v>0.2</v>
      </c>
      <c r="K60" s="9">
        <v>0.4</v>
      </c>
      <c r="L60" s="9">
        <v>0.6</v>
      </c>
      <c r="M60" s="9">
        <v>0.8</v>
      </c>
      <c r="N60" s="9">
        <v>1</v>
      </c>
      <c r="O60" s="8">
        <v>0</v>
      </c>
      <c r="P60" s="5">
        <v>6</v>
      </c>
      <c r="Q60" s="5" t="s">
        <v>265</v>
      </c>
      <c r="R60" s="5">
        <v>2013</v>
      </c>
    </row>
    <row r="61" spans="1:18" x14ac:dyDescent="0.25">
      <c r="A61" s="1">
        <v>58</v>
      </c>
      <c r="B61" s="7" t="s">
        <v>59</v>
      </c>
      <c r="C61" s="9">
        <v>0</v>
      </c>
      <c r="D61" s="9">
        <v>1</v>
      </c>
      <c r="E61" s="9">
        <v>0.8</v>
      </c>
      <c r="F61" s="9">
        <v>0.6</v>
      </c>
      <c r="G61" s="9">
        <v>0.4</v>
      </c>
      <c r="H61" s="9">
        <v>0.2</v>
      </c>
      <c r="I61" s="9">
        <v>0</v>
      </c>
      <c r="J61" s="9">
        <v>0.2</v>
      </c>
      <c r="K61" s="9">
        <v>0.4</v>
      </c>
      <c r="L61" s="9">
        <v>0.6</v>
      </c>
      <c r="M61" s="9">
        <v>0.8</v>
      </c>
      <c r="N61" s="9">
        <v>1</v>
      </c>
      <c r="O61" s="8">
        <v>0</v>
      </c>
      <c r="P61" s="5">
        <v>6</v>
      </c>
      <c r="Q61" s="5" t="s">
        <v>265</v>
      </c>
      <c r="R61" s="5">
        <v>2013</v>
      </c>
    </row>
    <row r="62" spans="1:18" x14ac:dyDescent="0.25">
      <c r="A62" s="1">
        <v>0</v>
      </c>
      <c r="B62" s="7" t="s">
        <v>60</v>
      </c>
      <c r="C62" s="12">
        <v>0.40189999999999998</v>
      </c>
      <c r="D62" s="9">
        <v>1.4018999999999999</v>
      </c>
      <c r="E62" s="9">
        <v>1.2019</v>
      </c>
      <c r="F62" s="9">
        <v>1.0019</v>
      </c>
      <c r="G62" s="9">
        <v>0.80190000000000006</v>
      </c>
      <c r="H62" s="9">
        <v>0.60189999999999999</v>
      </c>
      <c r="I62" s="9">
        <v>0.40189999999999998</v>
      </c>
      <c r="J62" s="9">
        <v>0.20189999999999997</v>
      </c>
      <c r="K62" s="9">
        <v>1.8999999999999573E-3</v>
      </c>
      <c r="L62" s="9">
        <v>0.1981</v>
      </c>
      <c r="M62" s="9">
        <v>0.39810000000000006</v>
      </c>
      <c r="N62" s="9">
        <v>0.59810000000000008</v>
      </c>
      <c r="O62" s="8">
        <v>1.8999999999999573E-3</v>
      </c>
      <c r="P62" s="5">
        <v>8</v>
      </c>
      <c r="Q62" s="5" t="s">
        <v>257</v>
      </c>
      <c r="R62" s="5">
        <v>2014</v>
      </c>
    </row>
    <row r="63" spans="1:18" x14ac:dyDescent="0.25">
      <c r="A63" s="1">
        <v>1</v>
      </c>
      <c r="B63" s="7" t="s">
        <v>61</v>
      </c>
      <c r="C63" s="12">
        <v>0.66969999999999996</v>
      </c>
      <c r="D63" s="9">
        <v>1.6697</v>
      </c>
      <c r="E63" s="9">
        <v>1.4697</v>
      </c>
      <c r="F63" s="9">
        <v>1.2696999999999998</v>
      </c>
      <c r="G63" s="9">
        <v>1.0697000000000001</v>
      </c>
      <c r="H63" s="9">
        <v>0.86969999999999992</v>
      </c>
      <c r="I63" s="9">
        <v>0.66969999999999996</v>
      </c>
      <c r="J63" s="9">
        <v>0.46969999999999995</v>
      </c>
      <c r="K63" s="9">
        <v>0.26969999999999994</v>
      </c>
      <c r="L63" s="9">
        <v>6.9699999999999984E-2</v>
      </c>
      <c r="M63" s="9">
        <v>0.13030000000000008</v>
      </c>
      <c r="N63" s="9">
        <v>0.33030000000000004</v>
      </c>
      <c r="O63" s="8">
        <v>6.9699999999999984E-2</v>
      </c>
      <c r="P63" s="5">
        <v>9</v>
      </c>
      <c r="Q63" s="5" t="s">
        <v>258</v>
      </c>
      <c r="R63" s="5">
        <v>2014</v>
      </c>
    </row>
    <row r="64" spans="1:18" x14ac:dyDescent="0.25">
      <c r="A64" s="1">
        <v>2</v>
      </c>
      <c r="B64" s="7" t="s">
        <v>62</v>
      </c>
      <c r="C64" s="12">
        <v>0.7964</v>
      </c>
      <c r="D64" s="9">
        <v>1.7964</v>
      </c>
      <c r="E64" s="9">
        <v>1.5964</v>
      </c>
      <c r="F64" s="9">
        <v>1.3963999999999999</v>
      </c>
      <c r="G64" s="9">
        <v>1.1964000000000001</v>
      </c>
      <c r="H64" s="9">
        <v>0.99639999999999995</v>
      </c>
      <c r="I64" s="9">
        <v>0.7964</v>
      </c>
      <c r="J64" s="9">
        <v>0.59640000000000004</v>
      </c>
      <c r="K64" s="9">
        <v>0.39639999999999997</v>
      </c>
      <c r="L64" s="9">
        <v>0.19640000000000002</v>
      </c>
      <c r="M64" s="9">
        <v>3.6000000000000476E-3</v>
      </c>
      <c r="N64" s="9">
        <v>0.2036</v>
      </c>
      <c r="O64" s="8">
        <v>3.6000000000000476E-3</v>
      </c>
      <c r="P64" s="5">
        <v>10</v>
      </c>
      <c r="Q64" s="5" t="s">
        <v>259</v>
      </c>
      <c r="R64" s="5">
        <v>2014</v>
      </c>
    </row>
    <row r="65" spans="1:18" x14ac:dyDescent="0.25">
      <c r="A65" s="1">
        <v>3</v>
      </c>
      <c r="B65" s="7" t="s">
        <v>63</v>
      </c>
      <c r="C65" s="12">
        <v>-0.36120000000000002</v>
      </c>
      <c r="D65" s="9">
        <v>0.63880000000000003</v>
      </c>
      <c r="E65" s="9">
        <v>0.43880000000000002</v>
      </c>
      <c r="F65" s="9">
        <v>0.23879999999999996</v>
      </c>
      <c r="G65" s="9">
        <v>3.8800000000000001E-2</v>
      </c>
      <c r="H65" s="9">
        <v>0.16120000000000001</v>
      </c>
      <c r="I65" s="9">
        <v>0.36120000000000002</v>
      </c>
      <c r="J65" s="9">
        <v>0.56120000000000003</v>
      </c>
      <c r="K65" s="9">
        <v>0.7612000000000001</v>
      </c>
      <c r="L65" s="9">
        <v>0.96120000000000005</v>
      </c>
      <c r="M65" s="9">
        <v>1.1612</v>
      </c>
      <c r="N65" s="9">
        <v>1.3612</v>
      </c>
      <c r="O65" s="8">
        <v>3.8800000000000001E-2</v>
      </c>
      <c r="P65" s="5">
        <v>4</v>
      </c>
      <c r="Q65" s="5" t="s">
        <v>253</v>
      </c>
      <c r="R65" s="5">
        <v>2014</v>
      </c>
    </row>
    <row r="66" spans="1:18" x14ac:dyDescent="0.25">
      <c r="A66" s="1">
        <v>4</v>
      </c>
      <c r="B66" s="7" t="s">
        <v>64</v>
      </c>
      <c r="C66" s="12">
        <v>0</v>
      </c>
      <c r="D66" s="9">
        <v>1</v>
      </c>
      <c r="E66" s="9">
        <v>0.8</v>
      </c>
      <c r="F66" s="9">
        <v>0.6</v>
      </c>
      <c r="G66" s="9">
        <v>0.4</v>
      </c>
      <c r="H66" s="9">
        <v>0.2</v>
      </c>
      <c r="I66" s="9">
        <v>0</v>
      </c>
      <c r="J66" s="9">
        <v>0.2</v>
      </c>
      <c r="K66" s="9">
        <v>0.4</v>
      </c>
      <c r="L66" s="9">
        <v>0.6</v>
      </c>
      <c r="M66" s="9">
        <v>0.8</v>
      </c>
      <c r="N66" s="9">
        <v>1</v>
      </c>
      <c r="O66" s="8">
        <v>0</v>
      </c>
      <c r="P66" s="5">
        <v>6</v>
      </c>
      <c r="Q66" s="5" t="s">
        <v>265</v>
      </c>
      <c r="R66" s="5">
        <v>2014</v>
      </c>
    </row>
    <row r="67" spans="1:18" x14ac:dyDescent="0.25">
      <c r="A67" s="1">
        <v>5</v>
      </c>
      <c r="B67" s="7" t="s">
        <v>65</v>
      </c>
      <c r="C67" s="12">
        <v>0.88470000000000004</v>
      </c>
      <c r="D67" s="9">
        <v>1.8847</v>
      </c>
      <c r="E67" s="9">
        <v>1.6847000000000001</v>
      </c>
      <c r="F67" s="9">
        <v>1.4847000000000001</v>
      </c>
      <c r="G67" s="9">
        <v>1.2847</v>
      </c>
      <c r="H67" s="9">
        <v>1.0847</v>
      </c>
      <c r="I67" s="9">
        <v>0.88470000000000004</v>
      </c>
      <c r="J67" s="9">
        <v>0.68470000000000009</v>
      </c>
      <c r="K67" s="9">
        <v>0.48470000000000002</v>
      </c>
      <c r="L67" s="9">
        <v>0.28470000000000006</v>
      </c>
      <c r="M67" s="9">
        <v>8.4699999999999998E-2</v>
      </c>
      <c r="N67" s="9">
        <v>0.11529999999999996</v>
      </c>
      <c r="O67" s="8">
        <v>8.4699999999999998E-2</v>
      </c>
      <c r="P67" s="5">
        <v>10</v>
      </c>
      <c r="Q67" s="5" t="s">
        <v>259</v>
      </c>
      <c r="R67" s="5">
        <v>2014</v>
      </c>
    </row>
    <row r="68" spans="1:18" x14ac:dyDescent="0.25">
      <c r="A68" s="1">
        <v>6</v>
      </c>
      <c r="B68" s="7" t="s">
        <v>66</v>
      </c>
      <c r="C68" s="12">
        <v>-0.3412</v>
      </c>
      <c r="D68" s="9">
        <v>0.65880000000000005</v>
      </c>
      <c r="E68" s="9">
        <v>0.45880000000000004</v>
      </c>
      <c r="F68" s="9">
        <v>0.25879999999999997</v>
      </c>
      <c r="G68" s="9">
        <v>5.8800000000000019E-2</v>
      </c>
      <c r="H68" s="9">
        <v>0.14119999999999999</v>
      </c>
      <c r="I68" s="9">
        <v>0.3412</v>
      </c>
      <c r="J68" s="9">
        <v>0.54120000000000001</v>
      </c>
      <c r="K68" s="9">
        <v>0.74120000000000008</v>
      </c>
      <c r="L68" s="9">
        <v>0.94120000000000004</v>
      </c>
      <c r="M68" s="9">
        <v>1.1412</v>
      </c>
      <c r="N68" s="9">
        <v>1.3411999999999999</v>
      </c>
      <c r="O68" s="8">
        <v>5.8800000000000019E-2</v>
      </c>
      <c r="P68" s="5">
        <v>4</v>
      </c>
      <c r="Q68" s="5" t="s">
        <v>253</v>
      </c>
      <c r="R68" s="5">
        <v>2014</v>
      </c>
    </row>
    <row r="69" spans="1:18" x14ac:dyDescent="0.25">
      <c r="A69" s="1">
        <v>7</v>
      </c>
      <c r="B69" s="7" t="s">
        <v>67</v>
      </c>
      <c r="C69" s="12">
        <v>-0.71840000000000004</v>
      </c>
      <c r="D69" s="9">
        <v>0.28159999999999996</v>
      </c>
      <c r="E69" s="9">
        <v>8.1600000000000006E-2</v>
      </c>
      <c r="F69" s="9">
        <v>0.11840000000000006</v>
      </c>
      <c r="G69" s="9">
        <v>0.31840000000000002</v>
      </c>
      <c r="H69" s="9">
        <v>0.51839999999999997</v>
      </c>
      <c r="I69" s="9">
        <v>0.71840000000000004</v>
      </c>
      <c r="J69" s="9">
        <v>0.91840000000000011</v>
      </c>
      <c r="K69" s="9">
        <v>1.1184000000000001</v>
      </c>
      <c r="L69" s="9">
        <v>1.3184</v>
      </c>
      <c r="M69" s="9">
        <v>1.5184000000000002</v>
      </c>
      <c r="N69" s="9">
        <v>1.7183999999999999</v>
      </c>
      <c r="O69" s="8">
        <v>8.1600000000000006E-2</v>
      </c>
      <c r="P69" s="5">
        <v>2</v>
      </c>
      <c r="Q69" s="5" t="s">
        <v>251</v>
      </c>
      <c r="R69" s="5">
        <v>2014</v>
      </c>
    </row>
    <row r="70" spans="1:18" x14ac:dyDescent="0.25">
      <c r="A70" s="1">
        <v>8</v>
      </c>
      <c r="B70" s="7" t="s">
        <v>68</v>
      </c>
      <c r="C70" s="12">
        <v>0.77710000000000001</v>
      </c>
      <c r="D70" s="9">
        <v>1.7770999999999999</v>
      </c>
      <c r="E70" s="9">
        <v>1.5771000000000002</v>
      </c>
      <c r="F70" s="9">
        <v>1.3771</v>
      </c>
      <c r="G70" s="9">
        <v>1.1771</v>
      </c>
      <c r="H70" s="9">
        <v>0.97710000000000008</v>
      </c>
      <c r="I70" s="9">
        <v>0.77710000000000001</v>
      </c>
      <c r="J70" s="9">
        <v>0.57709999999999995</v>
      </c>
      <c r="K70" s="9">
        <v>0.37709999999999999</v>
      </c>
      <c r="L70" s="9">
        <v>0.17710000000000004</v>
      </c>
      <c r="M70" s="9">
        <v>2.2900000000000031E-2</v>
      </c>
      <c r="N70" s="9">
        <v>0.22289999999999999</v>
      </c>
      <c r="O70" s="8">
        <v>2.2900000000000031E-2</v>
      </c>
      <c r="P70" s="5">
        <v>10</v>
      </c>
      <c r="Q70" s="5" t="s">
        <v>259</v>
      </c>
      <c r="R70" s="5">
        <v>2014</v>
      </c>
    </row>
    <row r="71" spans="1:18" x14ac:dyDescent="0.25">
      <c r="A71" s="1">
        <v>9</v>
      </c>
      <c r="B71" s="7" t="s">
        <v>69</v>
      </c>
      <c r="C71" s="12">
        <v>0.65969999999999995</v>
      </c>
      <c r="D71" s="9">
        <v>1.6597</v>
      </c>
      <c r="E71" s="9">
        <v>1.4597</v>
      </c>
      <c r="F71" s="9">
        <v>1.2597</v>
      </c>
      <c r="G71" s="9">
        <v>1.0596999999999999</v>
      </c>
      <c r="H71" s="9">
        <v>0.85969999999999991</v>
      </c>
      <c r="I71" s="9">
        <v>0.65969999999999995</v>
      </c>
      <c r="J71" s="9">
        <v>0.45969999999999994</v>
      </c>
      <c r="K71" s="9">
        <v>0.25969999999999993</v>
      </c>
      <c r="L71" s="9">
        <v>5.9699999999999975E-2</v>
      </c>
      <c r="M71" s="9">
        <v>0.14030000000000009</v>
      </c>
      <c r="N71" s="9">
        <v>0.34030000000000005</v>
      </c>
      <c r="O71" s="8">
        <v>5.9699999999999975E-2</v>
      </c>
      <c r="P71" s="5">
        <v>9</v>
      </c>
      <c r="Q71" s="5" t="s">
        <v>258</v>
      </c>
      <c r="R71" s="5">
        <v>2014</v>
      </c>
    </row>
    <row r="72" spans="1:18" x14ac:dyDescent="0.25">
      <c r="A72" s="1">
        <v>10</v>
      </c>
      <c r="B72" s="7" t="s">
        <v>70</v>
      </c>
      <c r="C72" s="12">
        <v>-0.91859999999999997</v>
      </c>
      <c r="D72" s="9">
        <v>8.1400000000000028E-2</v>
      </c>
      <c r="E72" s="9">
        <v>0.11859999999999993</v>
      </c>
      <c r="F72" s="9">
        <v>0.31859999999999999</v>
      </c>
      <c r="G72" s="9">
        <v>0.51859999999999995</v>
      </c>
      <c r="H72" s="9">
        <v>0.71859999999999991</v>
      </c>
      <c r="I72" s="9">
        <v>0.91859999999999997</v>
      </c>
      <c r="J72" s="9">
        <v>1.1186</v>
      </c>
      <c r="K72" s="9">
        <v>1.3186</v>
      </c>
      <c r="L72" s="9">
        <v>1.5185999999999999</v>
      </c>
      <c r="M72" s="9">
        <v>1.7185999999999999</v>
      </c>
      <c r="N72" s="9">
        <v>1.9186000000000001</v>
      </c>
      <c r="O72" s="8">
        <v>8.1400000000000028E-2</v>
      </c>
      <c r="P72" s="5">
        <v>1</v>
      </c>
      <c r="Q72" s="5" t="s">
        <v>250</v>
      </c>
      <c r="R72" s="5">
        <v>2014</v>
      </c>
    </row>
    <row r="73" spans="1:18" x14ac:dyDescent="0.25">
      <c r="A73" s="1">
        <v>11</v>
      </c>
      <c r="B73" s="7" t="s">
        <v>71</v>
      </c>
      <c r="C73" s="12">
        <v>-0.68079999999999996</v>
      </c>
      <c r="D73" s="9">
        <v>0.31920000000000004</v>
      </c>
      <c r="E73" s="9">
        <v>0.11920000000000008</v>
      </c>
      <c r="F73" s="9">
        <v>8.0799999999999983E-2</v>
      </c>
      <c r="G73" s="9">
        <v>0.28079999999999994</v>
      </c>
      <c r="H73" s="9">
        <v>0.48079999999999995</v>
      </c>
      <c r="I73" s="9">
        <v>0.68079999999999996</v>
      </c>
      <c r="J73" s="9">
        <v>0.88080000000000003</v>
      </c>
      <c r="K73" s="9">
        <v>1.0808</v>
      </c>
      <c r="L73" s="9">
        <v>1.2807999999999999</v>
      </c>
      <c r="M73" s="9">
        <v>1.4807999999999999</v>
      </c>
      <c r="N73" s="9">
        <v>1.6808000000000001</v>
      </c>
      <c r="O73" s="8">
        <v>8.0799999999999983E-2</v>
      </c>
      <c r="P73" s="5">
        <v>3</v>
      </c>
      <c r="Q73" s="5" t="s">
        <v>252</v>
      </c>
      <c r="R73" s="5">
        <v>2014</v>
      </c>
    </row>
    <row r="74" spans="1:18" x14ac:dyDescent="0.25">
      <c r="A74" s="1">
        <v>12</v>
      </c>
      <c r="B74" s="7" t="s">
        <v>72</v>
      </c>
      <c r="C74" s="12">
        <v>0.88849999999999996</v>
      </c>
      <c r="D74" s="9">
        <v>1.8885000000000001</v>
      </c>
      <c r="E74" s="9">
        <v>1.6884999999999999</v>
      </c>
      <c r="F74" s="9">
        <v>1.4884999999999999</v>
      </c>
      <c r="G74" s="9">
        <v>1.2885</v>
      </c>
      <c r="H74" s="9">
        <v>1.0885</v>
      </c>
      <c r="I74" s="9">
        <v>0.88849999999999996</v>
      </c>
      <c r="J74" s="9">
        <v>0.68849999999999989</v>
      </c>
      <c r="K74" s="9">
        <v>0.48849999999999993</v>
      </c>
      <c r="L74" s="9">
        <v>0.28849999999999998</v>
      </c>
      <c r="M74" s="9">
        <v>8.8499999999999912E-2</v>
      </c>
      <c r="N74" s="9">
        <v>0.11150000000000004</v>
      </c>
      <c r="O74" s="8">
        <v>8.8499999999999912E-2</v>
      </c>
      <c r="P74" s="5">
        <v>10</v>
      </c>
      <c r="Q74" s="5" t="s">
        <v>259</v>
      </c>
      <c r="R74" s="5">
        <v>2014</v>
      </c>
    </row>
    <row r="75" spans="1:18" x14ac:dyDescent="0.25">
      <c r="A75" s="1">
        <v>13</v>
      </c>
      <c r="B75" s="7" t="s">
        <v>73</v>
      </c>
      <c r="C75" s="12">
        <v>0</v>
      </c>
      <c r="D75" s="9">
        <v>1</v>
      </c>
      <c r="E75" s="9">
        <v>0.8</v>
      </c>
      <c r="F75" s="9">
        <v>0.6</v>
      </c>
      <c r="G75" s="9">
        <v>0.4</v>
      </c>
      <c r="H75" s="9">
        <v>0.2</v>
      </c>
      <c r="I75" s="9">
        <v>0</v>
      </c>
      <c r="J75" s="9">
        <v>0.2</v>
      </c>
      <c r="K75" s="9">
        <v>0.4</v>
      </c>
      <c r="L75" s="9">
        <v>0.6</v>
      </c>
      <c r="M75" s="9">
        <v>0.8</v>
      </c>
      <c r="N75" s="9">
        <v>1</v>
      </c>
      <c r="O75" s="8">
        <v>0</v>
      </c>
      <c r="P75" s="5">
        <v>6</v>
      </c>
      <c r="Q75" s="5" t="s">
        <v>265</v>
      </c>
      <c r="R75" s="5">
        <v>2014</v>
      </c>
    </row>
    <row r="76" spans="1:18" x14ac:dyDescent="0.25">
      <c r="A76" s="1">
        <v>14</v>
      </c>
      <c r="B76" s="7" t="s">
        <v>74</v>
      </c>
      <c r="C76" s="12">
        <v>0.42149999999999999</v>
      </c>
      <c r="D76" s="9">
        <v>1.4215</v>
      </c>
      <c r="E76" s="9">
        <v>1.2215</v>
      </c>
      <c r="F76" s="9">
        <v>1.0215000000000001</v>
      </c>
      <c r="G76" s="9">
        <v>0.82150000000000001</v>
      </c>
      <c r="H76" s="9">
        <v>0.62149999999999994</v>
      </c>
      <c r="I76" s="9">
        <v>0.42149999999999999</v>
      </c>
      <c r="J76" s="9">
        <v>0.22149999999999997</v>
      </c>
      <c r="K76" s="9">
        <v>2.1499999999999964E-2</v>
      </c>
      <c r="L76" s="9">
        <v>0.17849999999999999</v>
      </c>
      <c r="M76" s="9">
        <v>0.37850000000000006</v>
      </c>
      <c r="N76" s="9">
        <v>0.57850000000000001</v>
      </c>
      <c r="O76" s="8">
        <v>2.1499999999999964E-2</v>
      </c>
      <c r="P76" s="5">
        <v>8</v>
      </c>
      <c r="Q76" s="5" t="s">
        <v>257</v>
      </c>
      <c r="R76" s="5">
        <v>2014</v>
      </c>
    </row>
    <row r="77" spans="1:18" x14ac:dyDescent="0.25">
      <c r="A77" s="1">
        <v>15</v>
      </c>
      <c r="B77" s="7" t="s">
        <v>75</v>
      </c>
      <c r="C77" s="12">
        <v>0</v>
      </c>
      <c r="D77" s="9">
        <v>1</v>
      </c>
      <c r="E77" s="9">
        <v>0.8</v>
      </c>
      <c r="F77" s="9">
        <v>0.6</v>
      </c>
      <c r="G77" s="9">
        <v>0.4</v>
      </c>
      <c r="H77" s="9">
        <v>0.2</v>
      </c>
      <c r="I77" s="9">
        <v>0</v>
      </c>
      <c r="J77" s="9">
        <v>0.2</v>
      </c>
      <c r="K77" s="9">
        <v>0.4</v>
      </c>
      <c r="L77" s="9">
        <v>0.6</v>
      </c>
      <c r="M77" s="9">
        <v>0.8</v>
      </c>
      <c r="N77" s="9">
        <v>1</v>
      </c>
      <c r="O77" s="8">
        <v>0</v>
      </c>
      <c r="P77" s="5">
        <v>6</v>
      </c>
      <c r="Q77" s="5" t="s">
        <v>265</v>
      </c>
      <c r="R77" s="5">
        <v>2014</v>
      </c>
    </row>
    <row r="78" spans="1:18" x14ac:dyDescent="0.25">
      <c r="A78" s="1">
        <v>16</v>
      </c>
      <c r="B78" s="7" t="s">
        <v>76</v>
      </c>
      <c r="C78" s="12">
        <v>-0.59460000000000002</v>
      </c>
      <c r="D78" s="9">
        <v>0.40539999999999998</v>
      </c>
      <c r="E78" s="9">
        <v>0.20540000000000003</v>
      </c>
      <c r="F78" s="9">
        <v>5.3999999999999604E-3</v>
      </c>
      <c r="G78" s="9">
        <v>0.1946</v>
      </c>
      <c r="H78" s="9">
        <v>0.39460000000000001</v>
      </c>
      <c r="I78" s="9">
        <v>0.59460000000000002</v>
      </c>
      <c r="J78" s="9">
        <v>0.79459999999999997</v>
      </c>
      <c r="K78" s="9">
        <v>0.99460000000000004</v>
      </c>
      <c r="L78" s="9">
        <v>1.1945999999999999</v>
      </c>
      <c r="M78" s="9">
        <v>1.3946000000000001</v>
      </c>
      <c r="N78" s="9">
        <v>1.5946</v>
      </c>
      <c r="O78" s="8">
        <v>5.3999999999999604E-3</v>
      </c>
      <c r="P78" s="5">
        <v>3</v>
      </c>
      <c r="Q78" s="5" t="s">
        <v>252</v>
      </c>
      <c r="R78" s="5">
        <v>2014</v>
      </c>
    </row>
    <row r="79" spans="1:18" x14ac:dyDescent="0.25">
      <c r="A79" s="1">
        <v>17</v>
      </c>
      <c r="B79" s="7" t="s">
        <v>77</v>
      </c>
      <c r="C79" s="12">
        <v>-0.45879999999999999</v>
      </c>
      <c r="D79" s="9">
        <v>0.54120000000000001</v>
      </c>
      <c r="E79" s="9">
        <v>0.34120000000000006</v>
      </c>
      <c r="F79" s="9">
        <v>0.14119999999999999</v>
      </c>
      <c r="G79" s="9">
        <v>5.8799999999999963E-2</v>
      </c>
      <c r="H79" s="9">
        <v>0.25879999999999997</v>
      </c>
      <c r="I79" s="9">
        <v>0.45879999999999999</v>
      </c>
      <c r="J79" s="9">
        <v>0.65880000000000005</v>
      </c>
      <c r="K79" s="9">
        <v>0.85880000000000001</v>
      </c>
      <c r="L79" s="9">
        <v>1.0588</v>
      </c>
      <c r="M79" s="9">
        <v>1.2587999999999999</v>
      </c>
      <c r="N79" s="9">
        <v>1.4588000000000001</v>
      </c>
      <c r="O79" s="8">
        <v>5.8799999999999963E-2</v>
      </c>
      <c r="P79" s="5">
        <v>4</v>
      </c>
      <c r="Q79" s="5" t="s">
        <v>253</v>
      </c>
      <c r="R79" s="5">
        <v>2014</v>
      </c>
    </row>
    <row r="80" spans="1:18" x14ac:dyDescent="0.25">
      <c r="A80" s="1">
        <v>18</v>
      </c>
      <c r="B80" s="7" t="s">
        <v>78</v>
      </c>
      <c r="C80" s="12">
        <v>-0.93</v>
      </c>
      <c r="D80" s="9">
        <v>6.9999999999999951E-2</v>
      </c>
      <c r="E80" s="9">
        <v>0.13</v>
      </c>
      <c r="F80" s="9">
        <v>0.33000000000000007</v>
      </c>
      <c r="G80" s="9">
        <v>0.53</v>
      </c>
      <c r="H80" s="9">
        <v>0.73</v>
      </c>
      <c r="I80" s="9">
        <v>0.93</v>
      </c>
      <c r="J80" s="9">
        <v>1.1300000000000001</v>
      </c>
      <c r="K80" s="9">
        <v>1.33</v>
      </c>
      <c r="L80" s="9">
        <v>1.53</v>
      </c>
      <c r="M80" s="9">
        <v>1.73</v>
      </c>
      <c r="N80" s="9">
        <v>1.9300000000000002</v>
      </c>
      <c r="O80" s="8">
        <v>6.9999999999999951E-2</v>
      </c>
      <c r="P80" s="5">
        <v>1</v>
      </c>
      <c r="Q80" s="5" t="s">
        <v>250</v>
      </c>
      <c r="R80" s="5">
        <v>2014</v>
      </c>
    </row>
    <row r="81" spans="1:18" x14ac:dyDescent="0.25">
      <c r="A81" s="1">
        <v>19</v>
      </c>
      <c r="B81" s="7" t="s">
        <v>79</v>
      </c>
      <c r="C81" s="12">
        <v>-0.6956</v>
      </c>
      <c r="D81" s="9">
        <v>0.3044</v>
      </c>
      <c r="E81" s="9">
        <v>0.10440000000000005</v>
      </c>
      <c r="F81" s="9">
        <v>9.5600000000000018E-2</v>
      </c>
      <c r="G81" s="9">
        <v>0.29559999999999997</v>
      </c>
      <c r="H81" s="9">
        <v>0.49559999999999998</v>
      </c>
      <c r="I81" s="9">
        <v>0.6956</v>
      </c>
      <c r="J81" s="9">
        <v>0.89559999999999995</v>
      </c>
      <c r="K81" s="9">
        <v>1.0956000000000001</v>
      </c>
      <c r="L81" s="9">
        <v>1.2955999999999999</v>
      </c>
      <c r="M81" s="9">
        <v>1.4956</v>
      </c>
      <c r="N81" s="9">
        <v>1.6956</v>
      </c>
      <c r="O81" s="8">
        <v>9.5600000000000018E-2</v>
      </c>
      <c r="P81" s="5">
        <v>3</v>
      </c>
      <c r="Q81" s="5" t="s">
        <v>252</v>
      </c>
      <c r="R81" s="5">
        <v>2014</v>
      </c>
    </row>
    <row r="82" spans="1:18" x14ac:dyDescent="0.25">
      <c r="A82" s="1">
        <v>20</v>
      </c>
      <c r="B82" s="7" t="s">
        <v>80</v>
      </c>
      <c r="C82" s="12">
        <v>0.67049999999999998</v>
      </c>
      <c r="D82" s="9">
        <v>1.6705000000000001</v>
      </c>
      <c r="E82" s="9">
        <v>1.4704999999999999</v>
      </c>
      <c r="F82" s="9">
        <v>1.2705</v>
      </c>
      <c r="G82" s="9">
        <v>1.0705</v>
      </c>
      <c r="H82" s="9">
        <v>0.87050000000000005</v>
      </c>
      <c r="I82" s="9">
        <v>0.67049999999999998</v>
      </c>
      <c r="J82" s="9">
        <v>0.47049999999999997</v>
      </c>
      <c r="K82" s="9">
        <v>0.27049999999999996</v>
      </c>
      <c r="L82" s="9">
        <v>7.0500000000000007E-2</v>
      </c>
      <c r="M82" s="9">
        <v>0.12950000000000006</v>
      </c>
      <c r="N82" s="9">
        <v>0.32950000000000002</v>
      </c>
      <c r="O82" s="8">
        <v>7.0500000000000007E-2</v>
      </c>
      <c r="P82" s="5">
        <v>9</v>
      </c>
      <c r="Q82" s="5" t="s">
        <v>258</v>
      </c>
      <c r="R82" s="5">
        <v>2014</v>
      </c>
    </row>
    <row r="83" spans="1:18" x14ac:dyDescent="0.25">
      <c r="A83" s="1">
        <v>21</v>
      </c>
      <c r="B83" s="7" t="s">
        <v>81</v>
      </c>
      <c r="C83" s="12">
        <v>-0.89570000000000005</v>
      </c>
      <c r="D83" s="9">
        <v>0.10429999999999995</v>
      </c>
      <c r="E83" s="9">
        <v>9.5700000000000007E-2</v>
      </c>
      <c r="F83" s="9">
        <v>0.29570000000000007</v>
      </c>
      <c r="G83" s="9">
        <v>0.49570000000000003</v>
      </c>
      <c r="H83" s="9">
        <v>0.69569999999999999</v>
      </c>
      <c r="I83" s="9">
        <v>0.89570000000000005</v>
      </c>
      <c r="J83" s="9">
        <v>1.0957000000000001</v>
      </c>
      <c r="K83" s="9">
        <v>1.2957000000000001</v>
      </c>
      <c r="L83" s="9">
        <v>1.4957</v>
      </c>
      <c r="M83" s="9">
        <v>1.6957</v>
      </c>
      <c r="N83" s="9">
        <v>1.8957000000000002</v>
      </c>
      <c r="O83" s="8">
        <v>9.5700000000000007E-2</v>
      </c>
      <c r="P83" s="5">
        <v>2</v>
      </c>
      <c r="Q83" s="5" t="s">
        <v>251</v>
      </c>
      <c r="R83" s="5">
        <v>2014</v>
      </c>
    </row>
    <row r="84" spans="1:18" x14ac:dyDescent="0.25">
      <c r="A84" s="1">
        <v>22</v>
      </c>
      <c r="B84" s="7" t="s">
        <v>82</v>
      </c>
      <c r="C84" s="12">
        <v>0</v>
      </c>
      <c r="D84" s="9">
        <v>1</v>
      </c>
      <c r="E84" s="9">
        <v>0.8</v>
      </c>
      <c r="F84" s="9">
        <v>0.6</v>
      </c>
      <c r="G84" s="9">
        <v>0.4</v>
      </c>
      <c r="H84" s="9">
        <v>0.2</v>
      </c>
      <c r="I84" s="9">
        <v>0</v>
      </c>
      <c r="J84" s="9">
        <v>0.2</v>
      </c>
      <c r="K84" s="9">
        <v>0.4</v>
      </c>
      <c r="L84" s="9">
        <v>0.6</v>
      </c>
      <c r="M84" s="9">
        <v>0.8</v>
      </c>
      <c r="N84" s="9">
        <v>1</v>
      </c>
      <c r="O84" s="8">
        <v>0</v>
      </c>
      <c r="P84" s="5">
        <v>6</v>
      </c>
      <c r="Q84" s="5" t="s">
        <v>265</v>
      </c>
      <c r="R84" s="5">
        <v>2014</v>
      </c>
    </row>
    <row r="85" spans="1:18" x14ac:dyDescent="0.25">
      <c r="A85" s="1">
        <v>23</v>
      </c>
      <c r="B85" s="7" t="s">
        <v>83</v>
      </c>
      <c r="C85" s="12">
        <v>-0.36120000000000002</v>
      </c>
      <c r="D85" s="9">
        <v>0.63880000000000003</v>
      </c>
      <c r="E85" s="9">
        <v>0.43880000000000002</v>
      </c>
      <c r="F85" s="9">
        <v>0.23879999999999996</v>
      </c>
      <c r="G85" s="9">
        <v>3.8800000000000001E-2</v>
      </c>
      <c r="H85" s="9">
        <v>0.16120000000000001</v>
      </c>
      <c r="I85" s="9">
        <v>0.36120000000000002</v>
      </c>
      <c r="J85" s="9">
        <v>0.56120000000000003</v>
      </c>
      <c r="K85" s="9">
        <v>0.7612000000000001</v>
      </c>
      <c r="L85" s="9">
        <v>0.96120000000000005</v>
      </c>
      <c r="M85" s="9">
        <v>1.1612</v>
      </c>
      <c r="N85" s="9">
        <v>1.3612</v>
      </c>
      <c r="O85" s="8">
        <v>3.8800000000000001E-2</v>
      </c>
      <c r="P85" s="5">
        <v>4</v>
      </c>
      <c r="Q85" s="5" t="s">
        <v>253</v>
      </c>
      <c r="R85" s="5">
        <v>2014</v>
      </c>
    </row>
    <row r="86" spans="1:18" x14ac:dyDescent="0.25">
      <c r="A86" s="1">
        <v>24</v>
      </c>
      <c r="B86" s="7" t="s">
        <v>84</v>
      </c>
      <c r="C86" s="12">
        <v>0.71840000000000004</v>
      </c>
      <c r="D86" s="9">
        <v>1.7183999999999999</v>
      </c>
      <c r="E86" s="9">
        <v>1.5184000000000002</v>
      </c>
      <c r="F86" s="9">
        <v>1.3184</v>
      </c>
      <c r="G86" s="9">
        <v>1.1184000000000001</v>
      </c>
      <c r="H86" s="9">
        <v>0.91840000000000011</v>
      </c>
      <c r="I86" s="9">
        <v>0.71840000000000004</v>
      </c>
      <c r="J86" s="9">
        <v>0.51839999999999997</v>
      </c>
      <c r="K86" s="9">
        <v>0.31840000000000002</v>
      </c>
      <c r="L86" s="9">
        <v>0.11840000000000006</v>
      </c>
      <c r="M86" s="9">
        <v>8.1600000000000006E-2</v>
      </c>
      <c r="N86" s="9">
        <v>0.28159999999999996</v>
      </c>
      <c r="O86" s="8">
        <v>8.1600000000000006E-2</v>
      </c>
      <c r="P86" s="5">
        <v>10</v>
      </c>
      <c r="Q86" s="5" t="s">
        <v>259</v>
      </c>
      <c r="R86" s="5">
        <v>2014</v>
      </c>
    </row>
    <row r="87" spans="1:18" x14ac:dyDescent="0.25">
      <c r="A87" s="1">
        <v>25</v>
      </c>
      <c r="B87" s="7" t="s">
        <v>85</v>
      </c>
      <c r="C87" s="12">
        <v>0</v>
      </c>
      <c r="D87" s="9">
        <v>1</v>
      </c>
      <c r="E87" s="9">
        <v>0.8</v>
      </c>
      <c r="F87" s="9">
        <v>0.6</v>
      </c>
      <c r="G87" s="9">
        <v>0.4</v>
      </c>
      <c r="H87" s="9">
        <v>0.2</v>
      </c>
      <c r="I87" s="9">
        <v>0</v>
      </c>
      <c r="J87" s="9">
        <v>0.2</v>
      </c>
      <c r="K87" s="9">
        <v>0.4</v>
      </c>
      <c r="L87" s="9">
        <v>0.6</v>
      </c>
      <c r="M87" s="9">
        <v>0.8</v>
      </c>
      <c r="N87" s="9">
        <v>1</v>
      </c>
      <c r="O87" s="8">
        <v>0</v>
      </c>
      <c r="P87" s="5">
        <v>6</v>
      </c>
      <c r="Q87" s="5" t="s">
        <v>265</v>
      </c>
      <c r="R87" s="5">
        <v>2014</v>
      </c>
    </row>
    <row r="88" spans="1:18" x14ac:dyDescent="0.25">
      <c r="A88" s="1">
        <v>26</v>
      </c>
      <c r="B88" s="7" t="s">
        <v>86</v>
      </c>
      <c r="C88" s="12">
        <v>0</v>
      </c>
      <c r="D88" s="9">
        <v>1</v>
      </c>
      <c r="E88" s="9">
        <v>0.8</v>
      </c>
      <c r="F88" s="9">
        <v>0.6</v>
      </c>
      <c r="G88" s="9">
        <v>0.4</v>
      </c>
      <c r="H88" s="9">
        <v>0.2</v>
      </c>
      <c r="I88" s="9">
        <v>0</v>
      </c>
      <c r="J88" s="9">
        <v>0.2</v>
      </c>
      <c r="K88" s="9">
        <v>0.4</v>
      </c>
      <c r="L88" s="9">
        <v>0.6</v>
      </c>
      <c r="M88" s="9">
        <v>0.8</v>
      </c>
      <c r="N88" s="9">
        <v>1</v>
      </c>
      <c r="O88" s="8">
        <v>0</v>
      </c>
      <c r="P88" s="5">
        <v>6</v>
      </c>
      <c r="Q88" s="5" t="s">
        <v>265</v>
      </c>
      <c r="R88" s="5">
        <v>2014</v>
      </c>
    </row>
    <row r="89" spans="1:18" x14ac:dyDescent="0.25">
      <c r="A89" s="1">
        <v>27</v>
      </c>
      <c r="B89" s="7" t="s">
        <v>87</v>
      </c>
      <c r="C89" s="12">
        <v>-0.44040000000000001</v>
      </c>
      <c r="D89" s="9">
        <v>0.55959999999999999</v>
      </c>
      <c r="E89" s="9">
        <v>0.35960000000000003</v>
      </c>
      <c r="F89" s="9">
        <v>0.15959999999999996</v>
      </c>
      <c r="G89" s="9">
        <v>4.0399999999999991E-2</v>
      </c>
      <c r="H89" s="9">
        <v>0.2404</v>
      </c>
      <c r="I89" s="9">
        <v>0.44040000000000001</v>
      </c>
      <c r="J89" s="9">
        <v>0.64040000000000008</v>
      </c>
      <c r="K89" s="9">
        <v>0.84040000000000004</v>
      </c>
      <c r="L89" s="9">
        <v>1.0404</v>
      </c>
      <c r="M89" s="9">
        <v>1.2404000000000002</v>
      </c>
      <c r="N89" s="9">
        <v>1.4403999999999999</v>
      </c>
      <c r="O89" s="8">
        <v>4.0399999999999991E-2</v>
      </c>
      <c r="P89" s="5">
        <v>4</v>
      </c>
      <c r="Q89" s="5" t="s">
        <v>253</v>
      </c>
      <c r="R89" s="5">
        <v>2014</v>
      </c>
    </row>
    <row r="90" spans="1:18" x14ac:dyDescent="0.25">
      <c r="A90" s="1">
        <v>28</v>
      </c>
      <c r="B90" s="7" t="s">
        <v>88</v>
      </c>
      <c r="C90" s="12">
        <v>-0.42149999999999999</v>
      </c>
      <c r="D90" s="9">
        <v>0.57850000000000001</v>
      </c>
      <c r="E90" s="9">
        <v>0.37850000000000006</v>
      </c>
      <c r="F90" s="9">
        <v>0.17849999999999999</v>
      </c>
      <c r="G90" s="9">
        <v>2.1499999999999964E-2</v>
      </c>
      <c r="H90" s="9">
        <v>0.22149999999999997</v>
      </c>
      <c r="I90" s="9">
        <v>0.42149999999999999</v>
      </c>
      <c r="J90" s="9">
        <v>0.62149999999999994</v>
      </c>
      <c r="K90" s="9">
        <v>0.82150000000000001</v>
      </c>
      <c r="L90" s="9">
        <v>1.0215000000000001</v>
      </c>
      <c r="M90" s="9">
        <v>1.2215</v>
      </c>
      <c r="N90" s="9">
        <v>1.4215</v>
      </c>
      <c r="O90" s="8">
        <v>2.1499999999999964E-2</v>
      </c>
      <c r="P90" s="5">
        <v>4</v>
      </c>
      <c r="Q90" s="5" t="s">
        <v>253</v>
      </c>
      <c r="R90" s="5">
        <v>2014</v>
      </c>
    </row>
    <row r="91" spans="1:18" x14ac:dyDescent="0.25">
      <c r="A91" s="1">
        <v>29</v>
      </c>
      <c r="B91" s="7" t="s">
        <v>89</v>
      </c>
      <c r="C91" s="12">
        <v>0</v>
      </c>
      <c r="D91" s="9">
        <v>1</v>
      </c>
      <c r="E91" s="9">
        <v>0.8</v>
      </c>
      <c r="F91" s="9">
        <v>0.6</v>
      </c>
      <c r="G91" s="9">
        <v>0.4</v>
      </c>
      <c r="H91" s="9">
        <v>0.2</v>
      </c>
      <c r="I91" s="9">
        <v>0</v>
      </c>
      <c r="J91" s="9">
        <v>0.2</v>
      </c>
      <c r="K91" s="9">
        <v>0.4</v>
      </c>
      <c r="L91" s="9">
        <v>0.6</v>
      </c>
      <c r="M91" s="9">
        <v>0.8</v>
      </c>
      <c r="N91" s="9">
        <v>1</v>
      </c>
      <c r="O91" s="8">
        <v>0</v>
      </c>
      <c r="P91" s="5">
        <v>6</v>
      </c>
      <c r="Q91" s="5" t="s">
        <v>265</v>
      </c>
      <c r="R91" s="5">
        <v>2014</v>
      </c>
    </row>
    <row r="92" spans="1:18" x14ac:dyDescent="0.25">
      <c r="A92" s="1">
        <v>30</v>
      </c>
      <c r="B92" s="7" t="s">
        <v>90</v>
      </c>
      <c r="C92" s="12">
        <v>0.64859999999999995</v>
      </c>
      <c r="D92" s="9">
        <v>1.6486000000000001</v>
      </c>
      <c r="E92" s="9">
        <v>1.4485999999999999</v>
      </c>
      <c r="F92" s="9">
        <v>1.2485999999999999</v>
      </c>
      <c r="G92" s="9">
        <v>1.0486</v>
      </c>
      <c r="H92" s="9">
        <v>0.84860000000000002</v>
      </c>
      <c r="I92" s="9">
        <v>0.64859999999999995</v>
      </c>
      <c r="J92" s="9">
        <v>0.44859999999999994</v>
      </c>
      <c r="K92" s="9">
        <v>0.24859999999999993</v>
      </c>
      <c r="L92" s="9">
        <v>4.8599999999999977E-2</v>
      </c>
      <c r="M92" s="9">
        <v>0.15140000000000009</v>
      </c>
      <c r="N92" s="9">
        <v>0.35140000000000005</v>
      </c>
      <c r="O92" s="8">
        <v>4.8599999999999977E-2</v>
      </c>
      <c r="P92" s="5">
        <v>9</v>
      </c>
      <c r="Q92" s="5" t="s">
        <v>258</v>
      </c>
      <c r="R92" s="5">
        <v>2014</v>
      </c>
    </row>
    <row r="93" spans="1:18" x14ac:dyDescent="0.25">
      <c r="A93" s="1">
        <v>31</v>
      </c>
      <c r="B93" s="7" t="s">
        <v>91</v>
      </c>
      <c r="C93" s="12">
        <v>-0.29599999999999999</v>
      </c>
      <c r="D93" s="9">
        <v>0.70399999999999996</v>
      </c>
      <c r="E93" s="9">
        <v>0.504</v>
      </c>
      <c r="F93" s="9">
        <v>0.30399999999999999</v>
      </c>
      <c r="G93" s="9">
        <v>0.10400000000000004</v>
      </c>
      <c r="H93" s="9">
        <v>9.5999999999999974E-2</v>
      </c>
      <c r="I93" s="9">
        <v>0.29599999999999999</v>
      </c>
      <c r="J93" s="9">
        <v>0.496</v>
      </c>
      <c r="K93" s="9">
        <v>0.69599999999999995</v>
      </c>
      <c r="L93" s="9">
        <v>0.89599999999999991</v>
      </c>
      <c r="M93" s="9">
        <v>1.0960000000000001</v>
      </c>
      <c r="N93" s="9">
        <v>1.296</v>
      </c>
      <c r="O93" s="8">
        <v>9.5999999999999974E-2</v>
      </c>
      <c r="P93" s="5">
        <v>5</v>
      </c>
      <c r="Q93" s="5" t="s">
        <v>254</v>
      </c>
      <c r="R93" s="5">
        <v>2014</v>
      </c>
    </row>
    <row r="94" spans="1:18" x14ac:dyDescent="0.25">
      <c r="A94" s="1">
        <v>32</v>
      </c>
      <c r="B94" s="7" t="s">
        <v>92</v>
      </c>
      <c r="C94" s="12">
        <v>0</v>
      </c>
      <c r="D94" s="9">
        <v>1</v>
      </c>
      <c r="E94" s="9">
        <v>0.8</v>
      </c>
      <c r="F94" s="9">
        <v>0.6</v>
      </c>
      <c r="G94" s="9">
        <v>0.4</v>
      </c>
      <c r="H94" s="9">
        <v>0.2</v>
      </c>
      <c r="I94" s="9">
        <v>0</v>
      </c>
      <c r="J94" s="9">
        <v>0.2</v>
      </c>
      <c r="K94" s="9">
        <v>0.4</v>
      </c>
      <c r="L94" s="9">
        <v>0.6</v>
      </c>
      <c r="M94" s="9">
        <v>0.8</v>
      </c>
      <c r="N94" s="9">
        <v>1</v>
      </c>
      <c r="O94" s="8">
        <v>0</v>
      </c>
      <c r="P94" s="5">
        <v>6</v>
      </c>
      <c r="Q94" s="5" t="s">
        <v>265</v>
      </c>
      <c r="R94" s="5">
        <v>2014</v>
      </c>
    </row>
    <row r="95" spans="1:18" x14ac:dyDescent="0.25">
      <c r="A95" s="1">
        <v>33</v>
      </c>
      <c r="B95" s="7" t="s">
        <v>93</v>
      </c>
      <c r="C95" s="12">
        <v>0.77080000000000004</v>
      </c>
      <c r="D95" s="9">
        <v>1.7707999999999999</v>
      </c>
      <c r="E95" s="9">
        <v>1.5708000000000002</v>
      </c>
      <c r="F95" s="9">
        <v>1.3708</v>
      </c>
      <c r="G95" s="9">
        <v>1.1708000000000001</v>
      </c>
      <c r="H95" s="9">
        <v>0.97080000000000011</v>
      </c>
      <c r="I95" s="9">
        <v>0.77080000000000004</v>
      </c>
      <c r="J95" s="9">
        <v>0.57079999999999997</v>
      </c>
      <c r="K95" s="9">
        <v>0.37080000000000002</v>
      </c>
      <c r="L95" s="9">
        <v>0.17080000000000006</v>
      </c>
      <c r="M95" s="9">
        <v>2.9200000000000004E-2</v>
      </c>
      <c r="N95" s="9">
        <v>0.22919999999999996</v>
      </c>
      <c r="O95" s="8">
        <v>2.9200000000000004E-2</v>
      </c>
      <c r="P95" s="5">
        <v>10</v>
      </c>
      <c r="Q95" s="5" t="s">
        <v>259</v>
      </c>
      <c r="R95" s="5">
        <v>2014</v>
      </c>
    </row>
    <row r="96" spans="1:18" x14ac:dyDescent="0.25">
      <c r="A96" s="1">
        <v>34</v>
      </c>
      <c r="B96" s="7" t="s">
        <v>94</v>
      </c>
      <c r="C96" s="12">
        <v>0.2235</v>
      </c>
      <c r="D96" s="9">
        <v>1.2235</v>
      </c>
      <c r="E96" s="9">
        <v>1.0235000000000001</v>
      </c>
      <c r="F96" s="9">
        <v>0.82350000000000001</v>
      </c>
      <c r="G96" s="9">
        <v>0.62350000000000005</v>
      </c>
      <c r="H96" s="9">
        <v>0.42349999999999999</v>
      </c>
      <c r="I96" s="9">
        <v>0.2235</v>
      </c>
      <c r="J96" s="9">
        <v>2.3499999999999993E-2</v>
      </c>
      <c r="K96" s="9">
        <v>0.17650000000000002</v>
      </c>
      <c r="L96" s="9">
        <v>0.37649999999999995</v>
      </c>
      <c r="M96" s="9">
        <v>0.57650000000000001</v>
      </c>
      <c r="N96" s="9">
        <v>0.77649999999999997</v>
      </c>
      <c r="O96" s="8">
        <v>2.3499999999999993E-2</v>
      </c>
      <c r="P96" s="5">
        <v>7</v>
      </c>
      <c r="Q96" s="5" t="s">
        <v>256</v>
      </c>
      <c r="R96" s="5">
        <v>2014</v>
      </c>
    </row>
    <row r="97" spans="1:18" x14ac:dyDescent="0.25">
      <c r="A97" s="1">
        <v>35</v>
      </c>
      <c r="B97" s="7" t="s">
        <v>95</v>
      </c>
      <c r="C97" s="12">
        <v>0</v>
      </c>
      <c r="D97" s="9">
        <v>1</v>
      </c>
      <c r="E97" s="9">
        <v>0.8</v>
      </c>
      <c r="F97" s="9">
        <v>0.6</v>
      </c>
      <c r="G97" s="9">
        <v>0.4</v>
      </c>
      <c r="H97" s="9">
        <v>0.2</v>
      </c>
      <c r="I97" s="9">
        <v>0</v>
      </c>
      <c r="J97" s="9">
        <v>0.2</v>
      </c>
      <c r="K97" s="9">
        <v>0.4</v>
      </c>
      <c r="L97" s="9">
        <v>0.6</v>
      </c>
      <c r="M97" s="9">
        <v>0.8</v>
      </c>
      <c r="N97" s="9">
        <v>1</v>
      </c>
      <c r="O97" s="8">
        <v>0</v>
      </c>
      <c r="P97" s="5">
        <v>6</v>
      </c>
      <c r="Q97" s="5" t="s">
        <v>265</v>
      </c>
      <c r="R97" s="5">
        <v>2014</v>
      </c>
    </row>
    <row r="98" spans="1:18" x14ac:dyDescent="0.25">
      <c r="A98" s="1">
        <v>36</v>
      </c>
      <c r="B98" s="7" t="s">
        <v>96</v>
      </c>
      <c r="C98" s="12">
        <v>-0.59940000000000004</v>
      </c>
      <c r="D98" s="9">
        <v>0.40059999999999996</v>
      </c>
      <c r="E98" s="9">
        <v>0.2006</v>
      </c>
      <c r="F98" s="9">
        <v>5.9999999999993392E-4</v>
      </c>
      <c r="G98" s="9">
        <v>0.19940000000000002</v>
      </c>
      <c r="H98" s="9">
        <v>0.39940000000000003</v>
      </c>
      <c r="I98" s="9">
        <v>0.59940000000000004</v>
      </c>
      <c r="J98" s="9">
        <v>0.79940000000000011</v>
      </c>
      <c r="K98" s="9">
        <v>0.99940000000000007</v>
      </c>
      <c r="L98" s="9">
        <v>1.1994</v>
      </c>
      <c r="M98" s="9">
        <v>1.3994</v>
      </c>
      <c r="N98" s="9">
        <v>1.5994000000000002</v>
      </c>
      <c r="O98" s="8">
        <v>5.9999999999993392E-4</v>
      </c>
      <c r="P98" s="5">
        <v>3</v>
      </c>
      <c r="Q98" s="5" t="s">
        <v>252</v>
      </c>
      <c r="R98" s="5">
        <v>2014</v>
      </c>
    </row>
    <row r="99" spans="1:18" x14ac:dyDescent="0.25">
      <c r="A99" s="1">
        <v>37</v>
      </c>
      <c r="B99" s="7" t="s">
        <v>97</v>
      </c>
      <c r="C99" s="12">
        <v>-0.25</v>
      </c>
      <c r="D99" s="9">
        <v>0.75</v>
      </c>
      <c r="E99" s="9">
        <v>0.55000000000000004</v>
      </c>
      <c r="F99" s="9">
        <v>0.35</v>
      </c>
      <c r="G99" s="9">
        <v>0.15000000000000002</v>
      </c>
      <c r="H99" s="9">
        <v>4.9999999999999989E-2</v>
      </c>
      <c r="I99" s="9">
        <v>0.25</v>
      </c>
      <c r="J99" s="9">
        <v>0.45</v>
      </c>
      <c r="K99" s="9">
        <v>0.65</v>
      </c>
      <c r="L99" s="9">
        <v>0.85</v>
      </c>
      <c r="M99" s="9">
        <v>1.05</v>
      </c>
      <c r="N99" s="9">
        <v>1.25</v>
      </c>
      <c r="O99" s="8">
        <v>4.9999999999999989E-2</v>
      </c>
      <c r="P99" s="5">
        <v>5</v>
      </c>
      <c r="Q99" s="5" t="s">
        <v>254</v>
      </c>
      <c r="R99" s="5">
        <v>2014</v>
      </c>
    </row>
    <row r="100" spans="1:18" x14ac:dyDescent="0.25">
      <c r="A100" s="1">
        <v>38</v>
      </c>
      <c r="B100" s="7" t="s">
        <v>98</v>
      </c>
      <c r="C100" s="12">
        <v>0.1406</v>
      </c>
      <c r="D100" s="9">
        <v>1.1406000000000001</v>
      </c>
      <c r="E100" s="9">
        <v>0.9406000000000001</v>
      </c>
      <c r="F100" s="9">
        <v>0.74059999999999993</v>
      </c>
      <c r="G100" s="9">
        <v>0.54059999999999997</v>
      </c>
      <c r="H100" s="9">
        <v>0.34060000000000001</v>
      </c>
      <c r="I100" s="9">
        <v>0.1406</v>
      </c>
      <c r="J100" s="9">
        <v>5.9400000000000008E-2</v>
      </c>
      <c r="K100" s="9">
        <v>0.25940000000000002</v>
      </c>
      <c r="L100" s="9">
        <v>0.45939999999999998</v>
      </c>
      <c r="M100" s="9">
        <v>0.65939999999999999</v>
      </c>
      <c r="N100" s="9">
        <v>0.85939999999999994</v>
      </c>
      <c r="O100" s="8">
        <v>5.9400000000000008E-2</v>
      </c>
      <c r="P100" s="5">
        <v>7</v>
      </c>
      <c r="Q100" s="5" t="s">
        <v>256</v>
      </c>
      <c r="R100" s="5">
        <v>2014</v>
      </c>
    </row>
    <row r="101" spans="1:18" x14ac:dyDescent="0.25">
      <c r="A101" s="1">
        <v>39</v>
      </c>
      <c r="B101" s="7" t="s">
        <v>99</v>
      </c>
      <c r="C101" s="12">
        <v>0.49390000000000001</v>
      </c>
      <c r="D101" s="9">
        <v>1.4939</v>
      </c>
      <c r="E101" s="9">
        <v>1.2939000000000001</v>
      </c>
      <c r="F101" s="9">
        <v>1.0939000000000001</v>
      </c>
      <c r="G101" s="9">
        <v>0.89390000000000003</v>
      </c>
      <c r="H101" s="9">
        <v>0.69389999999999996</v>
      </c>
      <c r="I101" s="9">
        <v>0.49390000000000001</v>
      </c>
      <c r="J101" s="9">
        <v>0.29389999999999999</v>
      </c>
      <c r="K101" s="9">
        <v>9.3899999999999983E-2</v>
      </c>
      <c r="L101" s="9">
        <v>0.10609999999999997</v>
      </c>
      <c r="M101" s="9">
        <v>0.30610000000000004</v>
      </c>
      <c r="N101" s="9">
        <v>0.50609999999999999</v>
      </c>
      <c r="O101" s="8">
        <v>9.3899999999999983E-2</v>
      </c>
      <c r="P101" s="5">
        <v>8</v>
      </c>
      <c r="Q101" s="5" t="s">
        <v>257</v>
      </c>
      <c r="R101" s="5">
        <v>2014</v>
      </c>
    </row>
    <row r="102" spans="1:18" x14ac:dyDescent="0.25">
      <c r="A102" s="1">
        <v>40</v>
      </c>
      <c r="B102" s="7" t="s">
        <v>100</v>
      </c>
      <c r="C102" s="12">
        <v>0.29099999999999998</v>
      </c>
      <c r="D102" s="9">
        <v>1.2909999999999999</v>
      </c>
      <c r="E102" s="9">
        <v>1.091</v>
      </c>
      <c r="F102" s="9">
        <v>0.89100000000000001</v>
      </c>
      <c r="G102" s="9">
        <v>0.69100000000000006</v>
      </c>
      <c r="H102" s="9">
        <v>0.49099999999999999</v>
      </c>
      <c r="I102" s="9">
        <v>0.29099999999999998</v>
      </c>
      <c r="J102" s="9">
        <v>9.099999999999997E-2</v>
      </c>
      <c r="K102" s="9">
        <v>0.10900000000000004</v>
      </c>
      <c r="L102" s="9">
        <v>0.309</v>
      </c>
      <c r="M102" s="9">
        <v>0.50900000000000012</v>
      </c>
      <c r="N102" s="9">
        <v>0.70900000000000007</v>
      </c>
      <c r="O102" s="8">
        <v>9.099999999999997E-2</v>
      </c>
      <c r="P102" s="5">
        <v>7</v>
      </c>
      <c r="Q102" s="5" t="s">
        <v>256</v>
      </c>
      <c r="R102" s="5">
        <v>2014</v>
      </c>
    </row>
    <row r="103" spans="1:18" x14ac:dyDescent="0.25">
      <c r="A103" s="1">
        <v>41</v>
      </c>
      <c r="B103" s="7" t="s">
        <v>101</v>
      </c>
      <c r="C103" s="12">
        <v>0.42149999999999999</v>
      </c>
      <c r="D103" s="9">
        <v>1.4215</v>
      </c>
      <c r="E103" s="9">
        <v>1.2215</v>
      </c>
      <c r="F103" s="9">
        <v>1.0215000000000001</v>
      </c>
      <c r="G103" s="9">
        <v>0.82150000000000001</v>
      </c>
      <c r="H103" s="9">
        <v>0.62149999999999994</v>
      </c>
      <c r="I103" s="9">
        <v>0.42149999999999999</v>
      </c>
      <c r="J103" s="9">
        <v>0.22149999999999997</v>
      </c>
      <c r="K103" s="9">
        <v>2.1499999999999964E-2</v>
      </c>
      <c r="L103" s="9">
        <v>0.17849999999999999</v>
      </c>
      <c r="M103" s="9">
        <v>0.37850000000000006</v>
      </c>
      <c r="N103" s="9">
        <v>0.57850000000000001</v>
      </c>
      <c r="O103" s="8">
        <v>2.1499999999999964E-2</v>
      </c>
      <c r="P103" s="5">
        <v>8</v>
      </c>
      <c r="Q103" s="5" t="s">
        <v>257</v>
      </c>
      <c r="R103" s="5">
        <v>2014</v>
      </c>
    </row>
    <row r="104" spans="1:18" x14ac:dyDescent="0.25">
      <c r="A104" s="1">
        <v>42</v>
      </c>
      <c r="B104" s="7" t="s">
        <v>102</v>
      </c>
      <c r="C104" s="12">
        <v>0.66069999999999995</v>
      </c>
      <c r="D104" s="9">
        <v>1.6606999999999998</v>
      </c>
      <c r="E104" s="9">
        <v>1.4607000000000001</v>
      </c>
      <c r="F104" s="9">
        <v>1.2606999999999999</v>
      </c>
      <c r="G104" s="9">
        <v>1.0607</v>
      </c>
      <c r="H104" s="9">
        <v>0.86070000000000002</v>
      </c>
      <c r="I104" s="9">
        <v>0.66069999999999995</v>
      </c>
      <c r="J104" s="9">
        <v>0.46069999999999994</v>
      </c>
      <c r="K104" s="9">
        <v>0.26069999999999993</v>
      </c>
      <c r="L104" s="9">
        <v>6.0699999999999976E-2</v>
      </c>
      <c r="M104" s="9">
        <v>0.13930000000000009</v>
      </c>
      <c r="N104" s="9">
        <v>0.33930000000000005</v>
      </c>
      <c r="O104" s="8">
        <v>6.0699999999999976E-2</v>
      </c>
      <c r="P104" s="5">
        <v>9</v>
      </c>
      <c r="Q104" s="5" t="s">
        <v>258</v>
      </c>
      <c r="R104" s="5">
        <v>2014</v>
      </c>
    </row>
    <row r="105" spans="1:18" x14ac:dyDescent="0.25">
      <c r="A105" s="1">
        <v>43</v>
      </c>
      <c r="B105" s="7" t="s">
        <v>103</v>
      </c>
      <c r="C105" s="12">
        <v>0.77829999999999999</v>
      </c>
      <c r="D105" s="9">
        <v>1.7783</v>
      </c>
      <c r="E105" s="9">
        <v>1.5783</v>
      </c>
      <c r="F105" s="9">
        <v>1.3782999999999999</v>
      </c>
      <c r="G105" s="9">
        <v>1.1783000000000001</v>
      </c>
      <c r="H105" s="9">
        <v>0.97829999999999995</v>
      </c>
      <c r="I105" s="9">
        <v>0.77829999999999999</v>
      </c>
      <c r="J105" s="9">
        <v>0.57830000000000004</v>
      </c>
      <c r="K105" s="9">
        <v>0.37829999999999997</v>
      </c>
      <c r="L105" s="9">
        <v>0.17830000000000001</v>
      </c>
      <c r="M105" s="9">
        <v>2.1700000000000053E-2</v>
      </c>
      <c r="N105" s="9">
        <v>0.22170000000000001</v>
      </c>
      <c r="O105" s="8">
        <v>2.1700000000000053E-2</v>
      </c>
      <c r="P105" s="5">
        <v>10</v>
      </c>
      <c r="Q105" s="5" t="s">
        <v>259</v>
      </c>
      <c r="R105" s="5">
        <v>2014</v>
      </c>
    </row>
    <row r="106" spans="1:18" x14ac:dyDescent="0.25">
      <c r="A106" s="1">
        <v>44</v>
      </c>
      <c r="B106" s="7" t="s">
        <v>104</v>
      </c>
      <c r="C106" s="12">
        <v>-0.38179999999999997</v>
      </c>
      <c r="D106" s="9">
        <v>0.61820000000000008</v>
      </c>
      <c r="E106" s="9">
        <v>0.41820000000000007</v>
      </c>
      <c r="F106" s="9">
        <v>0.21820000000000001</v>
      </c>
      <c r="G106" s="9">
        <v>1.8200000000000049E-2</v>
      </c>
      <c r="H106" s="9">
        <v>0.18179999999999996</v>
      </c>
      <c r="I106" s="9">
        <v>0.38179999999999997</v>
      </c>
      <c r="J106" s="9">
        <v>0.58179999999999998</v>
      </c>
      <c r="K106" s="9">
        <v>0.78180000000000005</v>
      </c>
      <c r="L106" s="9">
        <v>0.98180000000000001</v>
      </c>
      <c r="M106" s="9">
        <v>1.1818</v>
      </c>
      <c r="N106" s="9">
        <v>1.3817999999999999</v>
      </c>
      <c r="O106" s="8">
        <v>1.8200000000000049E-2</v>
      </c>
      <c r="P106" s="5">
        <v>4</v>
      </c>
      <c r="Q106" s="5" t="s">
        <v>253</v>
      </c>
      <c r="R106" s="5">
        <v>2014</v>
      </c>
    </row>
    <row r="107" spans="1:18" x14ac:dyDescent="0.25">
      <c r="A107" s="1">
        <v>45</v>
      </c>
      <c r="B107" s="7" t="s">
        <v>105</v>
      </c>
      <c r="C107" s="12">
        <v>-0.3412</v>
      </c>
      <c r="D107" s="9">
        <v>0.65880000000000005</v>
      </c>
      <c r="E107" s="9">
        <v>0.45880000000000004</v>
      </c>
      <c r="F107" s="9">
        <v>0.25879999999999997</v>
      </c>
      <c r="G107" s="9">
        <v>5.8800000000000019E-2</v>
      </c>
      <c r="H107" s="9">
        <v>0.14119999999999999</v>
      </c>
      <c r="I107" s="9">
        <v>0.3412</v>
      </c>
      <c r="J107" s="9">
        <v>0.54120000000000001</v>
      </c>
      <c r="K107" s="9">
        <v>0.74120000000000008</v>
      </c>
      <c r="L107" s="9">
        <v>0.94120000000000004</v>
      </c>
      <c r="M107" s="9">
        <v>1.1412</v>
      </c>
      <c r="N107" s="9">
        <v>1.3411999999999999</v>
      </c>
      <c r="O107" s="8">
        <v>5.8800000000000019E-2</v>
      </c>
      <c r="P107" s="5">
        <v>4</v>
      </c>
      <c r="Q107" s="5" t="s">
        <v>253</v>
      </c>
      <c r="R107" s="5">
        <v>2014</v>
      </c>
    </row>
    <row r="108" spans="1:18" x14ac:dyDescent="0.25">
      <c r="A108" s="1">
        <v>46</v>
      </c>
      <c r="B108" s="7" t="s">
        <v>106</v>
      </c>
      <c r="C108" s="12">
        <v>0.96230000000000004</v>
      </c>
      <c r="D108" s="9">
        <v>1.9622999999999999</v>
      </c>
      <c r="E108" s="9">
        <v>1.7623000000000002</v>
      </c>
      <c r="F108" s="9">
        <v>1.5623</v>
      </c>
      <c r="G108" s="9">
        <v>1.3623000000000001</v>
      </c>
      <c r="H108" s="9">
        <v>1.1623000000000001</v>
      </c>
      <c r="I108" s="9">
        <v>0.96230000000000004</v>
      </c>
      <c r="J108" s="9">
        <v>0.76229999999999998</v>
      </c>
      <c r="K108" s="9">
        <v>0.56230000000000002</v>
      </c>
      <c r="L108" s="9">
        <v>0.36230000000000007</v>
      </c>
      <c r="M108" s="9">
        <v>0.1623</v>
      </c>
      <c r="N108" s="9">
        <v>3.7699999999999956E-2</v>
      </c>
      <c r="O108" s="8">
        <v>3.7699999999999956E-2</v>
      </c>
      <c r="P108" s="5">
        <v>11</v>
      </c>
      <c r="Q108" s="5" t="s">
        <v>260</v>
      </c>
      <c r="R108" s="5">
        <v>2014</v>
      </c>
    </row>
    <row r="109" spans="1:18" x14ac:dyDescent="0.25">
      <c r="A109" s="1">
        <v>47</v>
      </c>
      <c r="B109" s="7" t="s">
        <v>107</v>
      </c>
      <c r="C109" s="12">
        <v>-0.29599999999999999</v>
      </c>
      <c r="D109" s="9">
        <v>0.70399999999999996</v>
      </c>
      <c r="E109" s="9">
        <v>0.504</v>
      </c>
      <c r="F109" s="9">
        <v>0.30399999999999999</v>
      </c>
      <c r="G109" s="9">
        <v>0.10400000000000004</v>
      </c>
      <c r="H109" s="9">
        <v>9.5999999999999974E-2</v>
      </c>
      <c r="I109" s="9">
        <v>0.29599999999999999</v>
      </c>
      <c r="J109" s="9">
        <v>0.496</v>
      </c>
      <c r="K109" s="9">
        <v>0.69599999999999995</v>
      </c>
      <c r="L109" s="9">
        <v>0.89599999999999991</v>
      </c>
      <c r="M109" s="9">
        <v>1.0960000000000001</v>
      </c>
      <c r="N109" s="9">
        <v>1.296</v>
      </c>
      <c r="O109" s="8">
        <v>9.5999999999999974E-2</v>
      </c>
      <c r="P109" s="5">
        <v>5</v>
      </c>
      <c r="Q109" s="5" t="s">
        <v>254</v>
      </c>
      <c r="R109" s="5">
        <v>2014</v>
      </c>
    </row>
    <row r="110" spans="1:18" x14ac:dyDescent="0.25">
      <c r="A110" s="1">
        <v>48</v>
      </c>
      <c r="B110" s="7" t="s">
        <v>108</v>
      </c>
      <c r="C110" s="12">
        <v>0.1027</v>
      </c>
      <c r="D110" s="9">
        <v>1.1027</v>
      </c>
      <c r="E110" s="9">
        <v>0.90270000000000006</v>
      </c>
      <c r="F110" s="9">
        <v>0.70269999999999999</v>
      </c>
      <c r="G110" s="9">
        <v>0.50270000000000004</v>
      </c>
      <c r="H110" s="9">
        <v>0.30270000000000002</v>
      </c>
      <c r="I110" s="9">
        <v>0.1027</v>
      </c>
      <c r="J110" s="9">
        <v>9.7300000000000011E-2</v>
      </c>
      <c r="K110" s="9">
        <v>0.29730000000000001</v>
      </c>
      <c r="L110" s="9">
        <v>0.49729999999999996</v>
      </c>
      <c r="M110" s="9">
        <v>0.69730000000000003</v>
      </c>
      <c r="N110" s="9">
        <v>0.89729999999999999</v>
      </c>
      <c r="O110" s="8">
        <v>9.7300000000000011E-2</v>
      </c>
      <c r="P110" s="5">
        <v>7</v>
      </c>
      <c r="Q110" s="5" t="s">
        <v>256</v>
      </c>
      <c r="R110" s="5">
        <v>2014</v>
      </c>
    </row>
    <row r="111" spans="1:18" x14ac:dyDescent="0.25">
      <c r="A111" s="1">
        <v>49</v>
      </c>
      <c r="B111" s="7" t="s">
        <v>109</v>
      </c>
      <c r="C111" s="12">
        <v>0.44040000000000001</v>
      </c>
      <c r="D111" s="9">
        <v>1.4403999999999999</v>
      </c>
      <c r="E111" s="9">
        <v>1.2404000000000002</v>
      </c>
      <c r="F111" s="9">
        <v>1.0404</v>
      </c>
      <c r="G111" s="9">
        <v>0.84040000000000004</v>
      </c>
      <c r="H111" s="9">
        <v>0.64040000000000008</v>
      </c>
      <c r="I111" s="9">
        <v>0.44040000000000001</v>
      </c>
      <c r="J111" s="9">
        <v>0.2404</v>
      </c>
      <c r="K111" s="9">
        <v>4.0399999999999991E-2</v>
      </c>
      <c r="L111" s="9">
        <v>0.15959999999999996</v>
      </c>
      <c r="M111" s="9">
        <v>0.35960000000000003</v>
      </c>
      <c r="N111" s="9">
        <v>0.55959999999999999</v>
      </c>
      <c r="O111" s="8">
        <v>4.0399999999999991E-2</v>
      </c>
      <c r="P111" s="5">
        <v>8</v>
      </c>
      <c r="Q111" s="5" t="s">
        <v>257</v>
      </c>
      <c r="R111" s="5">
        <v>2014</v>
      </c>
    </row>
    <row r="112" spans="1:18" x14ac:dyDescent="0.25">
      <c r="A112" s="1">
        <v>50</v>
      </c>
      <c r="B112" s="7" t="s">
        <v>110</v>
      </c>
      <c r="C112" s="12">
        <v>7.7200000000000005E-2</v>
      </c>
      <c r="D112" s="9">
        <v>1.0771999999999999</v>
      </c>
      <c r="E112" s="9">
        <v>0.87720000000000009</v>
      </c>
      <c r="F112" s="9">
        <v>0.67720000000000002</v>
      </c>
      <c r="G112" s="9">
        <v>0.47720000000000001</v>
      </c>
      <c r="H112" s="9">
        <v>0.2772</v>
      </c>
      <c r="I112" s="9">
        <v>7.7200000000000005E-2</v>
      </c>
      <c r="J112" s="9">
        <v>0.12280000000000001</v>
      </c>
      <c r="K112" s="9">
        <v>0.32280000000000003</v>
      </c>
      <c r="L112" s="9">
        <v>0.52279999999999993</v>
      </c>
      <c r="M112" s="9">
        <v>0.7228</v>
      </c>
      <c r="N112" s="9">
        <v>0.92279999999999995</v>
      </c>
      <c r="O112" s="8">
        <v>7.7200000000000005E-2</v>
      </c>
      <c r="P112" s="5">
        <v>6</v>
      </c>
      <c r="Q112" s="5" t="s">
        <v>265</v>
      </c>
      <c r="R112" s="5">
        <v>2014</v>
      </c>
    </row>
    <row r="113" spans="1:18" x14ac:dyDescent="0.25">
      <c r="A113" s="1">
        <v>51</v>
      </c>
      <c r="B113" s="7" t="s">
        <v>111</v>
      </c>
      <c r="C113" s="12">
        <v>0.42149999999999999</v>
      </c>
      <c r="D113" s="9">
        <v>1.4215</v>
      </c>
      <c r="E113" s="9">
        <v>1.2215</v>
      </c>
      <c r="F113" s="9">
        <v>1.0215000000000001</v>
      </c>
      <c r="G113" s="9">
        <v>0.82150000000000001</v>
      </c>
      <c r="H113" s="9">
        <v>0.62149999999999994</v>
      </c>
      <c r="I113" s="9">
        <v>0.42149999999999999</v>
      </c>
      <c r="J113" s="9">
        <v>0.22149999999999997</v>
      </c>
      <c r="K113" s="9">
        <v>2.1499999999999964E-2</v>
      </c>
      <c r="L113" s="9">
        <v>0.17849999999999999</v>
      </c>
      <c r="M113" s="9">
        <v>0.37850000000000006</v>
      </c>
      <c r="N113" s="9">
        <v>0.57850000000000001</v>
      </c>
      <c r="O113" s="8">
        <v>2.1499999999999964E-2</v>
      </c>
      <c r="P113" s="5">
        <v>8</v>
      </c>
      <c r="Q113" s="5" t="s">
        <v>257</v>
      </c>
      <c r="R113" s="5">
        <v>2014</v>
      </c>
    </row>
    <row r="114" spans="1:18" x14ac:dyDescent="0.25">
      <c r="A114" s="1">
        <v>52</v>
      </c>
      <c r="B114" s="7" t="s">
        <v>112</v>
      </c>
      <c r="C114" s="12">
        <v>0.47670000000000001</v>
      </c>
      <c r="D114" s="9">
        <v>1.4767000000000001</v>
      </c>
      <c r="E114" s="9">
        <v>1.2766999999999999</v>
      </c>
      <c r="F114" s="9">
        <v>1.0767</v>
      </c>
      <c r="G114" s="9">
        <v>0.87670000000000003</v>
      </c>
      <c r="H114" s="9">
        <v>0.67670000000000008</v>
      </c>
      <c r="I114" s="9">
        <v>0.47670000000000001</v>
      </c>
      <c r="J114" s="9">
        <v>0.2767</v>
      </c>
      <c r="K114" s="9">
        <v>7.669999999999999E-2</v>
      </c>
      <c r="L114" s="9">
        <v>0.12329999999999997</v>
      </c>
      <c r="M114" s="9">
        <v>0.32330000000000003</v>
      </c>
      <c r="N114" s="9">
        <v>0.52329999999999999</v>
      </c>
      <c r="O114" s="8">
        <v>7.669999999999999E-2</v>
      </c>
      <c r="P114" s="5">
        <v>8</v>
      </c>
      <c r="Q114" s="5" t="s">
        <v>257</v>
      </c>
      <c r="R114" s="5">
        <v>2014</v>
      </c>
    </row>
    <row r="115" spans="1:18" x14ac:dyDescent="0.25">
      <c r="A115" s="1">
        <v>53</v>
      </c>
      <c r="B115" s="7" t="s">
        <v>113</v>
      </c>
      <c r="C115" s="12">
        <v>-0.69079999999999997</v>
      </c>
      <c r="D115" s="9">
        <v>0.30920000000000003</v>
      </c>
      <c r="E115" s="9">
        <v>0.10920000000000007</v>
      </c>
      <c r="F115" s="9">
        <v>9.0799999999999992E-2</v>
      </c>
      <c r="G115" s="9">
        <v>0.29079999999999995</v>
      </c>
      <c r="H115" s="9">
        <v>0.49079999999999996</v>
      </c>
      <c r="I115" s="9">
        <v>0.69079999999999997</v>
      </c>
      <c r="J115" s="9">
        <v>0.89080000000000004</v>
      </c>
      <c r="K115" s="9">
        <v>1.0908</v>
      </c>
      <c r="L115" s="9">
        <v>1.2907999999999999</v>
      </c>
      <c r="M115" s="9">
        <v>1.4908000000000001</v>
      </c>
      <c r="N115" s="9">
        <v>1.6907999999999999</v>
      </c>
      <c r="O115" s="8">
        <v>9.0799999999999992E-2</v>
      </c>
      <c r="P115" s="5">
        <v>3</v>
      </c>
      <c r="Q115" s="5" t="s">
        <v>252</v>
      </c>
      <c r="R115" s="5">
        <v>2014</v>
      </c>
    </row>
    <row r="116" spans="1:18" x14ac:dyDescent="0.25">
      <c r="A116" s="1">
        <v>54</v>
      </c>
      <c r="B116" s="7" t="s">
        <v>114</v>
      </c>
      <c r="C116" s="12">
        <v>0.2732</v>
      </c>
      <c r="D116" s="9">
        <v>1.2732000000000001</v>
      </c>
      <c r="E116" s="9">
        <v>1.0731999999999999</v>
      </c>
      <c r="F116" s="9">
        <v>0.87319999999999998</v>
      </c>
      <c r="G116" s="9">
        <v>0.67320000000000002</v>
      </c>
      <c r="H116" s="9">
        <v>0.47320000000000001</v>
      </c>
      <c r="I116" s="9">
        <v>0.2732</v>
      </c>
      <c r="J116" s="9">
        <v>7.3199999999999987E-2</v>
      </c>
      <c r="K116" s="9">
        <v>0.12680000000000002</v>
      </c>
      <c r="L116" s="9">
        <v>0.32679999999999998</v>
      </c>
      <c r="M116" s="9">
        <v>0.52680000000000005</v>
      </c>
      <c r="N116" s="9">
        <v>0.7268</v>
      </c>
      <c r="O116" s="8">
        <v>7.3199999999999987E-2</v>
      </c>
      <c r="P116" s="5">
        <v>7</v>
      </c>
      <c r="Q116" s="5" t="s">
        <v>256</v>
      </c>
      <c r="R116" s="5">
        <v>2014</v>
      </c>
    </row>
    <row r="117" spans="1:18" x14ac:dyDescent="0.25">
      <c r="A117" s="1">
        <v>55</v>
      </c>
      <c r="B117" s="7" t="s">
        <v>115</v>
      </c>
      <c r="C117" s="12">
        <v>-0.2732</v>
      </c>
      <c r="D117" s="9">
        <v>0.7268</v>
      </c>
      <c r="E117" s="9">
        <v>0.52680000000000005</v>
      </c>
      <c r="F117" s="9">
        <v>0.32679999999999998</v>
      </c>
      <c r="G117" s="9">
        <v>0.12680000000000002</v>
      </c>
      <c r="H117" s="9">
        <v>7.3199999999999987E-2</v>
      </c>
      <c r="I117" s="9">
        <v>0.2732</v>
      </c>
      <c r="J117" s="9">
        <v>0.47320000000000001</v>
      </c>
      <c r="K117" s="9">
        <v>0.67320000000000002</v>
      </c>
      <c r="L117" s="9">
        <v>0.87319999999999998</v>
      </c>
      <c r="M117" s="9">
        <v>1.0731999999999999</v>
      </c>
      <c r="N117" s="9">
        <v>1.2732000000000001</v>
      </c>
      <c r="O117" s="8">
        <v>7.3199999999999987E-2</v>
      </c>
      <c r="P117" s="5">
        <v>5</v>
      </c>
      <c r="Q117" s="5" t="s">
        <v>254</v>
      </c>
      <c r="R117" s="5">
        <v>2014</v>
      </c>
    </row>
    <row r="118" spans="1:18" x14ac:dyDescent="0.25">
      <c r="A118" s="1">
        <v>56</v>
      </c>
      <c r="B118" s="7" t="s">
        <v>116</v>
      </c>
      <c r="C118" s="12">
        <v>0.44040000000000001</v>
      </c>
      <c r="D118" s="9">
        <v>1.4403999999999999</v>
      </c>
      <c r="E118" s="9">
        <v>1.2404000000000002</v>
      </c>
      <c r="F118" s="9">
        <v>1.0404</v>
      </c>
      <c r="G118" s="9">
        <v>0.84040000000000004</v>
      </c>
      <c r="H118" s="9">
        <v>0.64040000000000008</v>
      </c>
      <c r="I118" s="9">
        <v>0.44040000000000001</v>
      </c>
      <c r="J118" s="9">
        <v>0.2404</v>
      </c>
      <c r="K118" s="9">
        <v>4.0399999999999991E-2</v>
      </c>
      <c r="L118" s="9">
        <v>0.15959999999999996</v>
      </c>
      <c r="M118" s="9">
        <v>0.35960000000000003</v>
      </c>
      <c r="N118" s="9">
        <v>0.55959999999999999</v>
      </c>
      <c r="O118" s="8">
        <v>4.0399999999999991E-2</v>
      </c>
      <c r="P118" s="5">
        <v>8</v>
      </c>
      <c r="Q118" s="5" t="s">
        <v>257</v>
      </c>
      <c r="R118" s="5">
        <v>2014</v>
      </c>
    </row>
    <row r="119" spans="1:18" x14ac:dyDescent="0.25">
      <c r="A119" s="1">
        <v>57</v>
      </c>
      <c r="B119" s="7" t="s">
        <v>117</v>
      </c>
      <c r="C119" s="12">
        <v>0.96779999999999999</v>
      </c>
      <c r="D119" s="9">
        <v>1.9678</v>
      </c>
      <c r="E119" s="9">
        <v>1.7678</v>
      </c>
      <c r="F119" s="9">
        <v>1.5678000000000001</v>
      </c>
      <c r="G119" s="9">
        <v>1.3677999999999999</v>
      </c>
      <c r="H119" s="9">
        <v>1.1677999999999999</v>
      </c>
      <c r="I119" s="9">
        <v>0.96779999999999999</v>
      </c>
      <c r="J119" s="9">
        <v>0.76780000000000004</v>
      </c>
      <c r="K119" s="9">
        <v>0.56779999999999997</v>
      </c>
      <c r="L119" s="9">
        <v>0.36780000000000002</v>
      </c>
      <c r="M119" s="9">
        <v>0.16779999999999995</v>
      </c>
      <c r="N119" s="9">
        <v>3.2200000000000006E-2</v>
      </c>
      <c r="O119" s="8">
        <v>3.2200000000000006E-2</v>
      </c>
      <c r="P119" s="5">
        <v>11</v>
      </c>
      <c r="Q119" s="5" t="s">
        <v>260</v>
      </c>
      <c r="R119" s="5">
        <v>2014</v>
      </c>
    </row>
    <row r="120" spans="1:18" x14ac:dyDescent="0.25">
      <c r="A120" s="1">
        <v>58</v>
      </c>
      <c r="B120" s="7" t="s">
        <v>118</v>
      </c>
      <c r="C120" s="12">
        <v>-0.29599999999999999</v>
      </c>
      <c r="D120" s="9">
        <v>0.70399999999999996</v>
      </c>
      <c r="E120" s="9">
        <v>0.504</v>
      </c>
      <c r="F120" s="9">
        <v>0.30399999999999999</v>
      </c>
      <c r="G120" s="9">
        <v>0.10400000000000004</v>
      </c>
      <c r="H120" s="9">
        <v>9.5999999999999974E-2</v>
      </c>
      <c r="I120" s="9">
        <v>0.29599999999999999</v>
      </c>
      <c r="J120" s="9">
        <v>0.496</v>
      </c>
      <c r="K120" s="9">
        <v>0.69599999999999995</v>
      </c>
      <c r="L120" s="9">
        <v>0.89599999999999991</v>
      </c>
      <c r="M120" s="9">
        <v>1.0960000000000001</v>
      </c>
      <c r="N120" s="9">
        <v>1.296</v>
      </c>
      <c r="O120" s="8">
        <v>9.5999999999999974E-2</v>
      </c>
      <c r="P120" s="5">
        <v>5</v>
      </c>
      <c r="Q120" s="5" t="s">
        <v>254</v>
      </c>
      <c r="R120" s="5">
        <v>2014</v>
      </c>
    </row>
    <row r="121" spans="1:18" x14ac:dyDescent="0.25">
      <c r="A121" s="1">
        <v>59</v>
      </c>
      <c r="B121" s="7" t="s">
        <v>4</v>
      </c>
      <c r="C121" s="12">
        <v>0</v>
      </c>
      <c r="D121" s="9">
        <v>1</v>
      </c>
      <c r="E121" s="9">
        <v>0.8</v>
      </c>
      <c r="F121" s="9">
        <v>0.6</v>
      </c>
      <c r="G121" s="9">
        <v>0.4</v>
      </c>
      <c r="H121" s="9">
        <v>0.2</v>
      </c>
      <c r="I121" s="9">
        <v>0</v>
      </c>
      <c r="J121" s="9">
        <v>0.2</v>
      </c>
      <c r="K121" s="9">
        <v>0.4</v>
      </c>
      <c r="L121" s="9">
        <v>0.6</v>
      </c>
      <c r="M121" s="9">
        <v>0.8</v>
      </c>
      <c r="N121" s="9">
        <v>1</v>
      </c>
      <c r="O121" s="8">
        <v>0</v>
      </c>
      <c r="P121" s="5">
        <v>6</v>
      </c>
      <c r="Q121" s="5" t="s">
        <v>265</v>
      </c>
      <c r="R121" s="5">
        <v>2014</v>
      </c>
    </row>
    <row r="122" spans="1:18" x14ac:dyDescent="0.25">
      <c r="A122" s="1">
        <v>60</v>
      </c>
      <c r="B122" s="7" t="s">
        <v>119</v>
      </c>
      <c r="C122" s="12">
        <v>0</v>
      </c>
      <c r="D122" s="9">
        <v>1</v>
      </c>
      <c r="E122" s="9">
        <v>0.8</v>
      </c>
      <c r="F122" s="9">
        <v>0.6</v>
      </c>
      <c r="G122" s="9">
        <v>0.4</v>
      </c>
      <c r="H122" s="9">
        <v>0.2</v>
      </c>
      <c r="I122" s="9">
        <v>0</v>
      </c>
      <c r="J122" s="9">
        <v>0.2</v>
      </c>
      <c r="K122" s="9">
        <v>0.4</v>
      </c>
      <c r="L122" s="9">
        <v>0.6</v>
      </c>
      <c r="M122" s="9">
        <v>0.8</v>
      </c>
      <c r="N122" s="9">
        <v>1</v>
      </c>
      <c r="O122" s="8">
        <v>0</v>
      </c>
      <c r="P122" s="5">
        <v>6</v>
      </c>
      <c r="Q122" s="5" t="s">
        <v>265</v>
      </c>
      <c r="R122" s="5">
        <v>2014</v>
      </c>
    </row>
    <row r="123" spans="1:18" x14ac:dyDescent="0.25">
      <c r="A123" s="1">
        <v>61</v>
      </c>
      <c r="B123" s="7" t="s">
        <v>120</v>
      </c>
      <c r="C123" s="12">
        <v>0.55620000000000003</v>
      </c>
      <c r="D123" s="9">
        <v>1.5562</v>
      </c>
      <c r="E123" s="9">
        <v>1.3562000000000001</v>
      </c>
      <c r="F123" s="9">
        <v>1.1562000000000001</v>
      </c>
      <c r="G123" s="9">
        <v>0.95620000000000005</v>
      </c>
      <c r="H123" s="9">
        <v>0.75619999999999998</v>
      </c>
      <c r="I123" s="9">
        <v>0.55620000000000003</v>
      </c>
      <c r="J123" s="9">
        <v>0.35620000000000002</v>
      </c>
      <c r="K123" s="9">
        <v>0.15620000000000001</v>
      </c>
      <c r="L123" s="9">
        <v>4.379999999999995E-2</v>
      </c>
      <c r="M123" s="9">
        <v>0.24380000000000002</v>
      </c>
      <c r="N123" s="9">
        <v>0.44379999999999997</v>
      </c>
      <c r="O123" s="8">
        <v>4.379999999999995E-2</v>
      </c>
      <c r="P123" s="5">
        <v>9</v>
      </c>
      <c r="Q123" s="5" t="s">
        <v>258</v>
      </c>
      <c r="R123" s="5">
        <v>2014</v>
      </c>
    </row>
    <row r="124" spans="1:18" x14ac:dyDescent="0.25">
      <c r="A124" s="1">
        <v>62</v>
      </c>
      <c r="B124" s="7" t="s">
        <v>59</v>
      </c>
      <c r="C124" s="12">
        <v>0</v>
      </c>
      <c r="D124" s="9">
        <v>1</v>
      </c>
      <c r="E124" s="9">
        <v>0.8</v>
      </c>
      <c r="F124" s="9">
        <v>0.6</v>
      </c>
      <c r="G124" s="9">
        <v>0.4</v>
      </c>
      <c r="H124" s="9">
        <v>0.2</v>
      </c>
      <c r="I124" s="9">
        <v>0</v>
      </c>
      <c r="J124" s="9">
        <v>0.2</v>
      </c>
      <c r="K124" s="9">
        <v>0.4</v>
      </c>
      <c r="L124" s="9">
        <v>0.6</v>
      </c>
      <c r="M124" s="9">
        <v>0.8</v>
      </c>
      <c r="N124" s="9">
        <v>1</v>
      </c>
      <c r="O124" s="8">
        <v>0</v>
      </c>
      <c r="P124" s="5">
        <v>6</v>
      </c>
      <c r="Q124" s="5" t="s">
        <v>265</v>
      </c>
      <c r="R124" s="5">
        <v>2014</v>
      </c>
    </row>
    <row r="125" spans="1:18" x14ac:dyDescent="0.25">
      <c r="A125" s="1">
        <v>0</v>
      </c>
      <c r="B125" s="7" t="s">
        <v>121</v>
      </c>
      <c r="C125" s="12">
        <v>0</v>
      </c>
      <c r="D125" s="9">
        <v>1</v>
      </c>
      <c r="E125" s="9">
        <v>0.8</v>
      </c>
      <c r="F125" s="9">
        <v>0.6</v>
      </c>
      <c r="G125" s="9">
        <v>0.4</v>
      </c>
      <c r="H125" s="9">
        <v>0.2</v>
      </c>
      <c r="I125" s="9">
        <v>0</v>
      </c>
      <c r="J125" s="9">
        <v>0.2</v>
      </c>
      <c r="K125" s="9">
        <v>0.4</v>
      </c>
      <c r="L125" s="9">
        <v>0.6</v>
      </c>
      <c r="M125" s="9">
        <v>0.8</v>
      </c>
      <c r="N125" s="9">
        <v>1</v>
      </c>
      <c r="O125" s="8">
        <v>0</v>
      </c>
      <c r="P125" s="5">
        <v>6</v>
      </c>
      <c r="Q125" s="5" t="s">
        <v>265</v>
      </c>
      <c r="R125" s="5">
        <v>2019</v>
      </c>
    </row>
    <row r="126" spans="1:18" x14ac:dyDescent="0.25">
      <c r="A126" s="1">
        <v>1</v>
      </c>
      <c r="B126" s="7" t="s">
        <v>122</v>
      </c>
      <c r="C126" s="12">
        <v>0.66959999999999997</v>
      </c>
      <c r="D126" s="9">
        <v>1.6696</v>
      </c>
      <c r="E126" s="9">
        <v>1.4696</v>
      </c>
      <c r="F126" s="9">
        <v>1.2696000000000001</v>
      </c>
      <c r="G126" s="9">
        <v>1.0695999999999999</v>
      </c>
      <c r="H126" s="9">
        <v>0.86959999999999993</v>
      </c>
      <c r="I126" s="9">
        <v>0.66959999999999997</v>
      </c>
      <c r="J126" s="9">
        <v>0.46959999999999996</v>
      </c>
      <c r="K126" s="9">
        <v>0.26959999999999995</v>
      </c>
      <c r="L126" s="9">
        <v>6.9599999999999995E-2</v>
      </c>
      <c r="M126" s="9">
        <v>0.13040000000000007</v>
      </c>
      <c r="N126" s="9">
        <v>0.33040000000000003</v>
      </c>
      <c r="O126" s="8">
        <v>6.9599999999999995E-2</v>
      </c>
      <c r="P126" s="5">
        <v>9</v>
      </c>
      <c r="Q126" s="5" t="s">
        <v>258</v>
      </c>
      <c r="R126" s="5">
        <v>2019</v>
      </c>
    </row>
    <row r="127" spans="1:18" x14ac:dyDescent="0.25">
      <c r="A127" s="1">
        <v>2</v>
      </c>
      <c r="B127" s="7" t="s">
        <v>123</v>
      </c>
      <c r="C127" s="12">
        <v>0.55620000000000003</v>
      </c>
      <c r="D127" s="9">
        <v>1.5562</v>
      </c>
      <c r="E127" s="9">
        <v>1.3562000000000001</v>
      </c>
      <c r="F127" s="9">
        <v>1.1562000000000001</v>
      </c>
      <c r="G127" s="9">
        <v>0.95620000000000005</v>
      </c>
      <c r="H127" s="9">
        <v>0.75619999999999998</v>
      </c>
      <c r="I127" s="9">
        <v>0.55620000000000003</v>
      </c>
      <c r="J127" s="9">
        <v>0.35620000000000002</v>
      </c>
      <c r="K127" s="9">
        <v>0.15620000000000001</v>
      </c>
      <c r="L127" s="9">
        <v>4.379999999999995E-2</v>
      </c>
      <c r="M127" s="9">
        <v>0.24380000000000002</v>
      </c>
      <c r="N127" s="9">
        <v>0.44379999999999997</v>
      </c>
      <c r="O127" s="8">
        <v>4.379999999999995E-2</v>
      </c>
      <c r="P127" s="5">
        <v>9</v>
      </c>
      <c r="Q127" s="5" t="s">
        <v>258</v>
      </c>
      <c r="R127" s="5">
        <v>2019</v>
      </c>
    </row>
    <row r="128" spans="1:18" x14ac:dyDescent="0.25">
      <c r="A128" s="1">
        <v>3</v>
      </c>
      <c r="B128" s="7" t="s">
        <v>4</v>
      </c>
      <c r="C128" s="12">
        <v>0</v>
      </c>
      <c r="D128" s="9">
        <v>1</v>
      </c>
      <c r="E128" s="9">
        <v>0.8</v>
      </c>
      <c r="F128" s="9">
        <v>0.6</v>
      </c>
      <c r="G128" s="9">
        <v>0.4</v>
      </c>
      <c r="H128" s="9">
        <v>0.2</v>
      </c>
      <c r="I128" s="9">
        <v>0</v>
      </c>
      <c r="J128" s="9">
        <v>0.2</v>
      </c>
      <c r="K128" s="9">
        <v>0.4</v>
      </c>
      <c r="L128" s="9">
        <v>0.6</v>
      </c>
      <c r="M128" s="9">
        <v>0.8</v>
      </c>
      <c r="N128" s="9">
        <v>1</v>
      </c>
      <c r="O128" s="8">
        <v>0</v>
      </c>
      <c r="P128" s="5">
        <v>6</v>
      </c>
      <c r="Q128" s="5" t="s">
        <v>265</v>
      </c>
      <c r="R128" s="5">
        <v>2019</v>
      </c>
    </row>
    <row r="129" spans="1:18" x14ac:dyDescent="0.25">
      <c r="A129" s="1">
        <v>4</v>
      </c>
      <c r="B129" s="7" t="s">
        <v>124</v>
      </c>
      <c r="C129" s="12">
        <v>0.55589999999999995</v>
      </c>
      <c r="D129" s="9">
        <v>1.5558999999999998</v>
      </c>
      <c r="E129" s="9">
        <v>1.3559000000000001</v>
      </c>
      <c r="F129" s="9">
        <v>1.1558999999999999</v>
      </c>
      <c r="G129" s="9">
        <v>0.95589999999999997</v>
      </c>
      <c r="H129" s="9">
        <v>0.75590000000000002</v>
      </c>
      <c r="I129" s="9">
        <v>0.55589999999999995</v>
      </c>
      <c r="J129" s="9">
        <v>0.35589999999999994</v>
      </c>
      <c r="K129" s="9">
        <v>0.15589999999999993</v>
      </c>
      <c r="L129" s="9">
        <v>4.4100000000000028E-2</v>
      </c>
      <c r="M129" s="9">
        <v>0.24410000000000009</v>
      </c>
      <c r="N129" s="9">
        <v>0.44410000000000005</v>
      </c>
      <c r="O129" s="8">
        <v>4.4100000000000028E-2</v>
      </c>
      <c r="P129" s="5">
        <v>9</v>
      </c>
      <c r="Q129" s="5" t="s">
        <v>258</v>
      </c>
      <c r="R129" s="5">
        <v>2019</v>
      </c>
    </row>
    <row r="130" spans="1:18" x14ac:dyDescent="0.25">
      <c r="A130" s="1">
        <v>5</v>
      </c>
      <c r="B130" s="7" t="s">
        <v>125</v>
      </c>
      <c r="C130" s="12">
        <v>-0.80740000000000001</v>
      </c>
      <c r="D130" s="9">
        <v>0.19259999999999999</v>
      </c>
      <c r="E130" s="9">
        <v>7.3999999999999622E-3</v>
      </c>
      <c r="F130" s="9">
        <v>0.20740000000000003</v>
      </c>
      <c r="G130" s="9">
        <v>0.40739999999999998</v>
      </c>
      <c r="H130" s="9">
        <v>0.60739999999999994</v>
      </c>
      <c r="I130" s="9">
        <v>0.80740000000000001</v>
      </c>
      <c r="J130" s="9">
        <v>1.0074000000000001</v>
      </c>
      <c r="K130" s="9">
        <v>1.2074</v>
      </c>
      <c r="L130" s="9">
        <v>1.4074</v>
      </c>
      <c r="M130" s="9">
        <v>1.6074000000000002</v>
      </c>
      <c r="N130" s="9">
        <v>1.8073999999999999</v>
      </c>
      <c r="O130" s="8">
        <v>7.3999999999999622E-3</v>
      </c>
      <c r="P130" s="5">
        <v>2</v>
      </c>
      <c r="Q130" s="5" t="s">
        <v>251</v>
      </c>
      <c r="R130" s="5">
        <v>2019</v>
      </c>
    </row>
    <row r="131" spans="1:18" x14ac:dyDescent="0.25">
      <c r="A131" s="1">
        <v>6</v>
      </c>
      <c r="B131" s="7" t="s">
        <v>126</v>
      </c>
      <c r="C131" s="12">
        <v>7.7200000000000005E-2</v>
      </c>
      <c r="D131" s="9">
        <v>1.0771999999999999</v>
      </c>
      <c r="E131" s="9">
        <v>0.87720000000000009</v>
      </c>
      <c r="F131" s="9">
        <v>0.67720000000000002</v>
      </c>
      <c r="G131" s="9">
        <v>0.47720000000000001</v>
      </c>
      <c r="H131" s="9">
        <v>0.2772</v>
      </c>
      <c r="I131" s="9">
        <v>7.7200000000000005E-2</v>
      </c>
      <c r="J131" s="9">
        <v>0.12280000000000001</v>
      </c>
      <c r="K131" s="9">
        <v>0.32280000000000003</v>
      </c>
      <c r="L131" s="9">
        <v>0.52279999999999993</v>
      </c>
      <c r="M131" s="9">
        <v>0.7228</v>
      </c>
      <c r="N131" s="9">
        <v>0.92279999999999995</v>
      </c>
      <c r="O131" s="8">
        <v>7.7200000000000005E-2</v>
      </c>
      <c r="P131" s="5">
        <v>6</v>
      </c>
      <c r="Q131" s="5" t="s">
        <v>265</v>
      </c>
      <c r="R131" s="5">
        <v>2019</v>
      </c>
    </row>
    <row r="132" spans="1:18" x14ac:dyDescent="0.25">
      <c r="A132" s="1">
        <v>7</v>
      </c>
      <c r="B132" s="7" t="s">
        <v>127</v>
      </c>
      <c r="C132" s="12">
        <v>-0.76500000000000001</v>
      </c>
      <c r="D132" s="9">
        <v>0.23499999999999999</v>
      </c>
      <c r="E132" s="9">
        <v>3.5000000000000031E-2</v>
      </c>
      <c r="F132" s="9">
        <v>0.16500000000000004</v>
      </c>
      <c r="G132" s="9">
        <v>0.36499999999999999</v>
      </c>
      <c r="H132" s="9">
        <v>0.56499999999999995</v>
      </c>
      <c r="I132" s="9">
        <v>0.76500000000000001</v>
      </c>
      <c r="J132" s="9">
        <v>0.96500000000000008</v>
      </c>
      <c r="K132" s="9">
        <v>1.165</v>
      </c>
      <c r="L132" s="9">
        <v>1.365</v>
      </c>
      <c r="M132" s="9">
        <v>1.5649999999999999</v>
      </c>
      <c r="N132" s="9">
        <v>1.7650000000000001</v>
      </c>
      <c r="O132" s="8">
        <v>3.5000000000000031E-2</v>
      </c>
      <c r="P132" s="5">
        <v>2</v>
      </c>
      <c r="Q132" s="5" t="s">
        <v>251</v>
      </c>
      <c r="R132" s="5">
        <v>2019</v>
      </c>
    </row>
    <row r="133" spans="1:18" x14ac:dyDescent="0.25">
      <c r="A133" s="1">
        <v>8</v>
      </c>
      <c r="B133" s="7" t="s">
        <v>128</v>
      </c>
      <c r="C133" s="12">
        <v>0</v>
      </c>
      <c r="D133" s="9">
        <v>1</v>
      </c>
      <c r="E133" s="9">
        <v>0.8</v>
      </c>
      <c r="F133" s="9">
        <v>0.6</v>
      </c>
      <c r="G133" s="9">
        <v>0.4</v>
      </c>
      <c r="H133" s="9">
        <v>0.2</v>
      </c>
      <c r="I133" s="9">
        <v>0</v>
      </c>
      <c r="J133" s="9">
        <v>0.2</v>
      </c>
      <c r="K133" s="9">
        <v>0.4</v>
      </c>
      <c r="L133" s="9">
        <v>0.6</v>
      </c>
      <c r="M133" s="9">
        <v>0.8</v>
      </c>
      <c r="N133" s="9">
        <v>1</v>
      </c>
      <c r="O133" s="8">
        <v>0</v>
      </c>
      <c r="P133" s="5">
        <v>6</v>
      </c>
      <c r="Q133" s="5" t="s">
        <v>265</v>
      </c>
      <c r="R133" s="5">
        <v>2019</v>
      </c>
    </row>
    <row r="134" spans="1:18" x14ac:dyDescent="0.25">
      <c r="A134" s="1">
        <v>9</v>
      </c>
      <c r="B134" s="7" t="s">
        <v>129</v>
      </c>
      <c r="C134" s="12">
        <v>0</v>
      </c>
      <c r="D134" s="9">
        <v>1</v>
      </c>
      <c r="E134" s="9">
        <v>0.8</v>
      </c>
      <c r="F134" s="9">
        <v>0.6</v>
      </c>
      <c r="G134" s="9">
        <v>0.4</v>
      </c>
      <c r="H134" s="9">
        <v>0.2</v>
      </c>
      <c r="I134" s="9">
        <v>0</v>
      </c>
      <c r="J134" s="9">
        <v>0.2</v>
      </c>
      <c r="K134" s="9">
        <v>0.4</v>
      </c>
      <c r="L134" s="9">
        <v>0.6</v>
      </c>
      <c r="M134" s="9">
        <v>0.8</v>
      </c>
      <c r="N134" s="9">
        <v>1</v>
      </c>
      <c r="O134" s="8">
        <v>0</v>
      </c>
      <c r="P134" s="5">
        <v>6</v>
      </c>
      <c r="Q134" s="5" t="s">
        <v>265</v>
      </c>
      <c r="R134" s="5">
        <v>2019</v>
      </c>
    </row>
    <row r="135" spans="1:18" x14ac:dyDescent="0.25">
      <c r="A135" s="1">
        <v>10</v>
      </c>
      <c r="B135" s="7" t="s">
        <v>130</v>
      </c>
      <c r="C135" s="12">
        <v>0.75060000000000004</v>
      </c>
      <c r="D135" s="9">
        <v>1.7505999999999999</v>
      </c>
      <c r="E135" s="9">
        <v>1.5506000000000002</v>
      </c>
      <c r="F135" s="9">
        <v>1.3506</v>
      </c>
      <c r="G135" s="9">
        <v>1.1506000000000001</v>
      </c>
      <c r="H135" s="9">
        <v>0.95060000000000011</v>
      </c>
      <c r="I135" s="9">
        <v>0.75060000000000004</v>
      </c>
      <c r="J135" s="9">
        <v>0.55059999999999998</v>
      </c>
      <c r="K135" s="9">
        <v>0.35060000000000002</v>
      </c>
      <c r="L135" s="9">
        <v>0.15060000000000007</v>
      </c>
      <c r="M135" s="9">
        <v>4.9399999999999999E-2</v>
      </c>
      <c r="N135" s="9">
        <v>0.24939999999999996</v>
      </c>
      <c r="O135" s="8">
        <v>4.9399999999999999E-2</v>
      </c>
      <c r="P135" s="5">
        <v>10</v>
      </c>
      <c r="Q135" s="5" t="s">
        <v>259</v>
      </c>
      <c r="R135" s="5">
        <v>2019</v>
      </c>
    </row>
    <row r="136" spans="1:18" x14ac:dyDescent="0.25">
      <c r="A136" s="1">
        <v>11</v>
      </c>
      <c r="B136" s="7" t="s">
        <v>131</v>
      </c>
      <c r="C136" s="12">
        <v>-0.36120000000000002</v>
      </c>
      <c r="D136" s="9">
        <v>0.63880000000000003</v>
      </c>
      <c r="E136" s="9">
        <v>0.43880000000000002</v>
      </c>
      <c r="F136" s="9">
        <v>0.23879999999999996</v>
      </c>
      <c r="G136" s="9">
        <v>3.8800000000000001E-2</v>
      </c>
      <c r="H136" s="9">
        <v>0.16120000000000001</v>
      </c>
      <c r="I136" s="9">
        <v>0.36120000000000002</v>
      </c>
      <c r="J136" s="9">
        <v>0.56120000000000003</v>
      </c>
      <c r="K136" s="9">
        <v>0.7612000000000001</v>
      </c>
      <c r="L136" s="9">
        <v>0.96120000000000005</v>
      </c>
      <c r="M136" s="9">
        <v>1.1612</v>
      </c>
      <c r="N136" s="9">
        <v>1.3612</v>
      </c>
      <c r="O136" s="8">
        <v>3.8800000000000001E-2</v>
      </c>
      <c r="P136" s="5">
        <v>4</v>
      </c>
      <c r="Q136" s="5" t="s">
        <v>253</v>
      </c>
      <c r="R136" s="5">
        <v>2019</v>
      </c>
    </row>
    <row r="137" spans="1:18" x14ac:dyDescent="0.25">
      <c r="A137" s="1">
        <v>12</v>
      </c>
      <c r="B137" s="7" t="s">
        <v>64</v>
      </c>
      <c r="C137" s="12">
        <v>0</v>
      </c>
      <c r="D137" s="9">
        <v>1</v>
      </c>
      <c r="E137" s="9">
        <v>0.8</v>
      </c>
      <c r="F137" s="9">
        <v>0.6</v>
      </c>
      <c r="G137" s="9">
        <v>0.4</v>
      </c>
      <c r="H137" s="9">
        <v>0.2</v>
      </c>
      <c r="I137" s="9">
        <v>0</v>
      </c>
      <c r="J137" s="9">
        <v>0.2</v>
      </c>
      <c r="K137" s="9">
        <v>0.4</v>
      </c>
      <c r="L137" s="9">
        <v>0.6</v>
      </c>
      <c r="M137" s="9">
        <v>0.8</v>
      </c>
      <c r="N137" s="9">
        <v>1</v>
      </c>
      <c r="O137" s="8">
        <v>0</v>
      </c>
      <c r="P137" s="5">
        <v>6</v>
      </c>
      <c r="Q137" s="5" t="s">
        <v>265</v>
      </c>
      <c r="R137" s="5">
        <v>2019</v>
      </c>
    </row>
    <row r="138" spans="1:18" x14ac:dyDescent="0.25">
      <c r="A138" s="1">
        <v>13</v>
      </c>
      <c r="B138" s="7" t="s">
        <v>132</v>
      </c>
      <c r="C138" s="12">
        <v>-0.89349999999999996</v>
      </c>
      <c r="D138" s="9">
        <v>0.10650000000000004</v>
      </c>
      <c r="E138" s="9">
        <v>9.3499999999999917E-2</v>
      </c>
      <c r="F138" s="9">
        <v>0.29349999999999998</v>
      </c>
      <c r="G138" s="9">
        <v>0.49349999999999994</v>
      </c>
      <c r="H138" s="9">
        <v>0.69350000000000001</v>
      </c>
      <c r="I138" s="9">
        <v>0.89349999999999996</v>
      </c>
      <c r="J138" s="9">
        <v>1.0934999999999999</v>
      </c>
      <c r="K138" s="9">
        <v>1.2934999999999999</v>
      </c>
      <c r="L138" s="9">
        <v>1.4935</v>
      </c>
      <c r="M138" s="9">
        <v>1.6935</v>
      </c>
      <c r="N138" s="9">
        <v>1.8935</v>
      </c>
      <c r="O138" s="8">
        <v>9.3499999999999917E-2</v>
      </c>
      <c r="P138" s="5">
        <v>2</v>
      </c>
      <c r="Q138" s="5" t="s">
        <v>251</v>
      </c>
      <c r="R138" s="5">
        <v>2019</v>
      </c>
    </row>
    <row r="139" spans="1:18" x14ac:dyDescent="0.25">
      <c r="A139" s="1">
        <v>14</v>
      </c>
      <c r="B139" s="7" t="s">
        <v>133</v>
      </c>
      <c r="C139" s="12">
        <v>0</v>
      </c>
      <c r="D139" s="9">
        <v>1</v>
      </c>
      <c r="E139" s="9">
        <v>0.8</v>
      </c>
      <c r="F139" s="9">
        <v>0.6</v>
      </c>
      <c r="G139" s="9">
        <v>0.4</v>
      </c>
      <c r="H139" s="9">
        <v>0.2</v>
      </c>
      <c r="I139" s="9">
        <v>0</v>
      </c>
      <c r="J139" s="9">
        <v>0.2</v>
      </c>
      <c r="K139" s="9">
        <v>0.4</v>
      </c>
      <c r="L139" s="9">
        <v>0.6</v>
      </c>
      <c r="M139" s="9">
        <v>0.8</v>
      </c>
      <c r="N139" s="9">
        <v>1</v>
      </c>
      <c r="O139" s="8">
        <v>0</v>
      </c>
      <c r="P139" s="5">
        <v>6</v>
      </c>
      <c r="Q139" s="5" t="s">
        <v>265</v>
      </c>
      <c r="R139" s="5">
        <v>2019</v>
      </c>
    </row>
    <row r="140" spans="1:18" x14ac:dyDescent="0.25">
      <c r="A140" s="1">
        <v>15</v>
      </c>
      <c r="B140" s="7" t="s">
        <v>134</v>
      </c>
      <c r="C140" s="12">
        <v>0</v>
      </c>
      <c r="D140" s="9">
        <v>1</v>
      </c>
      <c r="E140" s="9">
        <v>0.8</v>
      </c>
      <c r="F140" s="9">
        <v>0.6</v>
      </c>
      <c r="G140" s="9">
        <v>0.4</v>
      </c>
      <c r="H140" s="9">
        <v>0.2</v>
      </c>
      <c r="I140" s="9">
        <v>0</v>
      </c>
      <c r="J140" s="9">
        <v>0.2</v>
      </c>
      <c r="K140" s="9">
        <v>0.4</v>
      </c>
      <c r="L140" s="9">
        <v>0.6</v>
      </c>
      <c r="M140" s="9">
        <v>0.8</v>
      </c>
      <c r="N140" s="9">
        <v>1</v>
      </c>
      <c r="O140" s="8">
        <v>0</v>
      </c>
      <c r="P140" s="5">
        <v>6</v>
      </c>
      <c r="Q140" s="5" t="s">
        <v>265</v>
      </c>
      <c r="R140" s="5">
        <v>2019</v>
      </c>
    </row>
    <row r="141" spans="1:18" x14ac:dyDescent="0.25">
      <c r="A141" s="1">
        <v>16</v>
      </c>
      <c r="B141" s="7" t="s">
        <v>135</v>
      </c>
      <c r="C141" s="12">
        <v>0</v>
      </c>
      <c r="D141" s="9">
        <v>1</v>
      </c>
      <c r="E141" s="9">
        <v>0.8</v>
      </c>
      <c r="F141" s="9">
        <v>0.6</v>
      </c>
      <c r="G141" s="9">
        <v>0.4</v>
      </c>
      <c r="H141" s="9">
        <v>0.2</v>
      </c>
      <c r="I141" s="9">
        <v>0</v>
      </c>
      <c r="J141" s="9">
        <v>0.2</v>
      </c>
      <c r="K141" s="9">
        <v>0.4</v>
      </c>
      <c r="L141" s="9">
        <v>0.6</v>
      </c>
      <c r="M141" s="9">
        <v>0.8</v>
      </c>
      <c r="N141" s="9">
        <v>1</v>
      </c>
      <c r="O141" s="8">
        <v>0</v>
      </c>
      <c r="P141" s="5">
        <v>6</v>
      </c>
      <c r="Q141" s="5" t="s">
        <v>265</v>
      </c>
      <c r="R141" s="5">
        <v>2019</v>
      </c>
    </row>
    <row r="142" spans="1:18" x14ac:dyDescent="0.25">
      <c r="A142" s="1">
        <v>17</v>
      </c>
      <c r="B142" s="7" t="s">
        <v>136</v>
      </c>
      <c r="C142" s="12">
        <v>0</v>
      </c>
      <c r="D142" s="9">
        <v>1</v>
      </c>
      <c r="E142" s="9">
        <v>0.8</v>
      </c>
      <c r="F142" s="9">
        <v>0.6</v>
      </c>
      <c r="G142" s="9">
        <v>0.4</v>
      </c>
      <c r="H142" s="9">
        <v>0.2</v>
      </c>
      <c r="I142" s="9">
        <v>0</v>
      </c>
      <c r="J142" s="9">
        <v>0.2</v>
      </c>
      <c r="K142" s="9">
        <v>0.4</v>
      </c>
      <c r="L142" s="9">
        <v>0.6</v>
      </c>
      <c r="M142" s="9">
        <v>0.8</v>
      </c>
      <c r="N142" s="9">
        <v>1</v>
      </c>
      <c r="O142" s="8">
        <v>0</v>
      </c>
      <c r="P142" s="5">
        <v>6</v>
      </c>
      <c r="Q142" s="5" t="s">
        <v>265</v>
      </c>
      <c r="R142" s="5">
        <v>2019</v>
      </c>
    </row>
    <row r="143" spans="1:18" x14ac:dyDescent="0.25">
      <c r="A143" s="1">
        <v>18</v>
      </c>
      <c r="B143" s="7" t="s">
        <v>137</v>
      </c>
      <c r="C143" s="12">
        <v>0</v>
      </c>
      <c r="D143" s="9">
        <v>1</v>
      </c>
      <c r="E143" s="9">
        <v>0.8</v>
      </c>
      <c r="F143" s="9">
        <v>0.6</v>
      </c>
      <c r="G143" s="9">
        <v>0.4</v>
      </c>
      <c r="H143" s="9">
        <v>0.2</v>
      </c>
      <c r="I143" s="9">
        <v>0</v>
      </c>
      <c r="J143" s="9">
        <v>0.2</v>
      </c>
      <c r="K143" s="9">
        <v>0.4</v>
      </c>
      <c r="L143" s="9">
        <v>0.6</v>
      </c>
      <c r="M143" s="9">
        <v>0.8</v>
      </c>
      <c r="N143" s="9">
        <v>1</v>
      </c>
      <c r="O143" s="8">
        <v>0</v>
      </c>
      <c r="P143" s="5">
        <v>6</v>
      </c>
      <c r="Q143" s="5" t="s">
        <v>265</v>
      </c>
      <c r="R143" s="5">
        <v>2019</v>
      </c>
    </row>
    <row r="144" spans="1:18" x14ac:dyDescent="0.25">
      <c r="A144" s="1">
        <v>19</v>
      </c>
      <c r="B144" s="7" t="s">
        <v>138</v>
      </c>
      <c r="C144" s="12">
        <v>0.65969999999999995</v>
      </c>
      <c r="D144" s="9">
        <v>1.6597</v>
      </c>
      <c r="E144" s="9">
        <v>1.4597</v>
      </c>
      <c r="F144" s="9">
        <v>1.2597</v>
      </c>
      <c r="G144" s="9">
        <v>1.0596999999999999</v>
      </c>
      <c r="H144" s="9">
        <v>0.85969999999999991</v>
      </c>
      <c r="I144" s="9">
        <v>0.65969999999999995</v>
      </c>
      <c r="J144" s="9">
        <v>0.45969999999999994</v>
      </c>
      <c r="K144" s="9">
        <v>0.25969999999999993</v>
      </c>
      <c r="L144" s="9">
        <v>5.9699999999999975E-2</v>
      </c>
      <c r="M144" s="9">
        <v>0.14030000000000009</v>
      </c>
      <c r="N144" s="9">
        <v>0.34030000000000005</v>
      </c>
      <c r="O144" s="8">
        <v>5.9699999999999975E-2</v>
      </c>
      <c r="P144" s="5">
        <v>9</v>
      </c>
      <c r="Q144" s="5" t="s">
        <v>258</v>
      </c>
      <c r="R144" s="5">
        <v>2019</v>
      </c>
    </row>
    <row r="145" spans="1:18" x14ac:dyDescent="0.25">
      <c r="A145" s="1">
        <v>20</v>
      </c>
      <c r="B145" s="7" t="s">
        <v>139</v>
      </c>
      <c r="C145" s="12">
        <v>0.2235</v>
      </c>
      <c r="D145" s="9">
        <v>1.2235</v>
      </c>
      <c r="E145" s="9">
        <v>1.0235000000000001</v>
      </c>
      <c r="F145" s="9">
        <v>0.82350000000000001</v>
      </c>
      <c r="G145" s="9">
        <v>0.62350000000000005</v>
      </c>
      <c r="H145" s="9">
        <v>0.42349999999999999</v>
      </c>
      <c r="I145" s="9">
        <v>0.2235</v>
      </c>
      <c r="J145" s="9">
        <v>2.3499999999999993E-2</v>
      </c>
      <c r="K145" s="9">
        <v>0.17650000000000002</v>
      </c>
      <c r="L145" s="9">
        <v>0.37649999999999995</v>
      </c>
      <c r="M145" s="9">
        <v>0.57650000000000001</v>
      </c>
      <c r="N145" s="9">
        <v>0.77649999999999997</v>
      </c>
      <c r="O145" s="8">
        <v>2.3499999999999993E-2</v>
      </c>
      <c r="P145" s="5">
        <v>7</v>
      </c>
      <c r="Q145" s="5" t="s">
        <v>256</v>
      </c>
      <c r="R145" s="5">
        <v>2019</v>
      </c>
    </row>
    <row r="146" spans="1:18" x14ac:dyDescent="0.25">
      <c r="A146" s="1">
        <v>21</v>
      </c>
      <c r="B146" s="7" t="s">
        <v>140</v>
      </c>
      <c r="C146" s="12">
        <v>-0.25</v>
      </c>
      <c r="D146" s="9">
        <v>0.75</v>
      </c>
      <c r="E146" s="9">
        <v>0.55000000000000004</v>
      </c>
      <c r="F146" s="9">
        <v>0.35</v>
      </c>
      <c r="G146" s="9">
        <v>0.15000000000000002</v>
      </c>
      <c r="H146" s="9">
        <v>4.9999999999999989E-2</v>
      </c>
      <c r="I146" s="9">
        <v>0.25</v>
      </c>
      <c r="J146" s="9">
        <v>0.45</v>
      </c>
      <c r="K146" s="9">
        <v>0.65</v>
      </c>
      <c r="L146" s="9">
        <v>0.85</v>
      </c>
      <c r="M146" s="9">
        <v>1.05</v>
      </c>
      <c r="N146" s="9">
        <v>1.25</v>
      </c>
      <c r="O146" s="8">
        <v>4.9999999999999989E-2</v>
      </c>
      <c r="P146" s="5">
        <v>5</v>
      </c>
      <c r="Q146" s="5" t="s">
        <v>254</v>
      </c>
      <c r="R146" s="5">
        <v>2019</v>
      </c>
    </row>
    <row r="147" spans="1:18" x14ac:dyDescent="0.25">
      <c r="A147" s="1">
        <v>22</v>
      </c>
      <c r="B147" s="7" t="s">
        <v>141</v>
      </c>
      <c r="C147" s="12">
        <v>-0.85029999999999994</v>
      </c>
      <c r="D147" s="9">
        <v>0.14970000000000006</v>
      </c>
      <c r="E147" s="9">
        <v>5.02999999999999E-2</v>
      </c>
      <c r="F147" s="9">
        <v>0.25029999999999997</v>
      </c>
      <c r="G147" s="9">
        <v>0.45029999999999992</v>
      </c>
      <c r="H147" s="9">
        <v>0.65029999999999988</v>
      </c>
      <c r="I147" s="9">
        <v>0.85029999999999994</v>
      </c>
      <c r="J147" s="9">
        <v>1.0503</v>
      </c>
      <c r="K147" s="9">
        <v>1.2503</v>
      </c>
      <c r="L147" s="9">
        <v>1.4502999999999999</v>
      </c>
      <c r="M147" s="9">
        <v>1.6503000000000001</v>
      </c>
      <c r="N147" s="9">
        <v>1.8502999999999998</v>
      </c>
      <c r="O147" s="8">
        <v>5.02999999999999E-2</v>
      </c>
      <c r="P147" s="5">
        <v>2</v>
      </c>
      <c r="Q147" s="5" t="s">
        <v>251</v>
      </c>
      <c r="R147" s="5">
        <v>2019</v>
      </c>
    </row>
    <row r="148" spans="1:18" x14ac:dyDescent="0.25">
      <c r="A148" s="1">
        <v>23</v>
      </c>
      <c r="B148" s="7" t="s">
        <v>142</v>
      </c>
      <c r="C148" s="12">
        <v>0</v>
      </c>
      <c r="D148" s="9">
        <v>1</v>
      </c>
      <c r="E148" s="9">
        <v>0.8</v>
      </c>
      <c r="F148" s="9">
        <v>0.6</v>
      </c>
      <c r="G148" s="9">
        <v>0.4</v>
      </c>
      <c r="H148" s="9">
        <v>0.2</v>
      </c>
      <c r="I148" s="9">
        <v>0</v>
      </c>
      <c r="J148" s="9">
        <v>0.2</v>
      </c>
      <c r="K148" s="9">
        <v>0.4</v>
      </c>
      <c r="L148" s="9">
        <v>0.6</v>
      </c>
      <c r="M148" s="9">
        <v>0.8</v>
      </c>
      <c r="N148" s="9">
        <v>1</v>
      </c>
      <c r="O148" s="8">
        <v>0</v>
      </c>
      <c r="P148" s="5">
        <v>6</v>
      </c>
      <c r="Q148" s="5" t="s">
        <v>265</v>
      </c>
      <c r="R148" s="5">
        <v>2019</v>
      </c>
    </row>
    <row r="149" spans="1:18" x14ac:dyDescent="0.25">
      <c r="A149" s="1">
        <v>24</v>
      </c>
      <c r="B149" s="7" t="s">
        <v>143</v>
      </c>
      <c r="C149" s="12">
        <v>7.7200000000000005E-2</v>
      </c>
      <c r="D149" s="9">
        <v>1.0771999999999999</v>
      </c>
      <c r="E149" s="9">
        <v>0.87720000000000009</v>
      </c>
      <c r="F149" s="9">
        <v>0.67720000000000002</v>
      </c>
      <c r="G149" s="9">
        <v>0.47720000000000001</v>
      </c>
      <c r="H149" s="9">
        <v>0.2772</v>
      </c>
      <c r="I149" s="9">
        <v>7.7200000000000005E-2</v>
      </c>
      <c r="J149" s="9">
        <v>0.12280000000000001</v>
      </c>
      <c r="K149" s="9">
        <v>0.32280000000000003</v>
      </c>
      <c r="L149" s="9">
        <v>0.52279999999999993</v>
      </c>
      <c r="M149" s="9">
        <v>0.7228</v>
      </c>
      <c r="N149" s="9">
        <v>0.92279999999999995</v>
      </c>
      <c r="O149" s="8">
        <v>7.7200000000000005E-2</v>
      </c>
      <c r="P149" s="5">
        <v>6</v>
      </c>
      <c r="Q149" s="5" t="s">
        <v>265</v>
      </c>
      <c r="R149" s="5">
        <v>2019</v>
      </c>
    </row>
    <row r="150" spans="1:18" x14ac:dyDescent="0.25">
      <c r="A150" s="1">
        <v>25</v>
      </c>
      <c r="B150" s="7" t="s">
        <v>144</v>
      </c>
      <c r="C150" s="12">
        <v>0.29139999999999999</v>
      </c>
      <c r="D150" s="9">
        <v>1.2913999999999999</v>
      </c>
      <c r="E150" s="9">
        <v>1.0914000000000001</v>
      </c>
      <c r="F150" s="9">
        <v>0.89139999999999997</v>
      </c>
      <c r="G150" s="9">
        <v>0.69140000000000001</v>
      </c>
      <c r="H150" s="9">
        <v>0.4914</v>
      </c>
      <c r="I150" s="9">
        <v>0.29139999999999999</v>
      </c>
      <c r="J150" s="9">
        <v>9.1399999999999981E-2</v>
      </c>
      <c r="K150" s="9">
        <v>0.10860000000000003</v>
      </c>
      <c r="L150" s="9">
        <v>0.30859999999999999</v>
      </c>
      <c r="M150" s="9">
        <v>0.50860000000000005</v>
      </c>
      <c r="N150" s="9">
        <v>0.70860000000000001</v>
      </c>
      <c r="O150" s="8">
        <v>9.1399999999999981E-2</v>
      </c>
      <c r="P150" s="5">
        <v>7</v>
      </c>
      <c r="Q150" s="5" t="s">
        <v>256</v>
      </c>
      <c r="R150" s="5">
        <v>2019</v>
      </c>
    </row>
    <row r="151" spans="1:18" x14ac:dyDescent="0.25">
      <c r="A151" s="1">
        <v>26</v>
      </c>
      <c r="B151" s="7" t="s">
        <v>145</v>
      </c>
      <c r="C151" s="12">
        <v>0.52549999999999997</v>
      </c>
      <c r="D151" s="9">
        <v>1.5255000000000001</v>
      </c>
      <c r="E151" s="9">
        <v>1.3254999999999999</v>
      </c>
      <c r="F151" s="9">
        <v>1.1254999999999999</v>
      </c>
      <c r="G151" s="9">
        <v>0.92549999999999999</v>
      </c>
      <c r="H151" s="9">
        <v>0.72550000000000003</v>
      </c>
      <c r="I151" s="9">
        <v>0.52549999999999997</v>
      </c>
      <c r="J151" s="9">
        <v>0.32549999999999996</v>
      </c>
      <c r="K151" s="9">
        <v>0.12549999999999994</v>
      </c>
      <c r="L151" s="9">
        <v>7.4500000000000011E-2</v>
      </c>
      <c r="M151" s="9">
        <v>0.27450000000000008</v>
      </c>
      <c r="N151" s="9">
        <v>0.47450000000000003</v>
      </c>
      <c r="O151" s="8">
        <v>7.4500000000000011E-2</v>
      </c>
      <c r="P151" s="5">
        <v>9</v>
      </c>
      <c r="Q151" s="5" t="s">
        <v>258</v>
      </c>
      <c r="R151" s="5">
        <v>2019</v>
      </c>
    </row>
    <row r="152" spans="1:18" x14ac:dyDescent="0.25">
      <c r="A152" s="1">
        <v>27</v>
      </c>
      <c r="B152" s="7" t="s">
        <v>146</v>
      </c>
      <c r="C152" s="12">
        <v>0</v>
      </c>
      <c r="D152" s="9">
        <v>1</v>
      </c>
      <c r="E152" s="9">
        <v>0.8</v>
      </c>
      <c r="F152" s="9">
        <v>0.6</v>
      </c>
      <c r="G152" s="9">
        <v>0.4</v>
      </c>
      <c r="H152" s="9">
        <v>0.2</v>
      </c>
      <c r="I152" s="9">
        <v>0</v>
      </c>
      <c r="J152" s="9">
        <v>0.2</v>
      </c>
      <c r="K152" s="9">
        <v>0.4</v>
      </c>
      <c r="L152" s="9">
        <v>0.6</v>
      </c>
      <c r="M152" s="9">
        <v>0.8</v>
      </c>
      <c r="N152" s="9">
        <v>1</v>
      </c>
      <c r="O152" s="8">
        <v>0</v>
      </c>
      <c r="P152" s="5">
        <v>6</v>
      </c>
      <c r="Q152" s="5" t="s">
        <v>265</v>
      </c>
      <c r="R152" s="5">
        <v>2019</v>
      </c>
    </row>
    <row r="153" spans="1:18" x14ac:dyDescent="0.25">
      <c r="A153" s="1">
        <v>28</v>
      </c>
      <c r="B153" s="7" t="s">
        <v>147</v>
      </c>
      <c r="C153" s="12">
        <v>0</v>
      </c>
      <c r="D153" s="9">
        <v>1</v>
      </c>
      <c r="E153" s="9">
        <v>0.8</v>
      </c>
      <c r="F153" s="9">
        <v>0.6</v>
      </c>
      <c r="G153" s="9">
        <v>0.4</v>
      </c>
      <c r="H153" s="9">
        <v>0.2</v>
      </c>
      <c r="I153" s="9">
        <v>0</v>
      </c>
      <c r="J153" s="9">
        <v>0.2</v>
      </c>
      <c r="K153" s="9">
        <v>0.4</v>
      </c>
      <c r="L153" s="9">
        <v>0.6</v>
      </c>
      <c r="M153" s="9">
        <v>0.8</v>
      </c>
      <c r="N153" s="9">
        <v>1</v>
      </c>
      <c r="O153" s="8">
        <v>0</v>
      </c>
      <c r="P153" s="5">
        <v>6</v>
      </c>
      <c r="Q153" s="5" t="s">
        <v>265</v>
      </c>
      <c r="R153" s="5">
        <v>2019</v>
      </c>
    </row>
    <row r="154" spans="1:18" x14ac:dyDescent="0.25">
      <c r="A154" s="1">
        <v>29</v>
      </c>
      <c r="B154" s="7" t="s">
        <v>148</v>
      </c>
      <c r="C154" s="12">
        <v>0.51060000000000005</v>
      </c>
      <c r="D154" s="9">
        <v>1.5106000000000002</v>
      </c>
      <c r="E154" s="9">
        <v>1.3106</v>
      </c>
      <c r="F154" s="9">
        <v>1.1106</v>
      </c>
      <c r="G154" s="9">
        <v>0.91060000000000008</v>
      </c>
      <c r="H154" s="9">
        <v>0.71060000000000012</v>
      </c>
      <c r="I154" s="9">
        <v>0.51060000000000005</v>
      </c>
      <c r="J154" s="9">
        <v>0.31060000000000004</v>
      </c>
      <c r="K154" s="9">
        <v>0.11060000000000003</v>
      </c>
      <c r="L154" s="9">
        <v>8.9399999999999924E-2</v>
      </c>
      <c r="M154" s="9">
        <v>0.28939999999999999</v>
      </c>
      <c r="N154" s="9">
        <v>0.48939999999999995</v>
      </c>
      <c r="O154" s="8">
        <v>8.9399999999999924E-2</v>
      </c>
      <c r="P154" s="5">
        <v>9</v>
      </c>
      <c r="Q154" s="5" t="s">
        <v>258</v>
      </c>
      <c r="R154" s="5">
        <v>2019</v>
      </c>
    </row>
    <row r="155" spans="1:18" x14ac:dyDescent="0.25">
      <c r="A155" s="1">
        <v>30</v>
      </c>
      <c r="B155" s="7" t="s">
        <v>149</v>
      </c>
      <c r="C155" s="12">
        <v>-0.36180000000000001</v>
      </c>
      <c r="D155" s="9">
        <v>0.63819999999999999</v>
      </c>
      <c r="E155" s="9">
        <v>0.43820000000000003</v>
      </c>
      <c r="F155" s="9">
        <v>0.23819999999999997</v>
      </c>
      <c r="G155" s="9">
        <v>3.8200000000000012E-2</v>
      </c>
      <c r="H155" s="9">
        <v>0.1618</v>
      </c>
      <c r="I155" s="9">
        <v>0.36180000000000001</v>
      </c>
      <c r="J155" s="9">
        <v>0.56180000000000008</v>
      </c>
      <c r="K155" s="9">
        <v>0.76180000000000003</v>
      </c>
      <c r="L155" s="9">
        <v>0.96179999999999999</v>
      </c>
      <c r="M155" s="9">
        <v>1.1617999999999999</v>
      </c>
      <c r="N155" s="9">
        <v>1.3618000000000001</v>
      </c>
      <c r="O155" s="8">
        <v>3.8200000000000012E-2</v>
      </c>
      <c r="P155" s="5">
        <v>4</v>
      </c>
      <c r="Q155" s="5" t="s">
        <v>253</v>
      </c>
      <c r="R155" s="5">
        <v>2019</v>
      </c>
    </row>
    <row r="156" spans="1:18" x14ac:dyDescent="0.25">
      <c r="A156" s="1">
        <v>31</v>
      </c>
      <c r="B156" s="7" t="s">
        <v>150</v>
      </c>
      <c r="C156" s="12">
        <v>0.41349999999999998</v>
      </c>
      <c r="D156" s="9">
        <v>1.4135</v>
      </c>
      <c r="E156" s="9">
        <v>1.2135</v>
      </c>
      <c r="F156" s="9">
        <v>1.0135000000000001</v>
      </c>
      <c r="G156" s="9">
        <v>0.8135</v>
      </c>
      <c r="H156" s="9">
        <v>0.61349999999999993</v>
      </c>
      <c r="I156" s="9">
        <v>0.41349999999999998</v>
      </c>
      <c r="J156" s="9">
        <v>0.21349999999999997</v>
      </c>
      <c r="K156" s="9">
        <v>1.3499999999999956E-2</v>
      </c>
      <c r="L156" s="9">
        <v>0.1865</v>
      </c>
      <c r="M156" s="9">
        <v>0.38650000000000007</v>
      </c>
      <c r="N156" s="9">
        <v>0.58650000000000002</v>
      </c>
      <c r="O156" s="8">
        <v>1.3499999999999956E-2</v>
      </c>
      <c r="P156" s="5">
        <v>8</v>
      </c>
      <c r="Q156" s="5" t="s">
        <v>257</v>
      </c>
      <c r="R156" s="5">
        <v>2019</v>
      </c>
    </row>
    <row r="157" spans="1:18" x14ac:dyDescent="0.25">
      <c r="A157" s="1">
        <v>32</v>
      </c>
      <c r="B157" s="7" t="s">
        <v>151</v>
      </c>
      <c r="C157" s="12">
        <v>0.62490000000000001</v>
      </c>
      <c r="D157" s="9">
        <v>1.6249</v>
      </c>
      <c r="E157" s="9">
        <v>1.4249000000000001</v>
      </c>
      <c r="F157" s="9">
        <v>1.2248999999999999</v>
      </c>
      <c r="G157" s="9">
        <v>1.0249000000000001</v>
      </c>
      <c r="H157" s="9">
        <v>0.82489999999999997</v>
      </c>
      <c r="I157" s="9">
        <v>0.62490000000000001</v>
      </c>
      <c r="J157" s="9">
        <v>0.4249</v>
      </c>
      <c r="K157" s="9">
        <v>0.22489999999999999</v>
      </c>
      <c r="L157" s="9">
        <v>2.4900000000000033E-2</v>
      </c>
      <c r="M157" s="9">
        <v>0.17510000000000003</v>
      </c>
      <c r="N157" s="9">
        <v>0.37509999999999999</v>
      </c>
      <c r="O157" s="8">
        <v>2.4900000000000033E-2</v>
      </c>
      <c r="P157" s="5">
        <v>9</v>
      </c>
      <c r="Q157" s="5" t="s">
        <v>258</v>
      </c>
      <c r="R157" s="5">
        <v>2019</v>
      </c>
    </row>
    <row r="158" spans="1:18" x14ac:dyDescent="0.25">
      <c r="A158" s="1">
        <v>33</v>
      </c>
      <c r="B158" s="7" t="s">
        <v>152</v>
      </c>
      <c r="C158" s="12">
        <v>0.85189999999999999</v>
      </c>
      <c r="D158" s="9">
        <v>1.8519000000000001</v>
      </c>
      <c r="E158" s="9">
        <v>1.6518999999999999</v>
      </c>
      <c r="F158" s="9">
        <v>1.4519</v>
      </c>
      <c r="G158" s="9">
        <v>1.2519</v>
      </c>
      <c r="H158" s="9">
        <v>1.0519000000000001</v>
      </c>
      <c r="I158" s="9">
        <v>0.85189999999999999</v>
      </c>
      <c r="J158" s="9">
        <v>0.65189999999999992</v>
      </c>
      <c r="K158" s="9">
        <v>0.45189999999999997</v>
      </c>
      <c r="L158" s="9">
        <v>0.25190000000000001</v>
      </c>
      <c r="M158" s="9">
        <v>5.1899999999999946E-2</v>
      </c>
      <c r="N158" s="9">
        <v>0.14810000000000001</v>
      </c>
      <c r="O158" s="8">
        <v>5.1899999999999946E-2</v>
      </c>
      <c r="P158" s="5">
        <v>10</v>
      </c>
      <c r="Q158" s="5" t="s">
        <v>259</v>
      </c>
      <c r="R158" s="5">
        <v>2019</v>
      </c>
    </row>
    <row r="159" spans="1:18" x14ac:dyDescent="0.25">
      <c r="A159" s="1">
        <v>34</v>
      </c>
      <c r="B159" s="7" t="s">
        <v>153</v>
      </c>
      <c r="C159" s="12">
        <v>0</v>
      </c>
      <c r="D159" s="9">
        <v>1</v>
      </c>
      <c r="E159" s="9">
        <v>0.8</v>
      </c>
      <c r="F159" s="9">
        <v>0.6</v>
      </c>
      <c r="G159" s="9">
        <v>0.4</v>
      </c>
      <c r="H159" s="9">
        <v>0.2</v>
      </c>
      <c r="I159" s="9">
        <v>0</v>
      </c>
      <c r="J159" s="9">
        <v>0.2</v>
      </c>
      <c r="K159" s="9">
        <v>0.4</v>
      </c>
      <c r="L159" s="9">
        <v>0.6</v>
      </c>
      <c r="M159" s="9">
        <v>0.8</v>
      </c>
      <c r="N159" s="9">
        <v>1</v>
      </c>
      <c r="O159" s="8">
        <v>0</v>
      </c>
      <c r="P159" s="5">
        <v>6</v>
      </c>
      <c r="Q159" s="5" t="s">
        <v>265</v>
      </c>
      <c r="R159" s="5">
        <v>2019</v>
      </c>
    </row>
    <row r="160" spans="1:18" x14ac:dyDescent="0.25">
      <c r="A160" s="1">
        <v>35</v>
      </c>
      <c r="B160" s="7" t="s">
        <v>154</v>
      </c>
      <c r="C160" s="12">
        <v>0</v>
      </c>
      <c r="D160" s="9">
        <v>1</v>
      </c>
      <c r="E160" s="9">
        <v>0.8</v>
      </c>
      <c r="F160" s="9">
        <v>0.6</v>
      </c>
      <c r="G160" s="9">
        <v>0.4</v>
      </c>
      <c r="H160" s="9">
        <v>0.2</v>
      </c>
      <c r="I160" s="9">
        <v>0</v>
      </c>
      <c r="J160" s="9">
        <v>0.2</v>
      </c>
      <c r="K160" s="9">
        <v>0.4</v>
      </c>
      <c r="L160" s="9">
        <v>0.6</v>
      </c>
      <c r="M160" s="9">
        <v>0.8</v>
      </c>
      <c r="N160" s="9">
        <v>1</v>
      </c>
      <c r="O160" s="8">
        <v>0</v>
      </c>
      <c r="P160" s="5">
        <v>6</v>
      </c>
      <c r="Q160" s="5" t="s">
        <v>265</v>
      </c>
      <c r="R160" s="5">
        <v>2019</v>
      </c>
    </row>
    <row r="161" spans="1:18" x14ac:dyDescent="0.25">
      <c r="A161" s="1">
        <v>36</v>
      </c>
      <c r="B161" s="7" t="s">
        <v>155</v>
      </c>
      <c r="C161" s="12">
        <v>-0.16950000000000001</v>
      </c>
      <c r="D161" s="9">
        <v>0.83050000000000002</v>
      </c>
      <c r="E161" s="9">
        <v>0.63050000000000006</v>
      </c>
      <c r="F161" s="9">
        <v>0.43049999999999999</v>
      </c>
      <c r="G161" s="9">
        <v>0.23050000000000001</v>
      </c>
      <c r="H161" s="9">
        <v>3.0499999999999999E-2</v>
      </c>
      <c r="I161" s="9">
        <v>0.16950000000000001</v>
      </c>
      <c r="J161" s="9">
        <v>0.36950000000000005</v>
      </c>
      <c r="K161" s="9">
        <v>0.56950000000000001</v>
      </c>
      <c r="L161" s="9">
        <v>0.76949999999999996</v>
      </c>
      <c r="M161" s="9">
        <v>0.96950000000000003</v>
      </c>
      <c r="N161" s="9">
        <v>1.1695</v>
      </c>
      <c r="O161" s="8">
        <v>3.0499999999999999E-2</v>
      </c>
      <c r="P161" s="5">
        <v>5</v>
      </c>
      <c r="Q161" s="5" t="s">
        <v>254</v>
      </c>
      <c r="R161" s="5">
        <v>2019</v>
      </c>
    </row>
    <row r="162" spans="1:18" x14ac:dyDescent="0.25">
      <c r="A162" s="1">
        <v>37</v>
      </c>
      <c r="B162" s="7" t="s">
        <v>156</v>
      </c>
      <c r="C162" s="12">
        <v>0.25</v>
      </c>
      <c r="D162" s="9">
        <v>1.25</v>
      </c>
      <c r="E162" s="9">
        <v>1.05</v>
      </c>
      <c r="F162" s="9">
        <v>0.85</v>
      </c>
      <c r="G162" s="9">
        <v>0.65</v>
      </c>
      <c r="H162" s="9">
        <v>0.45</v>
      </c>
      <c r="I162" s="9">
        <v>0.25</v>
      </c>
      <c r="J162" s="9">
        <v>4.9999999999999989E-2</v>
      </c>
      <c r="K162" s="9">
        <v>0.15000000000000002</v>
      </c>
      <c r="L162" s="9">
        <v>0.35</v>
      </c>
      <c r="M162" s="9">
        <v>0.55000000000000004</v>
      </c>
      <c r="N162" s="9">
        <v>0.75</v>
      </c>
      <c r="O162" s="8">
        <v>4.9999999999999989E-2</v>
      </c>
      <c r="P162" s="5">
        <v>7</v>
      </c>
      <c r="Q162" s="5" t="s">
        <v>256</v>
      </c>
      <c r="R162" s="5">
        <v>2019</v>
      </c>
    </row>
    <row r="163" spans="1:18" x14ac:dyDescent="0.25">
      <c r="A163" s="1">
        <v>38</v>
      </c>
      <c r="B163" s="7" t="s">
        <v>157</v>
      </c>
      <c r="C163" s="12">
        <v>0</v>
      </c>
      <c r="D163" s="9">
        <v>1</v>
      </c>
      <c r="E163" s="9">
        <v>0.8</v>
      </c>
      <c r="F163" s="9">
        <v>0.6</v>
      </c>
      <c r="G163" s="9">
        <v>0.4</v>
      </c>
      <c r="H163" s="9">
        <v>0.2</v>
      </c>
      <c r="I163" s="9">
        <v>0</v>
      </c>
      <c r="J163" s="9">
        <v>0.2</v>
      </c>
      <c r="K163" s="9">
        <v>0.4</v>
      </c>
      <c r="L163" s="9">
        <v>0.6</v>
      </c>
      <c r="M163" s="9">
        <v>0.8</v>
      </c>
      <c r="N163" s="9">
        <v>1</v>
      </c>
      <c r="O163" s="8">
        <v>0</v>
      </c>
      <c r="P163" s="5">
        <v>6</v>
      </c>
      <c r="Q163" s="5" t="s">
        <v>265</v>
      </c>
      <c r="R163" s="5">
        <v>2019</v>
      </c>
    </row>
    <row r="164" spans="1:18" x14ac:dyDescent="0.25">
      <c r="A164" s="1">
        <v>39</v>
      </c>
      <c r="B164" s="7" t="s">
        <v>158</v>
      </c>
      <c r="C164" s="12">
        <v>0.2263</v>
      </c>
      <c r="D164" s="9">
        <v>1.2262999999999999</v>
      </c>
      <c r="E164" s="9">
        <v>1.0263</v>
      </c>
      <c r="F164" s="9">
        <v>0.82630000000000003</v>
      </c>
      <c r="G164" s="9">
        <v>0.62630000000000008</v>
      </c>
      <c r="H164" s="9">
        <v>0.42630000000000001</v>
      </c>
      <c r="I164" s="9">
        <v>0.2263</v>
      </c>
      <c r="J164" s="9">
        <v>2.629999999999999E-2</v>
      </c>
      <c r="K164" s="9">
        <v>0.17370000000000002</v>
      </c>
      <c r="L164" s="9">
        <v>0.37369999999999998</v>
      </c>
      <c r="M164" s="9">
        <v>0.5737000000000001</v>
      </c>
      <c r="N164" s="9">
        <v>0.77370000000000005</v>
      </c>
      <c r="O164" s="8">
        <v>2.629999999999999E-2</v>
      </c>
      <c r="P164" s="5">
        <v>7</v>
      </c>
      <c r="Q164" s="5" t="s">
        <v>256</v>
      </c>
      <c r="R164" s="5">
        <v>2019</v>
      </c>
    </row>
    <row r="165" spans="1:18" x14ac:dyDescent="0.25">
      <c r="A165" s="1">
        <v>40</v>
      </c>
      <c r="B165" s="7" t="s">
        <v>159</v>
      </c>
      <c r="C165" s="12">
        <v>0.20230000000000001</v>
      </c>
      <c r="D165" s="9">
        <v>1.2022999999999999</v>
      </c>
      <c r="E165" s="9">
        <v>1.0023</v>
      </c>
      <c r="F165" s="9">
        <v>0.80230000000000001</v>
      </c>
      <c r="G165" s="9">
        <v>0.60230000000000006</v>
      </c>
      <c r="H165" s="9">
        <v>0.40229999999999999</v>
      </c>
      <c r="I165" s="9">
        <v>0.20230000000000001</v>
      </c>
      <c r="J165" s="9">
        <v>2.2999999999999965E-3</v>
      </c>
      <c r="K165" s="9">
        <v>0.19770000000000001</v>
      </c>
      <c r="L165" s="9">
        <v>0.39769999999999994</v>
      </c>
      <c r="M165" s="9">
        <v>0.59770000000000001</v>
      </c>
      <c r="N165" s="9">
        <v>0.79769999999999996</v>
      </c>
      <c r="O165" s="8">
        <v>2.2999999999999965E-3</v>
      </c>
      <c r="P165" s="5">
        <v>7</v>
      </c>
      <c r="Q165" s="5" t="s">
        <v>256</v>
      </c>
      <c r="R165" s="5">
        <v>2019</v>
      </c>
    </row>
    <row r="166" spans="1:18" x14ac:dyDescent="0.25">
      <c r="A166" s="1">
        <v>41</v>
      </c>
      <c r="B166" s="7" t="s">
        <v>160</v>
      </c>
      <c r="C166" s="12">
        <v>0.2235</v>
      </c>
      <c r="D166" s="9">
        <v>1.2235</v>
      </c>
      <c r="E166" s="9">
        <v>1.0235000000000001</v>
      </c>
      <c r="F166" s="9">
        <v>0.82350000000000001</v>
      </c>
      <c r="G166" s="9">
        <v>0.62350000000000005</v>
      </c>
      <c r="H166" s="9">
        <v>0.42349999999999999</v>
      </c>
      <c r="I166" s="9">
        <v>0.2235</v>
      </c>
      <c r="J166" s="9">
        <v>2.3499999999999993E-2</v>
      </c>
      <c r="K166" s="9">
        <v>0.17650000000000002</v>
      </c>
      <c r="L166" s="9">
        <v>0.37649999999999995</v>
      </c>
      <c r="M166" s="9">
        <v>0.57650000000000001</v>
      </c>
      <c r="N166" s="9">
        <v>0.77649999999999997</v>
      </c>
      <c r="O166" s="8">
        <v>2.3499999999999993E-2</v>
      </c>
      <c r="P166" s="5">
        <v>7</v>
      </c>
      <c r="Q166" s="5" t="s">
        <v>256</v>
      </c>
      <c r="R166" s="5">
        <v>2019</v>
      </c>
    </row>
    <row r="167" spans="1:18" x14ac:dyDescent="0.25">
      <c r="A167" s="1">
        <v>42</v>
      </c>
      <c r="B167" s="7" t="s">
        <v>161</v>
      </c>
      <c r="C167" s="12">
        <v>0.70030000000000003</v>
      </c>
      <c r="D167" s="9">
        <v>1.7002999999999999</v>
      </c>
      <c r="E167" s="9">
        <v>1.5003000000000002</v>
      </c>
      <c r="F167" s="9">
        <v>1.3003</v>
      </c>
      <c r="G167" s="9">
        <v>1.1003000000000001</v>
      </c>
      <c r="H167" s="9">
        <v>0.9003000000000001</v>
      </c>
      <c r="I167" s="9">
        <v>0.70030000000000003</v>
      </c>
      <c r="J167" s="9">
        <v>0.50029999999999997</v>
      </c>
      <c r="K167" s="9">
        <v>0.30030000000000001</v>
      </c>
      <c r="L167" s="9">
        <v>0.10030000000000006</v>
      </c>
      <c r="M167" s="9">
        <v>9.9700000000000011E-2</v>
      </c>
      <c r="N167" s="9">
        <v>0.29969999999999997</v>
      </c>
      <c r="O167" s="8">
        <v>9.9700000000000011E-2</v>
      </c>
      <c r="P167" s="5">
        <v>10</v>
      </c>
      <c r="Q167" s="5" t="s">
        <v>259</v>
      </c>
      <c r="R167" s="5">
        <v>2019</v>
      </c>
    </row>
    <row r="168" spans="1:18" x14ac:dyDescent="0.25">
      <c r="A168" s="1">
        <v>43</v>
      </c>
      <c r="B168" s="7" t="s">
        <v>162</v>
      </c>
      <c r="C168" s="12">
        <v>0.62490000000000001</v>
      </c>
      <c r="D168" s="9">
        <v>1.6249</v>
      </c>
      <c r="E168" s="9">
        <v>1.4249000000000001</v>
      </c>
      <c r="F168" s="9">
        <v>1.2248999999999999</v>
      </c>
      <c r="G168" s="9">
        <v>1.0249000000000001</v>
      </c>
      <c r="H168" s="9">
        <v>0.82489999999999997</v>
      </c>
      <c r="I168" s="9">
        <v>0.62490000000000001</v>
      </c>
      <c r="J168" s="9">
        <v>0.4249</v>
      </c>
      <c r="K168" s="9">
        <v>0.22489999999999999</v>
      </c>
      <c r="L168" s="9">
        <v>2.4900000000000033E-2</v>
      </c>
      <c r="M168" s="9">
        <v>0.17510000000000003</v>
      </c>
      <c r="N168" s="9">
        <v>0.37509999999999999</v>
      </c>
      <c r="O168" s="8">
        <v>2.4900000000000033E-2</v>
      </c>
      <c r="P168" s="5">
        <v>9</v>
      </c>
      <c r="Q168" s="5" t="s">
        <v>258</v>
      </c>
      <c r="R168" s="5">
        <v>2019</v>
      </c>
    </row>
    <row r="169" spans="1:18" x14ac:dyDescent="0.25">
      <c r="A169" s="1">
        <v>44</v>
      </c>
      <c r="B169" s="7" t="s">
        <v>163</v>
      </c>
      <c r="C169" s="12">
        <v>0.40189999999999998</v>
      </c>
      <c r="D169" s="9">
        <v>1.4018999999999999</v>
      </c>
      <c r="E169" s="9">
        <v>1.2019</v>
      </c>
      <c r="F169" s="9">
        <v>1.0019</v>
      </c>
      <c r="G169" s="9">
        <v>0.80190000000000006</v>
      </c>
      <c r="H169" s="9">
        <v>0.60189999999999999</v>
      </c>
      <c r="I169" s="9">
        <v>0.40189999999999998</v>
      </c>
      <c r="J169" s="9">
        <v>0.20189999999999997</v>
      </c>
      <c r="K169" s="9">
        <v>1.8999999999999573E-3</v>
      </c>
      <c r="L169" s="9">
        <v>0.1981</v>
      </c>
      <c r="M169" s="9">
        <v>0.39810000000000006</v>
      </c>
      <c r="N169" s="9">
        <v>0.59810000000000008</v>
      </c>
      <c r="O169" s="8">
        <v>1.8999999999999573E-3</v>
      </c>
      <c r="P169" s="5">
        <v>8</v>
      </c>
      <c r="Q169" s="5" t="s">
        <v>257</v>
      </c>
      <c r="R169" s="5">
        <v>2019</v>
      </c>
    </row>
    <row r="170" spans="1:18" x14ac:dyDescent="0.25">
      <c r="A170" s="1">
        <v>45</v>
      </c>
      <c r="B170" s="7" t="s">
        <v>164</v>
      </c>
      <c r="C170" s="12">
        <v>0.5423</v>
      </c>
      <c r="D170" s="9">
        <v>1.5423</v>
      </c>
      <c r="E170" s="9">
        <v>1.3423</v>
      </c>
      <c r="F170" s="9">
        <v>1.1423000000000001</v>
      </c>
      <c r="G170" s="9">
        <v>0.94230000000000003</v>
      </c>
      <c r="H170" s="9">
        <v>0.74229999999999996</v>
      </c>
      <c r="I170" s="9">
        <v>0.5423</v>
      </c>
      <c r="J170" s="9">
        <v>0.34229999999999999</v>
      </c>
      <c r="K170" s="9">
        <v>0.14229999999999998</v>
      </c>
      <c r="L170" s="9">
        <v>5.7699999999999974E-2</v>
      </c>
      <c r="M170" s="9">
        <v>0.25770000000000004</v>
      </c>
      <c r="N170" s="9">
        <v>0.4577</v>
      </c>
      <c r="O170" s="8">
        <v>5.7699999999999974E-2</v>
      </c>
      <c r="P170" s="5">
        <v>9</v>
      </c>
      <c r="Q170" s="5" t="s">
        <v>258</v>
      </c>
      <c r="R170" s="5">
        <v>2019</v>
      </c>
    </row>
    <row r="171" spans="1:18" x14ac:dyDescent="0.25">
      <c r="A171" s="1">
        <v>46</v>
      </c>
      <c r="B171" s="7" t="s">
        <v>165</v>
      </c>
      <c r="C171" s="12">
        <v>0.31819999999999998</v>
      </c>
      <c r="D171" s="9">
        <v>1.3182</v>
      </c>
      <c r="E171" s="9">
        <v>1.1182000000000001</v>
      </c>
      <c r="F171" s="9">
        <v>0.91819999999999991</v>
      </c>
      <c r="G171" s="9">
        <v>0.71819999999999995</v>
      </c>
      <c r="H171" s="9">
        <v>0.51819999999999999</v>
      </c>
      <c r="I171" s="9">
        <v>0.31819999999999998</v>
      </c>
      <c r="J171" s="9">
        <v>0.11819999999999997</v>
      </c>
      <c r="K171" s="9">
        <v>8.1800000000000039E-2</v>
      </c>
      <c r="L171" s="9">
        <v>0.28179999999999999</v>
      </c>
      <c r="M171" s="9">
        <v>0.48180000000000006</v>
      </c>
      <c r="N171" s="9">
        <v>0.68179999999999996</v>
      </c>
      <c r="O171" s="8">
        <v>8.1800000000000039E-2</v>
      </c>
      <c r="P171" s="5">
        <v>8</v>
      </c>
      <c r="Q171" s="5" t="s">
        <v>257</v>
      </c>
      <c r="R171" s="5">
        <v>2019</v>
      </c>
    </row>
    <row r="172" spans="1:18" x14ac:dyDescent="0.25">
      <c r="A172" s="1">
        <v>47</v>
      </c>
      <c r="B172" s="7" t="s">
        <v>166</v>
      </c>
      <c r="C172" s="12">
        <v>0.15310000000000001</v>
      </c>
      <c r="D172" s="9">
        <v>1.1531</v>
      </c>
      <c r="E172" s="9">
        <v>0.95310000000000006</v>
      </c>
      <c r="F172" s="9">
        <v>0.75309999999999999</v>
      </c>
      <c r="G172" s="9">
        <v>0.55310000000000004</v>
      </c>
      <c r="H172" s="9">
        <v>0.35310000000000002</v>
      </c>
      <c r="I172" s="9">
        <v>0.15310000000000001</v>
      </c>
      <c r="J172" s="9">
        <v>4.6899999999999997E-2</v>
      </c>
      <c r="K172" s="9">
        <v>0.24690000000000001</v>
      </c>
      <c r="L172" s="9">
        <v>0.44689999999999996</v>
      </c>
      <c r="M172" s="9">
        <v>0.64690000000000003</v>
      </c>
      <c r="N172" s="9">
        <v>0.84689999999999999</v>
      </c>
      <c r="O172" s="8">
        <v>4.6899999999999997E-2</v>
      </c>
      <c r="P172" s="5">
        <v>7</v>
      </c>
      <c r="Q172" s="5" t="s">
        <v>256</v>
      </c>
      <c r="R172" s="5">
        <v>2019</v>
      </c>
    </row>
    <row r="173" spans="1:18" x14ac:dyDescent="0.25">
      <c r="A173" s="1">
        <v>48</v>
      </c>
      <c r="B173" s="7" t="s">
        <v>167</v>
      </c>
      <c r="C173" s="12">
        <v>0</v>
      </c>
      <c r="D173" s="9">
        <v>1</v>
      </c>
      <c r="E173" s="9">
        <v>0.8</v>
      </c>
      <c r="F173" s="9">
        <v>0.6</v>
      </c>
      <c r="G173" s="9">
        <v>0.4</v>
      </c>
      <c r="H173" s="9">
        <v>0.2</v>
      </c>
      <c r="I173" s="9">
        <v>0</v>
      </c>
      <c r="J173" s="9">
        <v>0.2</v>
      </c>
      <c r="K173" s="9">
        <v>0.4</v>
      </c>
      <c r="L173" s="9">
        <v>0.6</v>
      </c>
      <c r="M173" s="9">
        <v>0.8</v>
      </c>
      <c r="N173" s="9">
        <v>1</v>
      </c>
      <c r="O173" s="8">
        <v>0</v>
      </c>
      <c r="P173" s="5">
        <v>6</v>
      </c>
      <c r="Q173" s="5" t="s">
        <v>265</v>
      </c>
      <c r="R173" s="5">
        <v>2019</v>
      </c>
    </row>
    <row r="174" spans="1:18" x14ac:dyDescent="0.25">
      <c r="A174" s="1">
        <v>49</v>
      </c>
      <c r="B174" s="7" t="s">
        <v>168</v>
      </c>
      <c r="C174" s="12">
        <v>0.2732</v>
      </c>
      <c r="D174" s="9">
        <v>1.2732000000000001</v>
      </c>
      <c r="E174" s="9">
        <v>1.0731999999999999</v>
      </c>
      <c r="F174" s="9">
        <v>0.87319999999999998</v>
      </c>
      <c r="G174" s="9">
        <v>0.67320000000000002</v>
      </c>
      <c r="H174" s="9">
        <v>0.47320000000000001</v>
      </c>
      <c r="I174" s="9">
        <v>0.2732</v>
      </c>
      <c r="J174" s="9">
        <v>7.3199999999999987E-2</v>
      </c>
      <c r="K174" s="9">
        <v>0.12680000000000002</v>
      </c>
      <c r="L174" s="9">
        <v>0.32679999999999998</v>
      </c>
      <c r="M174" s="9">
        <v>0.52680000000000005</v>
      </c>
      <c r="N174" s="9">
        <v>0.7268</v>
      </c>
      <c r="O174" s="8">
        <v>7.3199999999999987E-2</v>
      </c>
      <c r="P174" s="5">
        <v>7</v>
      </c>
      <c r="Q174" s="5" t="s">
        <v>256</v>
      </c>
      <c r="R174" s="5">
        <v>2019</v>
      </c>
    </row>
    <row r="175" spans="1:18" x14ac:dyDescent="0.25">
      <c r="A175" s="1">
        <v>50</v>
      </c>
      <c r="B175" s="7" t="s">
        <v>169</v>
      </c>
      <c r="C175" s="12">
        <v>-0.36120000000000002</v>
      </c>
      <c r="D175" s="9">
        <v>0.63880000000000003</v>
      </c>
      <c r="E175" s="9">
        <v>0.43880000000000002</v>
      </c>
      <c r="F175" s="9">
        <v>0.23879999999999996</v>
      </c>
      <c r="G175" s="9">
        <v>3.8800000000000001E-2</v>
      </c>
      <c r="H175" s="9">
        <v>0.16120000000000001</v>
      </c>
      <c r="I175" s="9">
        <v>0.36120000000000002</v>
      </c>
      <c r="J175" s="9">
        <v>0.56120000000000003</v>
      </c>
      <c r="K175" s="9">
        <v>0.7612000000000001</v>
      </c>
      <c r="L175" s="9">
        <v>0.96120000000000005</v>
      </c>
      <c r="M175" s="9">
        <v>1.1612</v>
      </c>
      <c r="N175" s="9">
        <v>1.3612</v>
      </c>
      <c r="O175" s="8">
        <v>3.8800000000000001E-2</v>
      </c>
      <c r="P175" s="5">
        <v>4</v>
      </c>
      <c r="Q175" s="5" t="s">
        <v>253</v>
      </c>
      <c r="R175" s="5">
        <v>2019</v>
      </c>
    </row>
    <row r="176" spans="1:18" x14ac:dyDescent="0.25">
      <c r="A176" s="1">
        <v>51</v>
      </c>
      <c r="B176" s="7" t="s">
        <v>170</v>
      </c>
      <c r="C176" s="12">
        <v>7.7200000000000005E-2</v>
      </c>
      <c r="D176" s="9">
        <v>1.0771999999999999</v>
      </c>
      <c r="E176" s="9">
        <v>0.87720000000000009</v>
      </c>
      <c r="F176" s="9">
        <v>0.67720000000000002</v>
      </c>
      <c r="G176" s="9">
        <v>0.47720000000000001</v>
      </c>
      <c r="H176" s="9">
        <v>0.2772</v>
      </c>
      <c r="I176" s="9">
        <v>7.7200000000000005E-2</v>
      </c>
      <c r="J176" s="9">
        <v>0.12280000000000001</v>
      </c>
      <c r="K176" s="9">
        <v>0.32280000000000003</v>
      </c>
      <c r="L176" s="9">
        <v>0.52279999999999993</v>
      </c>
      <c r="M176" s="9">
        <v>0.7228</v>
      </c>
      <c r="N176" s="9">
        <v>0.92279999999999995</v>
      </c>
      <c r="O176" s="8">
        <v>7.7200000000000005E-2</v>
      </c>
      <c r="P176" s="5">
        <v>6</v>
      </c>
      <c r="Q176" s="5" t="s">
        <v>265</v>
      </c>
      <c r="R176" s="5">
        <v>2019</v>
      </c>
    </row>
    <row r="177" spans="1:18" x14ac:dyDescent="0.25">
      <c r="A177" s="1">
        <v>52</v>
      </c>
      <c r="B177" s="7" t="s">
        <v>171</v>
      </c>
      <c r="C177" s="12">
        <v>0.42149999999999999</v>
      </c>
      <c r="D177" s="9">
        <v>1.4215</v>
      </c>
      <c r="E177" s="9">
        <v>1.2215</v>
      </c>
      <c r="F177" s="9">
        <v>1.0215000000000001</v>
      </c>
      <c r="G177" s="9">
        <v>0.82150000000000001</v>
      </c>
      <c r="H177" s="9">
        <v>0.62149999999999994</v>
      </c>
      <c r="I177" s="9">
        <v>0.42149999999999999</v>
      </c>
      <c r="J177" s="9">
        <v>0.22149999999999997</v>
      </c>
      <c r="K177" s="9">
        <v>2.1499999999999964E-2</v>
      </c>
      <c r="L177" s="9">
        <v>0.17849999999999999</v>
      </c>
      <c r="M177" s="9">
        <v>0.37850000000000006</v>
      </c>
      <c r="N177" s="9">
        <v>0.57850000000000001</v>
      </c>
      <c r="O177" s="8">
        <v>2.1499999999999964E-2</v>
      </c>
      <c r="P177" s="5">
        <v>8</v>
      </c>
      <c r="Q177" s="5" t="s">
        <v>257</v>
      </c>
      <c r="R177" s="5">
        <v>2019</v>
      </c>
    </row>
    <row r="178" spans="1:18" x14ac:dyDescent="0.25">
      <c r="A178" s="1">
        <v>53</v>
      </c>
      <c r="B178" s="7" t="s">
        <v>172</v>
      </c>
      <c r="C178" s="12">
        <v>0.49259999999999998</v>
      </c>
      <c r="D178" s="9">
        <v>1.4925999999999999</v>
      </c>
      <c r="E178" s="9">
        <v>1.2926</v>
      </c>
      <c r="F178" s="9">
        <v>1.0926</v>
      </c>
      <c r="G178" s="9">
        <v>0.89260000000000006</v>
      </c>
      <c r="H178" s="9">
        <v>0.69259999999999999</v>
      </c>
      <c r="I178" s="9">
        <v>0.49259999999999998</v>
      </c>
      <c r="J178" s="9">
        <v>0.29259999999999997</v>
      </c>
      <c r="K178" s="9">
        <v>9.259999999999996E-2</v>
      </c>
      <c r="L178" s="9">
        <v>0.1074</v>
      </c>
      <c r="M178" s="9">
        <v>0.30740000000000006</v>
      </c>
      <c r="N178" s="9">
        <v>0.50740000000000007</v>
      </c>
      <c r="O178" s="8">
        <v>9.259999999999996E-2</v>
      </c>
      <c r="P178" s="5">
        <v>8</v>
      </c>
      <c r="Q178" s="5" t="s">
        <v>257</v>
      </c>
      <c r="R178" s="5">
        <v>2019</v>
      </c>
    </row>
    <row r="179" spans="1:18" x14ac:dyDescent="0.25">
      <c r="A179" s="1">
        <v>54</v>
      </c>
      <c r="B179" s="7" t="s">
        <v>173</v>
      </c>
      <c r="C179" s="12">
        <v>0.40150000000000002</v>
      </c>
      <c r="D179" s="9">
        <v>1.4015</v>
      </c>
      <c r="E179" s="9">
        <v>1.2015</v>
      </c>
      <c r="F179" s="9">
        <v>1.0015000000000001</v>
      </c>
      <c r="G179" s="9">
        <v>0.8015000000000001</v>
      </c>
      <c r="H179" s="9">
        <v>0.60150000000000003</v>
      </c>
      <c r="I179" s="9">
        <v>0.40150000000000002</v>
      </c>
      <c r="J179" s="9">
        <v>0.20150000000000001</v>
      </c>
      <c r="K179" s="9">
        <v>1.5000000000000013E-3</v>
      </c>
      <c r="L179" s="9">
        <v>0.19849999999999995</v>
      </c>
      <c r="M179" s="9">
        <v>0.39850000000000002</v>
      </c>
      <c r="N179" s="9">
        <v>0.59850000000000003</v>
      </c>
      <c r="O179" s="8">
        <v>1.5000000000000013E-3</v>
      </c>
      <c r="P179" s="5">
        <v>8</v>
      </c>
      <c r="Q179" s="5" t="s">
        <v>257</v>
      </c>
      <c r="R179" s="5">
        <v>2019</v>
      </c>
    </row>
    <row r="180" spans="1:18" x14ac:dyDescent="0.25">
      <c r="A180" s="1">
        <v>55</v>
      </c>
      <c r="B180" s="7" t="s">
        <v>174</v>
      </c>
      <c r="C180" s="12">
        <v>0</v>
      </c>
      <c r="D180" s="9">
        <v>1</v>
      </c>
      <c r="E180" s="9">
        <v>0.8</v>
      </c>
      <c r="F180" s="9">
        <v>0.6</v>
      </c>
      <c r="G180" s="9">
        <v>0.4</v>
      </c>
      <c r="H180" s="9">
        <v>0.2</v>
      </c>
      <c r="I180" s="9">
        <v>0</v>
      </c>
      <c r="J180" s="9">
        <v>0.2</v>
      </c>
      <c r="K180" s="9">
        <v>0.4</v>
      </c>
      <c r="L180" s="9">
        <v>0.6</v>
      </c>
      <c r="M180" s="9">
        <v>0.8</v>
      </c>
      <c r="N180" s="9">
        <v>1</v>
      </c>
      <c r="O180" s="8">
        <v>0</v>
      </c>
      <c r="P180" s="5">
        <v>6</v>
      </c>
      <c r="Q180" s="5" t="s">
        <v>265</v>
      </c>
      <c r="R180" s="5">
        <v>2019</v>
      </c>
    </row>
    <row r="181" spans="1:18" x14ac:dyDescent="0.25">
      <c r="A181" s="1">
        <v>56</v>
      </c>
      <c r="B181" s="7" t="s">
        <v>175</v>
      </c>
      <c r="C181" s="12">
        <v>-0.75690000000000002</v>
      </c>
      <c r="D181" s="9">
        <v>0.24309999999999998</v>
      </c>
      <c r="E181" s="9">
        <v>4.3100000000000027E-2</v>
      </c>
      <c r="F181" s="9">
        <v>0.15690000000000004</v>
      </c>
      <c r="G181" s="9">
        <v>0.3569</v>
      </c>
      <c r="H181" s="9">
        <v>0.55689999999999995</v>
      </c>
      <c r="I181" s="9">
        <v>0.75690000000000002</v>
      </c>
      <c r="J181" s="9">
        <v>0.95690000000000008</v>
      </c>
      <c r="K181" s="9">
        <v>1.1569</v>
      </c>
      <c r="L181" s="9">
        <v>1.3569</v>
      </c>
      <c r="M181" s="9">
        <v>1.5569000000000002</v>
      </c>
      <c r="N181" s="9">
        <v>1.7568999999999999</v>
      </c>
      <c r="O181" s="8">
        <v>4.3100000000000027E-2</v>
      </c>
      <c r="P181" s="5">
        <v>2</v>
      </c>
      <c r="Q181" s="5" t="s">
        <v>251</v>
      </c>
      <c r="R181" s="5">
        <v>2019</v>
      </c>
    </row>
    <row r="182" spans="1:18" x14ac:dyDescent="0.25">
      <c r="A182" s="1">
        <v>57</v>
      </c>
      <c r="B182" s="7" t="s">
        <v>176</v>
      </c>
      <c r="C182" s="12">
        <v>0.42149999999999999</v>
      </c>
      <c r="D182" s="9">
        <v>1.4215</v>
      </c>
      <c r="E182" s="9">
        <v>1.2215</v>
      </c>
      <c r="F182" s="9">
        <v>1.0215000000000001</v>
      </c>
      <c r="G182" s="9">
        <v>0.82150000000000001</v>
      </c>
      <c r="H182" s="9">
        <v>0.62149999999999994</v>
      </c>
      <c r="I182" s="9">
        <v>0.42149999999999999</v>
      </c>
      <c r="J182" s="9">
        <v>0.22149999999999997</v>
      </c>
      <c r="K182" s="9">
        <v>2.1499999999999964E-2</v>
      </c>
      <c r="L182" s="9">
        <v>0.17849999999999999</v>
      </c>
      <c r="M182" s="9">
        <v>0.37850000000000006</v>
      </c>
      <c r="N182" s="9">
        <v>0.57850000000000001</v>
      </c>
      <c r="O182" s="8">
        <v>2.1499999999999964E-2</v>
      </c>
      <c r="P182" s="5">
        <v>8</v>
      </c>
      <c r="Q182" s="5" t="s">
        <v>257</v>
      </c>
      <c r="R182" s="5">
        <v>2019</v>
      </c>
    </row>
    <row r="183" spans="1:18" x14ac:dyDescent="0.25">
      <c r="A183" s="1">
        <v>58</v>
      </c>
      <c r="B183" s="7" t="s">
        <v>177</v>
      </c>
      <c r="C183" s="12">
        <v>-0.29599999999999999</v>
      </c>
      <c r="D183" s="9">
        <v>0.70399999999999996</v>
      </c>
      <c r="E183" s="9">
        <v>0.504</v>
      </c>
      <c r="F183" s="9">
        <v>0.30399999999999999</v>
      </c>
      <c r="G183" s="9">
        <v>0.10400000000000004</v>
      </c>
      <c r="H183" s="9">
        <v>9.5999999999999974E-2</v>
      </c>
      <c r="I183" s="9">
        <v>0.29599999999999999</v>
      </c>
      <c r="J183" s="9">
        <v>0.496</v>
      </c>
      <c r="K183" s="9">
        <v>0.69599999999999995</v>
      </c>
      <c r="L183" s="9">
        <v>0.89599999999999991</v>
      </c>
      <c r="M183" s="9">
        <v>1.0960000000000001</v>
      </c>
      <c r="N183" s="9">
        <v>1.296</v>
      </c>
      <c r="O183" s="8">
        <v>9.5999999999999974E-2</v>
      </c>
      <c r="P183" s="5">
        <v>5</v>
      </c>
      <c r="Q183" s="5" t="s">
        <v>254</v>
      </c>
      <c r="R183" s="5">
        <v>2019</v>
      </c>
    </row>
    <row r="184" spans="1:18" x14ac:dyDescent="0.25">
      <c r="A184" s="1">
        <v>59</v>
      </c>
      <c r="B184" s="7" t="s">
        <v>178</v>
      </c>
      <c r="C184" s="12">
        <v>0.63690000000000002</v>
      </c>
      <c r="D184" s="9">
        <v>1.6369</v>
      </c>
      <c r="E184" s="9">
        <v>1.4369000000000001</v>
      </c>
      <c r="F184" s="9">
        <v>1.2368999999999999</v>
      </c>
      <c r="G184" s="9">
        <v>1.0369000000000002</v>
      </c>
      <c r="H184" s="9">
        <v>0.83689999999999998</v>
      </c>
      <c r="I184" s="9">
        <v>0.63690000000000002</v>
      </c>
      <c r="J184" s="9">
        <v>0.43690000000000001</v>
      </c>
      <c r="K184" s="9">
        <v>0.2369</v>
      </c>
      <c r="L184" s="9">
        <v>3.6900000000000044E-2</v>
      </c>
      <c r="M184" s="9">
        <v>0.16310000000000002</v>
      </c>
      <c r="N184" s="9">
        <v>0.36309999999999998</v>
      </c>
      <c r="O184" s="8">
        <v>3.6900000000000044E-2</v>
      </c>
      <c r="P184" s="5">
        <v>9</v>
      </c>
      <c r="Q184" s="5" t="s">
        <v>258</v>
      </c>
      <c r="R184" s="5">
        <v>2019</v>
      </c>
    </row>
    <row r="185" spans="1:18" x14ac:dyDescent="0.25">
      <c r="A185" s="1">
        <v>60</v>
      </c>
      <c r="B185" s="7" t="s">
        <v>179</v>
      </c>
      <c r="C185" s="12">
        <v>-0.66959999999999997</v>
      </c>
      <c r="D185" s="9">
        <v>0.33040000000000003</v>
      </c>
      <c r="E185" s="9">
        <v>0.13040000000000007</v>
      </c>
      <c r="F185" s="9">
        <v>6.9599999999999995E-2</v>
      </c>
      <c r="G185" s="9">
        <v>0.26959999999999995</v>
      </c>
      <c r="H185" s="9">
        <v>0.46959999999999996</v>
      </c>
      <c r="I185" s="9">
        <v>0.66959999999999997</v>
      </c>
      <c r="J185" s="9">
        <v>0.86959999999999993</v>
      </c>
      <c r="K185" s="9">
        <v>1.0695999999999999</v>
      </c>
      <c r="L185" s="9">
        <v>1.2696000000000001</v>
      </c>
      <c r="M185" s="9">
        <v>1.4696</v>
      </c>
      <c r="N185" s="9">
        <v>1.6696</v>
      </c>
      <c r="O185" s="8">
        <v>6.9599999999999995E-2</v>
      </c>
      <c r="P185" s="5">
        <v>3</v>
      </c>
      <c r="Q185" s="5" t="s">
        <v>252</v>
      </c>
      <c r="R185" s="5">
        <v>2019</v>
      </c>
    </row>
    <row r="186" spans="1:18" x14ac:dyDescent="0.25">
      <c r="A186" s="1">
        <v>61</v>
      </c>
      <c r="B186" s="7" t="s">
        <v>180</v>
      </c>
      <c r="C186" s="12">
        <v>0.80159999999999998</v>
      </c>
      <c r="D186" s="9">
        <v>1.8016000000000001</v>
      </c>
      <c r="E186" s="9">
        <v>1.6015999999999999</v>
      </c>
      <c r="F186" s="9">
        <v>1.4016</v>
      </c>
      <c r="G186" s="9">
        <v>1.2016</v>
      </c>
      <c r="H186" s="9">
        <v>1.0016</v>
      </c>
      <c r="I186" s="9">
        <v>0.80159999999999998</v>
      </c>
      <c r="J186" s="9">
        <v>0.60159999999999991</v>
      </c>
      <c r="K186" s="9">
        <v>0.40159999999999996</v>
      </c>
      <c r="L186" s="9">
        <v>0.2016</v>
      </c>
      <c r="M186" s="9">
        <v>1.5999999999999348E-3</v>
      </c>
      <c r="N186" s="9">
        <v>0.19840000000000002</v>
      </c>
      <c r="O186" s="8">
        <v>1.5999999999999348E-3</v>
      </c>
      <c r="P186" s="5">
        <v>10</v>
      </c>
      <c r="Q186" s="5" t="s">
        <v>259</v>
      </c>
      <c r="R186" s="5">
        <v>2019</v>
      </c>
    </row>
    <row r="187" spans="1:18" x14ac:dyDescent="0.25">
      <c r="A187" s="1">
        <v>62</v>
      </c>
      <c r="B187" s="7" t="s">
        <v>181</v>
      </c>
      <c r="C187" s="12">
        <v>0.7339</v>
      </c>
      <c r="D187" s="9">
        <v>1.7339</v>
      </c>
      <c r="E187" s="9">
        <v>1.5339</v>
      </c>
      <c r="F187" s="9">
        <v>1.3338999999999999</v>
      </c>
      <c r="G187" s="9">
        <v>1.1339000000000001</v>
      </c>
      <c r="H187" s="9">
        <v>0.93389999999999995</v>
      </c>
      <c r="I187" s="9">
        <v>0.7339</v>
      </c>
      <c r="J187" s="9">
        <v>0.53390000000000004</v>
      </c>
      <c r="K187" s="9">
        <v>0.33389999999999997</v>
      </c>
      <c r="L187" s="9">
        <v>0.13390000000000002</v>
      </c>
      <c r="M187" s="9">
        <v>6.6100000000000048E-2</v>
      </c>
      <c r="N187" s="9">
        <v>0.2661</v>
      </c>
      <c r="O187" s="8">
        <v>6.6100000000000048E-2</v>
      </c>
      <c r="P187" s="5">
        <v>10</v>
      </c>
      <c r="Q187" s="5" t="s">
        <v>259</v>
      </c>
      <c r="R187" s="5">
        <v>2019</v>
      </c>
    </row>
    <row r="188" spans="1:18" x14ac:dyDescent="0.25">
      <c r="A188" s="1">
        <v>63</v>
      </c>
      <c r="B188" s="7" t="s">
        <v>182</v>
      </c>
      <c r="C188" s="12">
        <v>-2.58E-2</v>
      </c>
      <c r="D188" s="9">
        <v>0.97419999999999995</v>
      </c>
      <c r="E188" s="9">
        <v>0.7742</v>
      </c>
      <c r="F188" s="9">
        <v>0.57419999999999993</v>
      </c>
      <c r="G188" s="9">
        <v>0.37420000000000003</v>
      </c>
      <c r="H188" s="9">
        <v>0.17420000000000002</v>
      </c>
      <c r="I188" s="9">
        <v>2.58E-2</v>
      </c>
      <c r="J188" s="9">
        <v>0.2258</v>
      </c>
      <c r="K188" s="9">
        <v>0.42580000000000001</v>
      </c>
      <c r="L188" s="9">
        <v>0.62580000000000002</v>
      </c>
      <c r="M188" s="9">
        <v>0.82580000000000009</v>
      </c>
      <c r="N188" s="9">
        <v>1.0258</v>
      </c>
      <c r="O188" s="8">
        <v>2.58E-2</v>
      </c>
      <c r="P188" s="5">
        <v>6</v>
      </c>
      <c r="Q188" s="5" t="s">
        <v>265</v>
      </c>
      <c r="R188" s="5">
        <v>2019</v>
      </c>
    </row>
    <row r="189" spans="1:18" x14ac:dyDescent="0.25">
      <c r="A189" s="1">
        <v>64</v>
      </c>
      <c r="B189" s="7" t="s">
        <v>183</v>
      </c>
      <c r="C189" s="12">
        <v>-0.35949999999999999</v>
      </c>
      <c r="D189" s="9">
        <v>0.64050000000000007</v>
      </c>
      <c r="E189" s="9">
        <v>0.44050000000000006</v>
      </c>
      <c r="F189" s="9">
        <v>0.24049999999999999</v>
      </c>
      <c r="G189" s="9">
        <v>4.0500000000000036E-2</v>
      </c>
      <c r="H189" s="9">
        <v>0.15949999999999998</v>
      </c>
      <c r="I189" s="9">
        <v>0.35949999999999999</v>
      </c>
      <c r="J189" s="9">
        <v>0.5595</v>
      </c>
      <c r="K189" s="9">
        <v>0.75950000000000006</v>
      </c>
      <c r="L189" s="9">
        <v>0.95950000000000002</v>
      </c>
      <c r="M189" s="9">
        <v>1.1595</v>
      </c>
      <c r="N189" s="9">
        <v>1.3594999999999999</v>
      </c>
      <c r="O189" s="8">
        <v>4.0500000000000036E-2</v>
      </c>
      <c r="P189" s="5">
        <v>4</v>
      </c>
      <c r="Q189" s="5" t="s">
        <v>253</v>
      </c>
      <c r="R189" s="5">
        <v>2019</v>
      </c>
    </row>
    <row r="190" spans="1:18" x14ac:dyDescent="0.25">
      <c r="A190" s="1">
        <v>65</v>
      </c>
      <c r="B190" s="7" t="s">
        <v>184</v>
      </c>
      <c r="C190" s="12">
        <v>0.55620000000000003</v>
      </c>
      <c r="D190" s="9">
        <v>1.5562</v>
      </c>
      <c r="E190" s="9">
        <v>1.3562000000000001</v>
      </c>
      <c r="F190" s="9">
        <v>1.1562000000000001</v>
      </c>
      <c r="G190" s="9">
        <v>0.95620000000000005</v>
      </c>
      <c r="H190" s="9">
        <v>0.75619999999999998</v>
      </c>
      <c r="I190" s="9">
        <v>0.55620000000000003</v>
      </c>
      <c r="J190" s="9">
        <v>0.35620000000000002</v>
      </c>
      <c r="K190" s="9">
        <v>0.15620000000000001</v>
      </c>
      <c r="L190" s="9">
        <v>4.379999999999995E-2</v>
      </c>
      <c r="M190" s="9">
        <v>0.24380000000000002</v>
      </c>
      <c r="N190" s="9">
        <v>0.44379999999999997</v>
      </c>
      <c r="O190" s="8">
        <v>4.379999999999995E-2</v>
      </c>
      <c r="P190" s="5">
        <v>9</v>
      </c>
      <c r="Q190" s="5" t="s">
        <v>258</v>
      </c>
      <c r="R190" s="5">
        <v>2019</v>
      </c>
    </row>
    <row r="191" spans="1:18" x14ac:dyDescent="0.25">
      <c r="A191" s="1">
        <v>66</v>
      </c>
      <c r="B191" s="7" t="s">
        <v>4</v>
      </c>
      <c r="C191" s="12">
        <v>0</v>
      </c>
      <c r="D191" s="9">
        <v>1</v>
      </c>
      <c r="E191" s="9">
        <v>0.8</v>
      </c>
      <c r="F191" s="9">
        <v>0.6</v>
      </c>
      <c r="G191" s="9">
        <v>0.4</v>
      </c>
      <c r="H191" s="9">
        <v>0.2</v>
      </c>
      <c r="I191" s="9">
        <v>0</v>
      </c>
      <c r="J191" s="9">
        <v>0.2</v>
      </c>
      <c r="K191" s="9">
        <v>0.4</v>
      </c>
      <c r="L191" s="9">
        <v>0.6</v>
      </c>
      <c r="M191" s="9">
        <v>0.8</v>
      </c>
      <c r="N191" s="9">
        <v>1</v>
      </c>
      <c r="O191" s="8">
        <v>0</v>
      </c>
      <c r="P191" s="5">
        <v>6</v>
      </c>
      <c r="Q191" s="5" t="s">
        <v>265</v>
      </c>
      <c r="R191" s="5">
        <v>2019</v>
      </c>
    </row>
    <row r="192" spans="1:18" x14ac:dyDescent="0.25">
      <c r="A192" s="1">
        <v>67</v>
      </c>
      <c r="B192" s="7" t="s">
        <v>5</v>
      </c>
      <c r="C192" s="12">
        <v>0</v>
      </c>
      <c r="D192" s="9">
        <v>1</v>
      </c>
      <c r="E192" s="9">
        <v>0.8</v>
      </c>
      <c r="F192" s="9">
        <v>0.6</v>
      </c>
      <c r="G192" s="9">
        <v>0.4</v>
      </c>
      <c r="H192" s="9">
        <v>0.2</v>
      </c>
      <c r="I192" s="9">
        <v>0</v>
      </c>
      <c r="J192" s="9">
        <v>0.2</v>
      </c>
      <c r="K192" s="9">
        <v>0.4</v>
      </c>
      <c r="L192" s="9">
        <v>0.6</v>
      </c>
      <c r="M192" s="9">
        <v>0.8</v>
      </c>
      <c r="N192" s="9">
        <v>1</v>
      </c>
      <c r="O192" s="8">
        <v>0</v>
      </c>
      <c r="P192" s="5">
        <v>6</v>
      </c>
      <c r="Q192" s="5" t="s">
        <v>265</v>
      </c>
      <c r="R192" s="5">
        <v>2019</v>
      </c>
    </row>
    <row r="193" spans="1:18" x14ac:dyDescent="0.25">
      <c r="A193" s="1">
        <v>68</v>
      </c>
      <c r="B193" s="7" t="s">
        <v>59</v>
      </c>
      <c r="C193" s="12">
        <v>0</v>
      </c>
      <c r="D193" s="9">
        <v>1</v>
      </c>
      <c r="E193" s="9">
        <v>0.8</v>
      </c>
      <c r="F193" s="9">
        <v>0.6</v>
      </c>
      <c r="G193" s="9">
        <v>0.4</v>
      </c>
      <c r="H193" s="9">
        <v>0.2</v>
      </c>
      <c r="I193" s="9">
        <v>0</v>
      </c>
      <c r="J193" s="9">
        <v>0.2</v>
      </c>
      <c r="K193" s="9">
        <v>0.4</v>
      </c>
      <c r="L193" s="9">
        <v>0.6</v>
      </c>
      <c r="M193" s="9">
        <v>0.8</v>
      </c>
      <c r="N193" s="9">
        <v>1</v>
      </c>
      <c r="O193" s="8">
        <v>0</v>
      </c>
      <c r="P193" s="5">
        <v>6</v>
      </c>
      <c r="Q193" s="5" t="s">
        <v>265</v>
      </c>
      <c r="R193" s="5">
        <v>2019</v>
      </c>
    </row>
    <row r="194" spans="1:18" x14ac:dyDescent="0.25">
      <c r="A194" s="1">
        <v>0</v>
      </c>
      <c r="B194" s="7" t="s">
        <v>185</v>
      </c>
      <c r="C194" s="12">
        <v>0</v>
      </c>
      <c r="D194" s="9">
        <v>1</v>
      </c>
      <c r="E194" s="9">
        <v>0.8</v>
      </c>
      <c r="F194" s="9">
        <v>0.6</v>
      </c>
      <c r="G194" s="9">
        <v>0.4</v>
      </c>
      <c r="H194" s="9">
        <v>0.2</v>
      </c>
      <c r="I194" s="9">
        <v>0</v>
      </c>
      <c r="J194" s="9">
        <v>0.2</v>
      </c>
      <c r="K194" s="9">
        <v>0.4</v>
      </c>
      <c r="L194" s="9">
        <v>0.6</v>
      </c>
      <c r="M194" s="9">
        <v>0.8</v>
      </c>
      <c r="N194" s="9">
        <v>1</v>
      </c>
      <c r="O194" s="8">
        <v>0</v>
      </c>
      <c r="P194" s="5">
        <v>6</v>
      </c>
      <c r="Q194" s="5" t="s">
        <v>265</v>
      </c>
      <c r="R194" s="5">
        <v>2024</v>
      </c>
    </row>
    <row r="195" spans="1:18" x14ac:dyDescent="0.25">
      <c r="A195" s="1">
        <v>1</v>
      </c>
      <c r="B195" s="7" t="s">
        <v>123</v>
      </c>
      <c r="C195" s="12">
        <v>0.55620000000000003</v>
      </c>
      <c r="D195" s="9">
        <v>1.5562</v>
      </c>
      <c r="E195" s="9">
        <v>1.3562000000000001</v>
      </c>
      <c r="F195" s="9">
        <v>1.1562000000000001</v>
      </c>
      <c r="G195" s="9">
        <v>0.95620000000000005</v>
      </c>
      <c r="H195" s="9">
        <v>0.75619999999999998</v>
      </c>
      <c r="I195" s="9">
        <v>0.55620000000000003</v>
      </c>
      <c r="J195" s="9">
        <v>0.35620000000000002</v>
      </c>
      <c r="K195" s="9">
        <v>0.15620000000000001</v>
      </c>
      <c r="L195" s="9">
        <v>4.379999999999995E-2</v>
      </c>
      <c r="M195" s="9">
        <v>0.24380000000000002</v>
      </c>
      <c r="N195" s="9">
        <v>0.44379999999999997</v>
      </c>
      <c r="O195" s="8">
        <v>4.379999999999995E-2</v>
      </c>
      <c r="P195" s="5">
        <v>9</v>
      </c>
      <c r="Q195" s="5" t="s">
        <v>258</v>
      </c>
      <c r="R195" s="5">
        <v>2024</v>
      </c>
    </row>
    <row r="196" spans="1:18" x14ac:dyDescent="0.25">
      <c r="A196" s="1">
        <v>2</v>
      </c>
      <c r="B196" s="7" t="s">
        <v>186</v>
      </c>
      <c r="C196" s="12">
        <v>0.74239999999999995</v>
      </c>
      <c r="D196" s="9">
        <v>1.7423999999999999</v>
      </c>
      <c r="E196" s="9">
        <v>1.5424</v>
      </c>
      <c r="F196" s="9">
        <v>1.3424</v>
      </c>
      <c r="G196" s="9">
        <v>1.1423999999999999</v>
      </c>
      <c r="H196" s="9">
        <v>0.9423999999999999</v>
      </c>
      <c r="I196" s="9">
        <v>0.74239999999999995</v>
      </c>
      <c r="J196" s="9">
        <v>0.54239999999999999</v>
      </c>
      <c r="K196" s="9">
        <v>0.34239999999999993</v>
      </c>
      <c r="L196" s="9">
        <v>0.14239999999999997</v>
      </c>
      <c r="M196" s="9">
        <v>5.7600000000000096E-2</v>
      </c>
      <c r="N196" s="9">
        <v>0.25760000000000005</v>
      </c>
      <c r="O196" s="8">
        <v>5.7600000000000096E-2</v>
      </c>
      <c r="P196" s="5">
        <v>10</v>
      </c>
      <c r="Q196" s="5" t="s">
        <v>259</v>
      </c>
      <c r="R196" s="5">
        <v>2024</v>
      </c>
    </row>
    <row r="197" spans="1:18" x14ac:dyDescent="0.25">
      <c r="A197" s="1">
        <v>3</v>
      </c>
      <c r="B197" s="7" t="s">
        <v>187</v>
      </c>
      <c r="C197" s="12">
        <v>0.38179999999999997</v>
      </c>
      <c r="D197" s="9">
        <v>1.3817999999999999</v>
      </c>
      <c r="E197" s="9">
        <v>1.1818</v>
      </c>
      <c r="F197" s="9">
        <v>0.98180000000000001</v>
      </c>
      <c r="G197" s="9">
        <v>0.78180000000000005</v>
      </c>
      <c r="H197" s="9">
        <v>0.58179999999999998</v>
      </c>
      <c r="I197" s="9">
        <v>0.38179999999999997</v>
      </c>
      <c r="J197" s="9">
        <v>0.18179999999999996</v>
      </c>
      <c r="K197" s="9">
        <v>1.8200000000000049E-2</v>
      </c>
      <c r="L197" s="9">
        <v>0.21820000000000001</v>
      </c>
      <c r="M197" s="9">
        <v>0.41820000000000007</v>
      </c>
      <c r="N197" s="9">
        <v>0.61820000000000008</v>
      </c>
      <c r="O197" s="8">
        <v>1.8200000000000049E-2</v>
      </c>
      <c r="P197" s="5">
        <v>8</v>
      </c>
      <c r="Q197" s="5" t="s">
        <v>257</v>
      </c>
      <c r="R197" s="5">
        <v>2024</v>
      </c>
    </row>
    <row r="198" spans="1:18" x14ac:dyDescent="0.25">
      <c r="A198" s="1">
        <v>4</v>
      </c>
      <c r="B198" s="7" t="s">
        <v>188</v>
      </c>
      <c r="C198" s="12">
        <v>0.70850000000000002</v>
      </c>
      <c r="D198" s="9">
        <v>1.7084999999999999</v>
      </c>
      <c r="E198" s="9">
        <v>1.5085000000000002</v>
      </c>
      <c r="F198" s="9">
        <v>1.3085</v>
      </c>
      <c r="G198" s="9">
        <v>1.1085</v>
      </c>
      <c r="H198" s="9">
        <v>0.90850000000000009</v>
      </c>
      <c r="I198" s="9">
        <v>0.70850000000000002</v>
      </c>
      <c r="J198" s="9">
        <v>0.50849999999999995</v>
      </c>
      <c r="K198" s="9">
        <v>0.3085</v>
      </c>
      <c r="L198" s="9">
        <v>0.10850000000000004</v>
      </c>
      <c r="M198" s="9">
        <v>9.1500000000000026E-2</v>
      </c>
      <c r="N198" s="9">
        <v>0.29149999999999998</v>
      </c>
      <c r="O198" s="8">
        <v>9.1500000000000026E-2</v>
      </c>
      <c r="P198" s="5">
        <v>10</v>
      </c>
      <c r="Q198" s="5" t="s">
        <v>259</v>
      </c>
      <c r="R198" s="5">
        <v>2024</v>
      </c>
    </row>
    <row r="199" spans="1:18" x14ac:dyDescent="0.25">
      <c r="A199" s="1">
        <v>5</v>
      </c>
      <c r="B199" s="7" t="s">
        <v>189</v>
      </c>
      <c r="C199" s="12">
        <v>0</v>
      </c>
      <c r="D199" s="9">
        <v>1</v>
      </c>
      <c r="E199" s="9">
        <v>0.8</v>
      </c>
      <c r="F199" s="9">
        <v>0.6</v>
      </c>
      <c r="G199" s="9">
        <v>0.4</v>
      </c>
      <c r="H199" s="9">
        <v>0.2</v>
      </c>
      <c r="I199" s="9">
        <v>0</v>
      </c>
      <c r="J199" s="9">
        <v>0.2</v>
      </c>
      <c r="K199" s="9">
        <v>0.4</v>
      </c>
      <c r="L199" s="9">
        <v>0.6</v>
      </c>
      <c r="M199" s="9">
        <v>0.8</v>
      </c>
      <c r="N199" s="9">
        <v>1</v>
      </c>
      <c r="O199" s="8">
        <v>0</v>
      </c>
      <c r="P199" s="5">
        <v>6</v>
      </c>
      <c r="Q199" s="5" t="s">
        <v>265</v>
      </c>
      <c r="R199" s="5">
        <v>2024</v>
      </c>
    </row>
    <row r="200" spans="1:18" x14ac:dyDescent="0.25">
      <c r="A200" s="1">
        <v>6</v>
      </c>
      <c r="B200" s="7" t="s">
        <v>190</v>
      </c>
      <c r="C200" s="12">
        <v>-2.58E-2</v>
      </c>
      <c r="D200" s="9">
        <v>0.97419999999999995</v>
      </c>
      <c r="E200" s="9">
        <v>0.7742</v>
      </c>
      <c r="F200" s="9">
        <v>0.57419999999999993</v>
      </c>
      <c r="G200" s="9">
        <v>0.37420000000000003</v>
      </c>
      <c r="H200" s="9">
        <v>0.17420000000000002</v>
      </c>
      <c r="I200" s="9">
        <v>2.58E-2</v>
      </c>
      <c r="J200" s="9">
        <v>0.2258</v>
      </c>
      <c r="K200" s="9">
        <v>0.42580000000000001</v>
      </c>
      <c r="L200" s="9">
        <v>0.62580000000000002</v>
      </c>
      <c r="M200" s="9">
        <v>0.82580000000000009</v>
      </c>
      <c r="N200" s="9">
        <v>1.0258</v>
      </c>
      <c r="O200" s="8">
        <v>2.58E-2</v>
      </c>
      <c r="P200" s="5">
        <v>6</v>
      </c>
      <c r="Q200" s="5" t="s">
        <v>265</v>
      </c>
      <c r="R200" s="5">
        <v>2024</v>
      </c>
    </row>
    <row r="201" spans="1:18" x14ac:dyDescent="0.25">
      <c r="A201" s="1">
        <v>7</v>
      </c>
      <c r="B201" s="7" t="s">
        <v>191</v>
      </c>
      <c r="C201" s="12">
        <v>0</v>
      </c>
      <c r="D201" s="9">
        <v>1</v>
      </c>
      <c r="E201" s="9">
        <v>0.8</v>
      </c>
      <c r="F201" s="9">
        <v>0.6</v>
      </c>
      <c r="G201" s="9">
        <v>0.4</v>
      </c>
      <c r="H201" s="9">
        <v>0.2</v>
      </c>
      <c r="I201" s="9">
        <v>0</v>
      </c>
      <c r="J201" s="9">
        <v>0.2</v>
      </c>
      <c r="K201" s="9">
        <v>0.4</v>
      </c>
      <c r="L201" s="9">
        <v>0.6</v>
      </c>
      <c r="M201" s="9">
        <v>0.8</v>
      </c>
      <c r="N201" s="9">
        <v>1</v>
      </c>
      <c r="O201" s="8">
        <v>0</v>
      </c>
      <c r="P201" s="5">
        <v>6</v>
      </c>
      <c r="Q201" s="5" t="s">
        <v>265</v>
      </c>
      <c r="R201" s="5">
        <v>2024</v>
      </c>
    </row>
    <row r="202" spans="1:18" x14ac:dyDescent="0.25">
      <c r="A202" s="1">
        <v>8</v>
      </c>
      <c r="B202" s="7" t="s">
        <v>192</v>
      </c>
      <c r="C202" s="12">
        <v>-0.46639999999999998</v>
      </c>
      <c r="D202" s="9">
        <v>0.53360000000000007</v>
      </c>
      <c r="E202" s="9">
        <v>0.33360000000000006</v>
      </c>
      <c r="F202" s="9">
        <v>0.1336</v>
      </c>
      <c r="G202" s="9">
        <v>6.6399999999999959E-2</v>
      </c>
      <c r="H202" s="9">
        <v>0.26639999999999997</v>
      </c>
      <c r="I202" s="9">
        <v>0.46639999999999998</v>
      </c>
      <c r="J202" s="9">
        <v>0.66639999999999999</v>
      </c>
      <c r="K202" s="9">
        <v>0.86640000000000006</v>
      </c>
      <c r="L202" s="9">
        <v>1.0664</v>
      </c>
      <c r="M202" s="9">
        <v>1.2664</v>
      </c>
      <c r="N202" s="9">
        <v>1.4663999999999999</v>
      </c>
      <c r="O202" s="8">
        <v>6.6399999999999959E-2</v>
      </c>
      <c r="P202" s="5">
        <v>4</v>
      </c>
      <c r="Q202" s="5" t="s">
        <v>253</v>
      </c>
      <c r="R202" s="5">
        <v>2024</v>
      </c>
    </row>
    <row r="203" spans="1:18" x14ac:dyDescent="0.25">
      <c r="A203" s="1">
        <v>9</v>
      </c>
      <c r="B203" s="7" t="s">
        <v>193</v>
      </c>
      <c r="C203" s="12">
        <v>0.4914</v>
      </c>
      <c r="D203" s="9">
        <v>1.4914000000000001</v>
      </c>
      <c r="E203" s="9">
        <v>1.2914000000000001</v>
      </c>
      <c r="F203" s="9">
        <v>1.0913999999999999</v>
      </c>
      <c r="G203" s="9">
        <v>0.89139999999999997</v>
      </c>
      <c r="H203" s="9">
        <v>0.69140000000000001</v>
      </c>
      <c r="I203" s="9">
        <v>0.4914</v>
      </c>
      <c r="J203" s="9">
        <v>0.29139999999999999</v>
      </c>
      <c r="K203" s="9">
        <v>9.1399999999999981E-2</v>
      </c>
      <c r="L203" s="9">
        <v>0.10859999999999997</v>
      </c>
      <c r="M203" s="9">
        <v>0.30860000000000004</v>
      </c>
      <c r="N203" s="9">
        <v>0.50859999999999994</v>
      </c>
      <c r="O203" s="8">
        <v>9.1399999999999981E-2</v>
      </c>
      <c r="P203" s="5">
        <v>8</v>
      </c>
      <c r="Q203" s="5" t="s">
        <v>257</v>
      </c>
      <c r="R203" s="5">
        <v>2024</v>
      </c>
    </row>
    <row r="204" spans="1:18" x14ac:dyDescent="0.25">
      <c r="A204" s="1">
        <v>10</v>
      </c>
      <c r="B204" s="7" t="s">
        <v>194</v>
      </c>
      <c r="C204" s="12">
        <v>0.43890000000000001</v>
      </c>
      <c r="D204" s="9">
        <v>1.4389000000000001</v>
      </c>
      <c r="E204" s="9">
        <v>1.2389000000000001</v>
      </c>
      <c r="F204" s="9">
        <v>1.0388999999999999</v>
      </c>
      <c r="G204" s="9">
        <v>0.83889999999999998</v>
      </c>
      <c r="H204" s="9">
        <v>0.63890000000000002</v>
      </c>
      <c r="I204" s="9">
        <v>0.43890000000000001</v>
      </c>
      <c r="J204" s="9">
        <v>0.2389</v>
      </c>
      <c r="K204" s="9">
        <v>3.889999999999999E-2</v>
      </c>
      <c r="L204" s="9">
        <v>0.16109999999999997</v>
      </c>
      <c r="M204" s="9">
        <v>0.36110000000000003</v>
      </c>
      <c r="N204" s="9">
        <v>0.56109999999999993</v>
      </c>
      <c r="O204" s="8">
        <v>3.889999999999999E-2</v>
      </c>
      <c r="P204" s="5">
        <v>8</v>
      </c>
      <c r="Q204" s="5" t="s">
        <v>257</v>
      </c>
      <c r="R204" s="5">
        <v>2024</v>
      </c>
    </row>
    <row r="205" spans="1:18" x14ac:dyDescent="0.25">
      <c r="A205" s="1">
        <v>11</v>
      </c>
      <c r="B205" s="7" t="s">
        <v>195</v>
      </c>
      <c r="C205" s="12">
        <v>0.66520000000000001</v>
      </c>
      <c r="D205" s="9">
        <v>1.6652</v>
      </c>
      <c r="E205" s="9">
        <v>1.4652000000000001</v>
      </c>
      <c r="F205" s="9">
        <v>1.2652000000000001</v>
      </c>
      <c r="G205" s="9">
        <v>1.0651999999999999</v>
      </c>
      <c r="H205" s="9">
        <v>0.86519999999999997</v>
      </c>
      <c r="I205" s="9">
        <v>0.66520000000000001</v>
      </c>
      <c r="J205" s="9">
        <v>0.4652</v>
      </c>
      <c r="K205" s="9">
        <v>0.26519999999999999</v>
      </c>
      <c r="L205" s="9">
        <v>6.5200000000000036E-2</v>
      </c>
      <c r="M205" s="9">
        <v>0.13480000000000003</v>
      </c>
      <c r="N205" s="9">
        <v>0.33479999999999999</v>
      </c>
      <c r="O205" s="8">
        <v>6.5200000000000036E-2</v>
      </c>
      <c r="P205" s="5">
        <v>9</v>
      </c>
      <c r="Q205" s="5" t="s">
        <v>258</v>
      </c>
      <c r="R205" s="5">
        <v>2024</v>
      </c>
    </row>
    <row r="206" spans="1:18" x14ac:dyDescent="0.25">
      <c r="A206" s="1">
        <v>12</v>
      </c>
      <c r="B206" s="7" t="s">
        <v>196</v>
      </c>
      <c r="C206" s="12">
        <v>0.97599999999999998</v>
      </c>
      <c r="D206" s="9">
        <v>1.976</v>
      </c>
      <c r="E206" s="9">
        <v>1.776</v>
      </c>
      <c r="F206" s="9">
        <v>1.5760000000000001</v>
      </c>
      <c r="G206" s="9">
        <v>1.3759999999999999</v>
      </c>
      <c r="H206" s="9">
        <v>1.1759999999999999</v>
      </c>
      <c r="I206" s="9">
        <v>0.97599999999999998</v>
      </c>
      <c r="J206" s="9">
        <v>0.77600000000000002</v>
      </c>
      <c r="K206" s="9">
        <v>0.57599999999999996</v>
      </c>
      <c r="L206" s="9">
        <v>0.376</v>
      </c>
      <c r="M206" s="9">
        <v>0.17599999999999993</v>
      </c>
      <c r="N206" s="9">
        <v>2.4000000000000021E-2</v>
      </c>
      <c r="O206" s="8">
        <v>2.4000000000000021E-2</v>
      </c>
      <c r="P206" s="5">
        <v>11</v>
      </c>
      <c r="Q206" s="5" t="s">
        <v>260</v>
      </c>
      <c r="R206" s="5">
        <v>2024</v>
      </c>
    </row>
    <row r="207" spans="1:18" x14ac:dyDescent="0.25">
      <c r="A207" s="1">
        <v>13</v>
      </c>
      <c r="B207" s="7" t="s">
        <v>197</v>
      </c>
      <c r="C207" s="12">
        <v>7.7200000000000005E-2</v>
      </c>
      <c r="D207" s="9">
        <v>1.0771999999999999</v>
      </c>
      <c r="E207" s="9">
        <v>0.87720000000000009</v>
      </c>
      <c r="F207" s="9">
        <v>0.67720000000000002</v>
      </c>
      <c r="G207" s="9">
        <v>0.47720000000000001</v>
      </c>
      <c r="H207" s="9">
        <v>0.2772</v>
      </c>
      <c r="I207" s="9">
        <v>7.7200000000000005E-2</v>
      </c>
      <c r="J207" s="9">
        <v>0.12280000000000001</v>
      </c>
      <c r="K207" s="9">
        <v>0.32280000000000003</v>
      </c>
      <c r="L207" s="9">
        <v>0.52279999999999993</v>
      </c>
      <c r="M207" s="9">
        <v>0.7228</v>
      </c>
      <c r="N207" s="9">
        <v>0.92279999999999995</v>
      </c>
      <c r="O207" s="8">
        <v>7.7200000000000005E-2</v>
      </c>
      <c r="P207" s="5">
        <v>6</v>
      </c>
      <c r="Q207" s="5" t="s">
        <v>265</v>
      </c>
      <c r="R207" s="5">
        <v>2024</v>
      </c>
    </row>
    <row r="208" spans="1:18" x14ac:dyDescent="0.25">
      <c r="A208" s="1">
        <v>14</v>
      </c>
      <c r="B208" s="7" t="s">
        <v>198</v>
      </c>
      <c r="C208" s="12">
        <v>0.2263</v>
      </c>
      <c r="D208" s="9">
        <v>1.2262999999999999</v>
      </c>
      <c r="E208" s="9">
        <v>1.0263</v>
      </c>
      <c r="F208" s="9">
        <v>0.82630000000000003</v>
      </c>
      <c r="G208" s="9">
        <v>0.62630000000000008</v>
      </c>
      <c r="H208" s="9">
        <v>0.42630000000000001</v>
      </c>
      <c r="I208" s="9">
        <v>0.2263</v>
      </c>
      <c r="J208" s="9">
        <v>2.629999999999999E-2</v>
      </c>
      <c r="K208" s="9">
        <v>0.17370000000000002</v>
      </c>
      <c r="L208" s="9">
        <v>0.37369999999999998</v>
      </c>
      <c r="M208" s="9">
        <v>0.5737000000000001</v>
      </c>
      <c r="N208" s="9">
        <v>0.77370000000000005</v>
      </c>
      <c r="O208" s="8">
        <v>2.629999999999999E-2</v>
      </c>
      <c r="P208" s="5">
        <v>7</v>
      </c>
      <c r="Q208" s="5" t="s">
        <v>256</v>
      </c>
      <c r="R208" s="5">
        <v>2024</v>
      </c>
    </row>
    <row r="209" spans="1:18" x14ac:dyDescent="0.25">
      <c r="A209" s="1">
        <v>15</v>
      </c>
      <c r="B209" s="7" t="s">
        <v>199</v>
      </c>
      <c r="C209" s="12">
        <v>7.7200000000000005E-2</v>
      </c>
      <c r="D209" s="9">
        <v>1.0771999999999999</v>
      </c>
      <c r="E209" s="9">
        <v>0.87720000000000009</v>
      </c>
      <c r="F209" s="9">
        <v>0.67720000000000002</v>
      </c>
      <c r="G209" s="9">
        <v>0.47720000000000001</v>
      </c>
      <c r="H209" s="9">
        <v>0.2772</v>
      </c>
      <c r="I209" s="9">
        <v>7.7200000000000005E-2</v>
      </c>
      <c r="J209" s="9">
        <v>0.12280000000000001</v>
      </c>
      <c r="K209" s="9">
        <v>0.32280000000000003</v>
      </c>
      <c r="L209" s="9">
        <v>0.52279999999999993</v>
      </c>
      <c r="M209" s="9">
        <v>0.7228</v>
      </c>
      <c r="N209" s="9">
        <v>0.92279999999999995</v>
      </c>
      <c r="O209" s="8">
        <v>7.7200000000000005E-2</v>
      </c>
      <c r="P209" s="5">
        <v>6</v>
      </c>
      <c r="Q209" s="5" t="s">
        <v>265</v>
      </c>
      <c r="R209" s="5">
        <v>2024</v>
      </c>
    </row>
    <row r="210" spans="1:18" x14ac:dyDescent="0.25">
      <c r="A210" s="1">
        <v>16</v>
      </c>
      <c r="B210" s="7" t="s">
        <v>200</v>
      </c>
      <c r="C210" s="12">
        <v>-0.77170000000000005</v>
      </c>
      <c r="D210" s="9">
        <v>0.22829999999999995</v>
      </c>
      <c r="E210" s="9">
        <v>2.8299999999999992E-2</v>
      </c>
      <c r="F210" s="9">
        <v>0.17170000000000007</v>
      </c>
      <c r="G210" s="9">
        <v>0.37170000000000003</v>
      </c>
      <c r="H210" s="9">
        <v>0.5717000000000001</v>
      </c>
      <c r="I210" s="9">
        <v>0.77170000000000005</v>
      </c>
      <c r="J210" s="9">
        <v>0.97170000000000001</v>
      </c>
      <c r="K210" s="9">
        <v>1.1717</v>
      </c>
      <c r="L210" s="9">
        <v>1.3717000000000001</v>
      </c>
      <c r="M210" s="9">
        <v>1.5717000000000001</v>
      </c>
      <c r="N210" s="9">
        <v>1.7717000000000001</v>
      </c>
      <c r="O210" s="8">
        <v>2.8299999999999992E-2</v>
      </c>
      <c r="P210" s="5">
        <v>2</v>
      </c>
      <c r="Q210" s="5" t="s">
        <v>251</v>
      </c>
      <c r="R210" s="5">
        <v>2024</v>
      </c>
    </row>
    <row r="211" spans="1:18" x14ac:dyDescent="0.25">
      <c r="A211" s="1">
        <v>17</v>
      </c>
      <c r="B211" s="7" t="s">
        <v>201</v>
      </c>
      <c r="C211" s="12">
        <v>-0.52669999999999995</v>
      </c>
      <c r="D211" s="9">
        <v>0.47330000000000005</v>
      </c>
      <c r="E211" s="9">
        <v>0.2733000000000001</v>
      </c>
      <c r="F211" s="9">
        <v>7.3300000000000032E-2</v>
      </c>
      <c r="G211" s="9">
        <v>0.12669999999999992</v>
      </c>
      <c r="H211" s="9">
        <v>0.32669999999999993</v>
      </c>
      <c r="I211" s="9">
        <v>0.52669999999999995</v>
      </c>
      <c r="J211" s="9">
        <v>0.7266999999999999</v>
      </c>
      <c r="K211" s="9">
        <v>0.92669999999999997</v>
      </c>
      <c r="L211" s="9">
        <v>1.1267</v>
      </c>
      <c r="M211" s="9">
        <v>1.3267</v>
      </c>
      <c r="N211" s="9">
        <v>1.5266999999999999</v>
      </c>
      <c r="O211" s="8">
        <v>7.3300000000000032E-2</v>
      </c>
      <c r="P211" s="5">
        <v>3</v>
      </c>
      <c r="Q211" s="5" t="s">
        <v>252</v>
      </c>
      <c r="R211" s="5">
        <v>2024</v>
      </c>
    </row>
    <row r="212" spans="1:18" x14ac:dyDescent="0.25">
      <c r="A212" s="1">
        <v>18</v>
      </c>
      <c r="B212" s="7" t="s">
        <v>202</v>
      </c>
      <c r="C212" s="12">
        <v>0.4199</v>
      </c>
      <c r="D212" s="9">
        <v>1.4198999999999999</v>
      </c>
      <c r="E212" s="9">
        <v>1.2199</v>
      </c>
      <c r="F212" s="9">
        <v>1.0199</v>
      </c>
      <c r="G212" s="9">
        <v>0.81990000000000007</v>
      </c>
      <c r="H212" s="9">
        <v>0.61990000000000001</v>
      </c>
      <c r="I212" s="9">
        <v>0.4199</v>
      </c>
      <c r="J212" s="9">
        <v>0.21989999999999998</v>
      </c>
      <c r="K212" s="9">
        <v>1.9899999999999973E-2</v>
      </c>
      <c r="L212" s="9">
        <v>0.18009999999999998</v>
      </c>
      <c r="M212" s="9">
        <v>0.38010000000000005</v>
      </c>
      <c r="N212" s="9">
        <v>0.58010000000000006</v>
      </c>
      <c r="O212" s="8">
        <v>1.9899999999999973E-2</v>
      </c>
      <c r="P212" s="5">
        <v>8</v>
      </c>
      <c r="Q212" s="5" t="s">
        <v>257</v>
      </c>
      <c r="R212" s="5">
        <v>2024</v>
      </c>
    </row>
    <row r="213" spans="1:18" x14ac:dyDescent="0.25">
      <c r="A213" s="1">
        <v>19</v>
      </c>
      <c r="B213" s="7" t="s">
        <v>203</v>
      </c>
      <c r="C213" s="12">
        <v>0.29599999999999999</v>
      </c>
      <c r="D213" s="9">
        <v>1.296</v>
      </c>
      <c r="E213" s="9">
        <v>1.0960000000000001</v>
      </c>
      <c r="F213" s="9">
        <v>0.89599999999999991</v>
      </c>
      <c r="G213" s="9">
        <v>0.69599999999999995</v>
      </c>
      <c r="H213" s="9">
        <v>0.496</v>
      </c>
      <c r="I213" s="9">
        <v>0.29599999999999999</v>
      </c>
      <c r="J213" s="9">
        <v>9.5999999999999974E-2</v>
      </c>
      <c r="K213" s="9">
        <v>0.10400000000000004</v>
      </c>
      <c r="L213" s="9">
        <v>0.30399999999999999</v>
      </c>
      <c r="M213" s="9">
        <v>0.504</v>
      </c>
      <c r="N213" s="9">
        <v>0.70399999999999996</v>
      </c>
      <c r="O213" s="8">
        <v>9.5999999999999974E-2</v>
      </c>
      <c r="P213" s="5">
        <v>7</v>
      </c>
      <c r="Q213" s="5" t="s">
        <v>256</v>
      </c>
      <c r="R213" s="5">
        <v>2024</v>
      </c>
    </row>
    <row r="214" spans="1:18" x14ac:dyDescent="0.25">
      <c r="A214" s="1">
        <v>20</v>
      </c>
      <c r="B214" s="7" t="s">
        <v>204</v>
      </c>
      <c r="C214" s="12">
        <v>0.81259999999999999</v>
      </c>
      <c r="D214" s="9">
        <v>1.8126</v>
      </c>
      <c r="E214" s="9">
        <v>1.6126</v>
      </c>
      <c r="F214" s="9">
        <v>1.4125999999999999</v>
      </c>
      <c r="G214" s="9">
        <v>1.2126000000000001</v>
      </c>
      <c r="H214" s="9">
        <v>1.0125999999999999</v>
      </c>
      <c r="I214" s="9">
        <v>0.81259999999999999</v>
      </c>
      <c r="J214" s="9">
        <v>0.61260000000000003</v>
      </c>
      <c r="K214" s="9">
        <v>0.41259999999999997</v>
      </c>
      <c r="L214" s="9">
        <v>0.21260000000000001</v>
      </c>
      <c r="M214" s="9">
        <v>1.2599999999999945E-2</v>
      </c>
      <c r="N214" s="9">
        <v>0.18740000000000001</v>
      </c>
      <c r="O214" s="8">
        <v>1.2599999999999945E-2</v>
      </c>
      <c r="P214" s="5">
        <v>10</v>
      </c>
      <c r="Q214" s="5" t="s">
        <v>259</v>
      </c>
      <c r="R214" s="5">
        <v>2024</v>
      </c>
    </row>
    <row r="215" spans="1:18" x14ac:dyDescent="0.25">
      <c r="A215" s="1">
        <v>21</v>
      </c>
      <c r="B215" s="7" t="s">
        <v>205</v>
      </c>
      <c r="C215" s="12">
        <v>0</v>
      </c>
      <c r="D215" s="9">
        <v>1</v>
      </c>
      <c r="E215" s="9">
        <v>0.8</v>
      </c>
      <c r="F215" s="9">
        <v>0.6</v>
      </c>
      <c r="G215" s="9">
        <v>0.4</v>
      </c>
      <c r="H215" s="9">
        <v>0.2</v>
      </c>
      <c r="I215" s="9">
        <v>0</v>
      </c>
      <c r="J215" s="9">
        <v>0.2</v>
      </c>
      <c r="K215" s="9">
        <v>0.4</v>
      </c>
      <c r="L215" s="9">
        <v>0.6</v>
      </c>
      <c r="M215" s="9">
        <v>0.8</v>
      </c>
      <c r="N215" s="9">
        <v>1</v>
      </c>
      <c r="O215" s="8">
        <v>0</v>
      </c>
      <c r="P215" s="5">
        <v>6</v>
      </c>
      <c r="Q215" s="5" t="s">
        <v>265</v>
      </c>
      <c r="R215" s="5">
        <v>2024</v>
      </c>
    </row>
    <row r="216" spans="1:18" x14ac:dyDescent="0.25">
      <c r="A216" s="1">
        <v>22</v>
      </c>
      <c r="B216" s="7" t="s">
        <v>206</v>
      </c>
      <c r="C216" s="12">
        <v>0</v>
      </c>
      <c r="D216" s="9">
        <v>1</v>
      </c>
      <c r="E216" s="9">
        <v>0.8</v>
      </c>
      <c r="F216" s="9">
        <v>0.6</v>
      </c>
      <c r="G216" s="9">
        <v>0.4</v>
      </c>
      <c r="H216" s="9">
        <v>0.2</v>
      </c>
      <c r="I216" s="9">
        <v>0</v>
      </c>
      <c r="J216" s="9">
        <v>0.2</v>
      </c>
      <c r="K216" s="9">
        <v>0.4</v>
      </c>
      <c r="L216" s="9">
        <v>0.6</v>
      </c>
      <c r="M216" s="9">
        <v>0.8</v>
      </c>
      <c r="N216" s="9">
        <v>1</v>
      </c>
      <c r="O216" s="8">
        <v>0</v>
      </c>
      <c r="P216" s="5">
        <v>6</v>
      </c>
      <c r="Q216" s="5" t="s">
        <v>265</v>
      </c>
      <c r="R216" s="5">
        <v>2024</v>
      </c>
    </row>
    <row r="217" spans="1:18" x14ac:dyDescent="0.25">
      <c r="A217" s="1">
        <v>23</v>
      </c>
      <c r="B217" s="7" t="s">
        <v>207</v>
      </c>
      <c r="C217" s="12">
        <v>0</v>
      </c>
      <c r="D217" s="9">
        <v>1</v>
      </c>
      <c r="E217" s="9">
        <v>0.8</v>
      </c>
      <c r="F217" s="9">
        <v>0.6</v>
      </c>
      <c r="G217" s="9">
        <v>0.4</v>
      </c>
      <c r="H217" s="9">
        <v>0.2</v>
      </c>
      <c r="I217" s="9">
        <v>0</v>
      </c>
      <c r="J217" s="9">
        <v>0.2</v>
      </c>
      <c r="K217" s="9">
        <v>0.4</v>
      </c>
      <c r="L217" s="9">
        <v>0.6</v>
      </c>
      <c r="M217" s="9">
        <v>0.8</v>
      </c>
      <c r="N217" s="9">
        <v>1</v>
      </c>
      <c r="O217" s="8">
        <v>0</v>
      </c>
      <c r="P217" s="5">
        <v>6</v>
      </c>
      <c r="Q217" s="5" t="s">
        <v>265</v>
      </c>
      <c r="R217" s="5">
        <v>2024</v>
      </c>
    </row>
    <row r="218" spans="1:18" x14ac:dyDescent="0.25">
      <c r="A218" s="1">
        <v>24</v>
      </c>
      <c r="B218" s="7" t="s">
        <v>208</v>
      </c>
      <c r="C218" s="12">
        <v>0</v>
      </c>
      <c r="D218" s="9">
        <v>1</v>
      </c>
      <c r="E218" s="9">
        <v>0.8</v>
      </c>
      <c r="F218" s="9">
        <v>0.6</v>
      </c>
      <c r="G218" s="9">
        <v>0.4</v>
      </c>
      <c r="H218" s="9">
        <v>0.2</v>
      </c>
      <c r="I218" s="9">
        <v>0</v>
      </c>
      <c r="J218" s="9">
        <v>0.2</v>
      </c>
      <c r="K218" s="9">
        <v>0.4</v>
      </c>
      <c r="L218" s="9">
        <v>0.6</v>
      </c>
      <c r="M218" s="9">
        <v>0.8</v>
      </c>
      <c r="N218" s="9">
        <v>1</v>
      </c>
      <c r="O218" s="8">
        <v>0</v>
      </c>
      <c r="P218" s="5">
        <v>6</v>
      </c>
      <c r="Q218" s="5" t="s">
        <v>265</v>
      </c>
      <c r="R218" s="5">
        <v>2024</v>
      </c>
    </row>
    <row r="219" spans="1:18" x14ac:dyDescent="0.25">
      <c r="A219" s="1">
        <v>25</v>
      </c>
      <c r="B219" s="7" t="s">
        <v>209</v>
      </c>
      <c r="C219" s="12">
        <v>0</v>
      </c>
      <c r="D219" s="9">
        <v>1</v>
      </c>
      <c r="E219" s="9">
        <v>0.8</v>
      </c>
      <c r="F219" s="9">
        <v>0.6</v>
      </c>
      <c r="G219" s="9">
        <v>0.4</v>
      </c>
      <c r="H219" s="9">
        <v>0.2</v>
      </c>
      <c r="I219" s="9">
        <v>0</v>
      </c>
      <c r="J219" s="9">
        <v>0.2</v>
      </c>
      <c r="K219" s="9">
        <v>0.4</v>
      </c>
      <c r="L219" s="9">
        <v>0.6</v>
      </c>
      <c r="M219" s="9">
        <v>0.8</v>
      </c>
      <c r="N219" s="9">
        <v>1</v>
      </c>
      <c r="O219" s="8">
        <v>0</v>
      </c>
      <c r="P219" s="5">
        <v>6</v>
      </c>
      <c r="Q219" s="5" t="s">
        <v>265</v>
      </c>
      <c r="R219" s="5">
        <v>2024</v>
      </c>
    </row>
    <row r="220" spans="1:18" x14ac:dyDescent="0.25">
      <c r="A220" s="1">
        <v>26</v>
      </c>
      <c r="B220" s="7" t="s">
        <v>210</v>
      </c>
      <c r="C220" s="12">
        <v>0.42149999999999999</v>
      </c>
      <c r="D220" s="9">
        <v>1.4215</v>
      </c>
      <c r="E220" s="9">
        <v>1.2215</v>
      </c>
      <c r="F220" s="9">
        <v>1.0215000000000001</v>
      </c>
      <c r="G220" s="9">
        <v>0.82150000000000001</v>
      </c>
      <c r="H220" s="9">
        <v>0.62149999999999994</v>
      </c>
      <c r="I220" s="9">
        <v>0.42149999999999999</v>
      </c>
      <c r="J220" s="9">
        <v>0.22149999999999997</v>
      </c>
      <c r="K220" s="9">
        <v>2.1499999999999964E-2</v>
      </c>
      <c r="L220" s="9">
        <v>0.17849999999999999</v>
      </c>
      <c r="M220" s="9">
        <v>0.37850000000000006</v>
      </c>
      <c r="N220" s="9">
        <v>0.57850000000000001</v>
      </c>
      <c r="O220" s="8">
        <v>2.1499999999999964E-2</v>
      </c>
      <c r="P220" s="5">
        <v>8</v>
      </c>
      <c r="Q220" s="5" t="s">
        <v>257</v>
      </c>
      <c r="R220" s="5">
        <v>2024</v>
      </c>
    </row>
    <row r="221" spans="1:18" x14ac:dyDescent="0.25">
      <c r="A221" s="1">
        <v>27</v>
      </c>
      <c r="B221" s="7" t="s">
        <v>211</v>
      </c>
      <c r="C221" s="12">
        <v>-0.65969999999999995</v>
      </c>
      <c r="D221" s="9">
        <v>0.34030000000000005</v>
      </c>
      <c r="E221" s="9">
        <v>0.14030000000000009</v>
      </c>
      <c r="F221" s="9">
        <v>5.9699999999999975E-2</v>
      </c>
      <c r="G221" s="9">
        <v>0.25969999999999993</v>
      </c>
      <c r="H221" s="9">
        <v>0.45969999999999994</v>
      </c>
      <c r="I221" s="9">
        <v>0.65969999999999995</v>
      </c>
      <c r="J221" s="9">
        <v>0.85969999999999991</v>
      </c>
      <c r="K221" s="9">
        <v>1.0596999999999999</v>
      </c>
      <c r="L221" s="9">
        <v>1.2597</v>
      </c>
      <c r="M221" s="9">
        <v>1.4597</v>
      </c>
      <c r="N221" s="9">
        <v>1.6597</v>
      </c>
      <c r="O221" s="8">
        <v>5.9699999999999975E-2</v>
      </c>
      <c r="P221" s="5">
        <v>3</v>
      </c>
      <c r="Q221" s="5" t="s">
        <v>252</v>
      </c>
      <c r="R221" s="5">
        <v>2024</v>
      </c>
    </row>
    <row r="222" spans="1:18" x14ac:dyDescent="0.25">
      <c r="A222" s="1">
        <v>28</v>
      </c>
      <c r="B222" s="7" t="s">
        <v>212</v>
      </c>
      <c r="C222" s="12">
        <v>0</v>
      </c>
      <c r="D222" s="9">
        <v>1</v>
      </c>
      <c r="E222" s="9">
        <v>0.8</v>
      </c>
      <c r="F222" s="9">
        <v>0.6</v>
      </c>
      <c r="G222" s="9">
        <v>0.4</v>
      </c>
      <c r="H222" s="9">
        <v>0.2</v>
      </c>
      <c r="I222" s="9">
        <v>0</v>
      </c>
      <c r="J222" s="9">
        <v>0.2</v>
      </c>
      <c r="K222" s="9">
        <v>0.4</v>
      </c>
      <c r="L222" s="9">
        <v>0.6</v>
      </c>
      <c r="M222" s="9">
        <v>0.8</v>
      </c>
      <c r="N222" s="9">
        <v>1</v>
      </c>
      <c r="O222" s="8">
        <v>0</v>
      </c>
      <c r="P222" s="5">
        <v>6</v>
      </c>
      <c r="Q222" s="5" t="s">
        <v>265</v>
      </c>
      <c r="R222" s="5">
        <v>2024</v>
      </c>
    </row>
    <row r="223" spans="1:18" x14ac:dyDescent="0.25">
      <c r="A223" s="1">
        <v>29</v>
      </c>
      <c r="B223" s="7" t="s">
        <v>213</v>
      </c>
      <c r="C223" s="12">
        <v>0.2235</v>
      </c>
      <c r="D223" s="9">
        <v>1.2235</v>
      </c>
      <c r="E223" s="9">
        <v>1.0235000000000001</v>
      </c>
      <c r="F223" s="9">
        <v>0.82350000000000001</v>
      </c>
      <c r="G223" s="9">
        <v>0.62350000000000005</v>
      </c>
      <c r="H223" s="9">
        <v>0.42349999999999999</v>
      </c>
      <c r="I223" s="9">
        <v>0.2235</v>
      </c>
      <c r="J223" s="9">
        <v>2.3499999999999993E-2</v>
      </c>
      <c r="K223" s="9">
        <v>0.17650000000000002</v>
      </c>
      <c r="L223" s="9">
        <v>0.37649999999999995</v>
      </c>
      <c r="M223" s="9">
        <v>0.57650000000000001</v>
      </c>
      <c r="N223" s="9">
        <v>0.77649999999999997</v>
      </c>
      <c r="O223" s="8">
        <v>2.3499999999999993E-2</v>
      </c>
      <c r="P223" s="5">
        <v>7</v>
      </c>
      <c r="Q223" s="5" t="s">
        <v>256</v>
      </c>
      <c r="R223" s="5">
        <v>2024</v>
      </c>
    </row>
    <row r="224" spans="1:18" x14ac:dyDescent="0.25">
      <c r="A224" s="1">
        <v>30</v>
      </c>
      <c r="B224" s="7" t="s">
        <v>214</v>
      </c>
      <c r="C224" s="12">
        <v>0.49390000000000001</v>
      </c>
      <c r="D224" s="9">
        <v>1.4939</v>
      </c>
      <c r="E224" s="9">
        <v>1.2939000000000001</v>
      </c>
      <c r="F224" s="9">
        <v>1.0939000000000001</v>
      </c>
      <c r="G224" s="9">
        <v>0.89390000000000003</v>
      </c>
      <c r="H224" s="9">
        <v>0.69389999999999996</v>
      </c>
      <c r="I224" s="9">
        <v>0.49390000000000001</v>
      </c>
      <c r="J224" s="9">
        <v>0.29389999999999999</v>
      </c>
      <c r="K224" s="9">
        <v>9.3899999999999983E-2</v>
      </c>
      <c r="L224" s="9">
        <v>0.10609999999999997</v>
      </c>
      <c r="M224" s="9">
        <v>0.30610000000000004</v>
      </c>
      <c r="N224" s="9">
        <v>0.50609999999999999</v>
      </c>
      <c r="O224" s="8">
        <v>9.3899999999999983E-2</v>
      </c>
      <c r="P224" s="5">
        <v>8</v>
      </c>
      <c r="Q224" s="5" t="s">
        <v>257</v>
      </c>
      <c r="R224" s="5">
        <v>2024</v>
      </c>
    </row>
    <row r="225" spans="1:18" x14ac:dyDescent="0.25">
      <c r="A225" s="1">
        <v>31</v>
      </c>
      <c r="B225" s="7" t="s">
        <v>215</v>
      </c>
      <c r="C225" s="12">
        <v>0.82030000000000003</v>
      </c>
      <c r="D225" s="9">
        <v>1.8203</v>
      </c>
      <c r="E225" s="9">
        <v>1.6203000000000001</v>
      </c>
      <c r="F225" s="9">
        <v>1.4203000000000001</v>
      </c>
      <c r="G225" s="9">
        <v>1.2202999999999999</v>
      </c>
      <c r="H225" s="9">
        <v>1.0203</v>
      </c>
      <c r="I225" s="9">
        <v>0.82030000000000003</v>
      </c>
      <c r="J225" s="9">
        <v>0.62030000000000007</v>
      </c>
      <c r="K225" s="9">
        <v>0.42030000000000001</v>
      </c>
      <c r="L225" s="9">
        <v>0.22030000000000005</v>
      </c>
      <c r="M225" s="9">
        <v>2.0299999999999985E-2</v>
      </c>
      <c r="N225" s="9">
        <v>0.17969999999999997</v>
      </c>
      <c r="O225" s="8">
        <v>2.0299999999999985E-2</v>
      </c>
      <c r="P225" s="5">
        <v>10</v>
      </c>
      <c r="Q225" s="5" t="s">
        <v>259</v>
      </c>
      <c r="R225" s="5">
        <v>2024</v>
      </c>
    </row>
    <row r="226" spans="1:18" x14ac:dyDescent="0.25">
      <c r="A226" s="1">
        <v>32</v>
      </c>
      <c r="B226" s="7" t="s">
        <v>216</v>
      </c>
      <c r="C226" s="12">
        <v>7.7200000000000005E-2</v>
      </c>
      <c r="D226" s="9">
        <v>1.0771999999999999</v>
      </c>
      <c r="E226" s="9">
        <v>0.87720000000000009</v>
      </c>
      <c r="F226" s="9">
        <v>0.67720000000000002</v>
      </c>
      <c r="G226" s="9">
        <v>0.47720000000000001</v>
      </c>
      <c r="H226" s="9">
        <v>0.2772</v>
      </c>
      <c r="I226" s="9">
        <v>7.7200000000000005E-2</v>
      </c>
      <c r="J226" s="9">
        <v>0.12280000000000001</v>
      </c>
      <c r="K226" s="9">
        <v>0.32280000000000003</v>
      </c>
      <c r="L226" s="9">
        <v>0.52279999999999993</v>
      </c>
      <c r="M226" s="9">
        <v>0.7228</v>
      </c>
      <c r="N226" s="9">
        <v>0.92279999999999995</v>
      </c>
      <c r="O226" s="8">
        <v>7.7200000000000005E-2</v>
      </c>
      <c r="P226" s="5">
        <v>6</v>
      </c>
      <c r="Q226" s="5" t="s">
        <v>265</v>
      </c>
      <c r="R226" s="5">
        <v>2024</v>
      </c>
    </row>
    <row r="227" spans="1:18" x14ac:dyDescent="0.25">
      <c r="A227" s="1">
        <v>33</v>
      </c>
      <c r="B227" s="7" t="s">
        <v>217</v>
      </c>
      <c r="C227" s="12">
        <v>-0.36120000000000002</v>
      </c>
      <c r="D227" s="9">
        <v>0.63880000000000003</v>
      </c>
      <c r="E227" s="9">
        <v>0.43880000000000002</v>
      </c>
      <c r="F227" s="9">
        <v>0.23879999999999996</v>
      </c>
      <c r="G227" s="9">
        <v>3.8800000000000001E-2</v>
      </c>
      <c r="H227" s="9">
        <v>0.16120000000000001</v>
      </c>
      <c r="I227" s="9">
        <v>0.36120000000000002</v>
      </c>
      <c r="J227" s="9">
        <v>0.56120000000000003</v>
      </c>
      <c r="K227" s="9">
        <v>0.7612000000000001</v>
      </c>
      <c r="L227" s="9">
        <v>0.96120000000000005</v>
      </c>
      <c r="M227" s="9">
        <v>1.1612</v>
      </c>
      <c r="N227" s="9">
        <v>1.3612</v>
      </c>
      <c r="O227" s="8">
        <v>3.8800000000000001E-2</v>
      </c>
      <c r="P227" s="5">
        <v>4</v>
      </c>
      <c r="Q227" s="5" t="s">
        <v>253</v>
      </c>
      <c r="R227" s="5">
        <v>2024</v>
      </c>
    </row>
    <row r="228" spans="1:18" x14ac:dyDescent="0.25">
      <c r="A228" s="1">
        <v>34</v>
      </c>
      <c r="B228" s="7" t="s">
        <v>218</v>
      </c>
      <c r="C228" s="12">
        <v>-0.44040000000000001</v>
      </c>
      <c r="D228" s="9">
        <v>0.55959999999999999</v>
      </c>
      <c r="E228" s="9">
        <v>0.35960000000000003</v>
      </c>
      <c r="F228" s="9">
        <v>0.15959999999999996</v>
      </c>
      <c r="G228" s="9">
        <v>4.0399999999999991E-2</v>
      </c>
      <c r="H228" s="9">
        <v>0.2404</v>
      </c>
      <c r="I228" s="9">
        <v>0.44040000000000001</v>
      </c>
      <c r="J228" s="9">
        <v>0.64040000000000008</v>
      </c>
      <c r="K228" s="9">
        <v>0.84040000000000004</v>
      </c>
      <c r="L228" s="9">
        <v>1.0404</v>
      </c>
      <c r="M228" s="9">
        <v>1.2404000000000002</v>
      </c>
      <c r="N228" s="9">
        <v>1.4403999999999999</v>
      </c>
      <c r="O228" s="8">
        <v>4.0399999999999991E-2</v>
      </c>
      <c r="P228" s="5">
        <v>4</v>
      </c>
      <c r="Q228" s="5" t="s">
        <v>253</v>
      </c>
      <c r="R228" s="5">
        <v>2024</v>
      </c>
    </row>
    <row r="229" spans="1:18" x14ac:dyDescent="0.25">
      <c r="A229" s="1">
        <v>35</v>
      </c>
      <c r="B229" s="7" t="s">
        <v>219</v>
      </c>
      <c r="C229" s="12">
        <v>0.57189999999999996</v>
      </c>
      <c r="D229" s="9">
        <v>1.5718999999999999</v>
      </c>
      <c r="E229" s="9">
        <v>1.3719000000000001</v>
      </c>
      <c r="F229" s="9">
        <v>1.1718999999999999</v>
      </c>
      <c r="G229" s="9">
        <v>0.97189999999999999</v>
      </c>
      <c r="H229" s="9">
        <v>0.77190000000000003</v>
      </c>
      <c r="I229" s="9">
        <v>0.57189999999999996</v>
      </c>
      <c r="J229" s="9">
        <v>0.37189999999999995</v>
      </c>
      <c r="K229" s="9">
        <v>0.17189999999999994</v>
      </c>
      <c r="L229" s="9">
        <v>2.8100000000000014E-2</v>
      </c>
      <c r="M229" s="9">
        <v>0.22810000000000008</v>
      </c>
      <c r="N229" s="9">
        <v>0.42810000000000004</v>
      </c>
      <c r="O229" s="8">
        <v>2.8100000000000014E-2</v>
      </c>
      <c r="P229" s="5">
        <v>9</v>
      </c>
      <c r="Q229" s="5" t="s">
        <v>258</v>
      </c>
      <c r="R229" s="5">
        <v>2024</v>
      </c>
    </row>
    <row r="230" spans="1:18" x14ac:dyDescent="0.25">
      <c r="A230" s="1">
        <v>36</v>
      </c>
      <c r="B230" s="7" t="s">
        <v>220</v>
      </c>
      <c r="C230" s="12">
        <v>0.94579999999999997</v>
      </c>
      <c r="D230" s="9">
        <v>1.9458</v>
      </c>
      <c r="E230" s="9">
        <v>1.7458</v>
      </c>
      <c r="F230" s="9">
        <v>1.5457999999999998</v>
      </c>
      <c r="G230" s="9">
        <v>1.3458000000000001</v>
      </c>
      <c r="H230" s="9">
        <v>1.1457999999999999</v>
      </c>
      <c r="I230" s="9">
        <v>0.94579999999999997</v>
      </c>
      <c r="J230" s="9">
        <v>0.74580000000000002</v>
      </c>
      <c r="K230" s="9">
        <v>0.54579999999999995</v>
      </c>
      <c r="L230" s="9">
        <v>0.3458</v>
      </c>
      <c r="M230" s="9">
        <v>0.14579999999999993</v>
      </c>
      <c r="N230" s="9">
        <v>5.4200000000000026E-2</v>
      </c>
      <c r="O230" s="8">
        <v>5.4200000000000026E-2</v>
      </c>
      <c r="P230" s="5">
        <v>11</v>
      </c>
      <c r="Q230" s="5" t="s">
        <v>260</v>
      </c>
      <c r="R230" s="5">
        <v>2024</v>
      </c>
    </row>
    <row r="231" spans="1:18" x14ac:dyDescent="0.25">
      <c r="A231" s="1">
        <v>37</v>
      </c>
      <c r="B231" s="7" t="s">
        <v>221</v>
      </c>
      <c r="C231" s="12">
        <v>0</v>
      </c>
      <c r="D231" s="9">
        <v>1</v>
      </c>
      <c r="E231" s="9">
        <v>0.8</v>
      </c>
      <c r="F231" s="9">
        <v>0.6</v>
      </c>
      <c r="G231" s="9">
        <v>0.4</v>
      </c>
      <c r="H231" s="9">
        <v>0.2</v>
      </c>
      <c r="I231" s="9">
        <v>0</v>
      </c>
      <c r="J231" s="9">
        <v>0.2</v>
      </c>
      <c r="K231" s="9">
        <v>0.4</v>
      </c>
      <c r="L231" s="9">
        <v>0.6</v>
      </c>
      <c r="M231" s="9">
        <v>0.8</v>
      </c>
      <c r="N231" s="9">
        <v>1</v>
      </c>
      <c r="O231" s="8">
        <v>0</v>
      </c>
      <c r="P231" s="5">
        <v>6</v>
      </c>
      <c r="Q231" s="5" t="s">
        <v>265</v>
      </c>
      <c r="R231" s="5">
        <v>2024</v>
      </c>
    </row>
    <row r="232" spans="1:18" x14ac:dyDescent="0.25">
      <c r="A232" s="1">
        <v>38</v>
      </c>
      <c r="B232" s="7" t="s">
        <v>222</v>
      </c>
      <c r="C232" s="12">
        <v>0.44040000000000001</v>
      </c>
      <c r="D232" s="9">
        <v>1.4403999999999999</v>
      </c>
      <c r="E232" s="9">
        <v>1.2404000000000002</v>
      </c>
      <c r="F232" s="9">
        <v>1.0404</v>
      </c>
      <c r="G232" s="9">
        <v>0.84040000000000004</v>
      </c>
      <c r="H232" s="9">
        <v>0.64040000000000008</v>
      </c>
      <c r="I232" s="9">
        <v>0.44040000000000001</v>
      </c>
      <c r="J232" s="9">
        <v>0.2404</v>
      </c>
      <c r="K232" s="9">
        <v>4.0399999999999991E-2</v>
      </c>
      <c r="L232" s="9">
        <v>0.15959999999999996</v>
      </c>
      <c r="M232" s="9">
        <v>0.35960000000000003</v>
      </c>
      <c r="N232" s="9">
        <v>0.55959999999999999</v>
      </c>
      <c r="O232" s="8">
        <v>4.0399999999999991E-2</v>
      </c>
      <c r="P232" s="5">
        <v>8</v>
      </c>
      <c r="Q232" s="5" t="s">
        <v>257</v>
      </c>
      <c r="R232" s="5">
        <v>2024</v>
      </c>
    </row>
    <row r="233" spans="1:18" x14ac:dyDescent="0.25">
      <c r="A233" s="1">
        <v>39</v>
      </c>
      <c r="B233" s="7" t="s">
        <v>223</v>
      </c>
      <c r="C233" s="12">
        <v>0.49390000000000001</v>
      </c>
      <c r="D233" s="9">
        <v>1.4939</v>
      </c>
      <c r="E233" s="9">
        <v>1.2939000000000001</v>
      </c>
      <c r="F233" s="9">
        <v>1.0939000000000001</v>
      </c>
      <c r="G233" s="9">
        <v>0.89390000000000003</v>
      </c>
      <c r="H233" s="9">
        <v>0.69389999999999996</v>
      </c>
      <c r="I233" s="9">
        <v>0.49390000000000001</v>
      </c>
      <c r="J233" s="9">
        <v>0.29389999999999999</v>
      </c>
      <c r="K233" s="9">
        <v>9.3899999999999983E-2</v>
      </c>
      <c r="L233" s="9">
        <v>0.10609999999999997</v>
      </c>
      <c r="M233" s="9">
        <v>0.30610000000000004</v>
      </c>
      <c r="N233" s="9">
        <v>0.50609999999999999</v>
      </c>
      <c r="O233" s="8">
        <v>9.3899999999999983E-2</v>
      </c>
      <c r="P233" s="5">
        <v>8</v>
      </c>
      <c r="Q233" s="5" t="s">
        <v>257</v>
      </c>
      <c r="R233" s="5">
        <v>2024</v>
      </c>
    </row>
    <row r="234" spans="1:18" x14ac:dyDescent="0.25">
      <c r="A234" s="1">
        <v>40</v>
      </c>
      <c r="B234" s="7" t="s">
        <v>224</v>
      </c>
      <c r="C234" s="12">
        <v>0.38179999999999997</v>
      </c>
      <c r="D234" s="9">
        <v>1.3817999999999999</v>
      </c>
      <c r="E234" s="9">
        <v>1.1818</v>
      </c>
      <c r="F234" s="9">
        <v>0.98180000000000001</v>
      </c>
      <c r="G234" s="9">
        <v>0.78180000000000005</v>
      </c>
      <c r="H234" s="9">
        <v>0.58179999999999998</v>
      </c>
      <c r="I234" s="9">
        <v>0.38179999999999997</v>
      </c>
      <c r="J234" s="9">
        <v>0.18179999999999996</v>
      </c>
      <c r="K234" s="9">
        <v>1.8200000000000049E-2</v>
      </c>
      <c r="L234" s="9">
        <v>0.21820000000000001</v>
      </c>
      <c r="M234" s="9">
        <v>0.41820000000000007</v>
      </c>
      <c r="N234" s="9">
        <v>0.61820000000000008</v>
      </c>
      <c r="O234" s="8">
        <v>1.8200000000000049E-2</v>
      </c>
      <c r="P234" s="5">
        <v>8</v>
      </c>
      <c r="Q234" s="5" t="s">
        <v>257</v>
      </c>
      <c r="R234" s="5">
        <v>2024</v>
      </c>
    </row>
    <row r="235" spans="1:18" x14ac:dyDescent="0.25">
      <c r="A235" s="1">
        <v>41</v>
      </c>
      <c r="B235" s="7" t="s">
        <v>225</v>
      </c>
      <c r="C235" s="12">
        <v>0.25</v>
      </c>
      <c r="D235" s="9">
        <v>1.25</v>
      </c>
      <c r="E235" s="9">
        <v>1.05</v>
      </c>
      <c r="F235" s="9">
        <v>0.85</v>
      </c>
      <c r="G235" s="9">
        <v>0.65</v>
      </c>
      <c r="H235" s="9">
        <v>0.45</v>
      </c>
      <c r="I235" s="9">
        <v>0.25</v>
      </c>
      <c r="J235" s="9">
        <v>4.9999999999999989E-2</v>
      </c>
      <c r="K235" s="9">
        <v>0.15000000000000002</v>
      </c>
      <c r="L235" s="9">
        <v>0.35</v>
      </c>
      <c r="M235" s="9">
        <v>0.55000000000000004</v>
      </c>
      <c r="N235" s="9">
        <v>0.75</v>
      </c>
      <c r="O235" s="8">
        <v>4.9999999999999989E-2</v>
      </c>
      <c r="P235" s="5">
        <v>7</v>
      </c>
      <c r="Q235" s="5" t="s">
        <v>256</v>
      </c>
      <c r="R235" s="5">
        <v>2024</v>
      </c>
    </row>
    <row r="236" spans="1:18" x14ac:dyDescent="0.25">
      <c r="A236" s="1">
        <v>42</v>
      </c>
      <c r="B236" s="7" t="s">
        <v>226</v>
      </c>
      <c r="C236" s="12">
        <v>0.68079999999999996</v>
      </c>
      <c r="D236" s="9">
        <v>1.6808000000000001</v>
      </c>
      <c r="E236" s="9">
        <v>1.4807999999999999</v>
      </c>
      <c r="F236" s="9">
        <v>1.2807999999999999</v>
      </c>
      <c r="G236" s="9">
        <v>1.0808</v>
      </c>
      <c r="H236" s="9">
        <v>0.88080000000000003</v>
      </c>
      <c r="I236" s="9">
        <v>0.68079999999999996</v>
      </c>
      <c r="J236" s="9">
        <v>0.48079999999999995</v>
      </c>
      <c r="K236" s="9">
        <v>0.28079999999999994</v>
      </c>
      <c r="L236" s="9">
        <v>8.0799999999999983E-2</v>
      </c>
      <c r="M236" s="9">
        <v>0.11920000000000008</v>
      </c>
      <c r="N236" s="9">
        <v>0.31920000000000004</v>
      </c>
      <c r="O236" s="8">
        <v>8.0799999999999983E-2</v>
      </c>
      <c r="P236" s="5">
        <v>9</v>
      </c>
      <c r="Q236" s="5" t="s">
        <v>258</v>
      </c>
      <c r="R236" s="5">
        <v>2024</v>
      </c>
    </row>
    <row r="237" spans="1:18" x14ac:dyDescent="0.25">
      <c r="A237" s="1">
        <v>43</v>
      </c>
      <c r="B237" s="7" t="s">
        <v>227</v>
      </c>
      <c r="C237" s="12">
        <v>0</v>
      </c>
      <c r="D237" s="9">
        <v>1</v>
      </c>
      <c r="E237" s="9">
        <v>0.8</v>
      </c>
      <c r="F237" s="9">
        <v>0.6</v>
      </c>
      <c r="G237" s="9">
        <v>0.4</v>
      </c>
      <c r="H237" s="9">
        <v>0.2</v>
      </c>
      <c r="I237" s="9">
        <v>0</v>
      </c>
      <c r="J237" s="9">
        <v>0.2</v>
      </c>
      <c r="K237" s="9">
        <v>0.4</v>
      </c>
      <c r="L237" s="9">
        <v>0.6</v>
      </c>
      <c r="M237" s="9">
        <v>0.8</v>
      </c>
      <c r="N237" s="9">
        <v>1</v>
      </c>
      <c r="O237" s="8">
        <v>0</v>
      </c>
      <c r="P237" s="5">
        <v>6</v>
      </c>
      <c r="Q237" s="5" t="s">
        <v>265</v>
      </c>
      <c r="R237" s="5">
        <v>2024</v>
      </c>
    </row>
    <row r="238" spans="1:18" x14ac:dyDescent="0.25">
      <c r="A238" s="1">
        <v>44</v>
      </c>
      <c r="B238" s="7" t="s">
        <v>228</v>
      </c>
      <c r="C238" s="12">
        <v>0</v>
      </c>
      <c r="D238" s="9">
        <v>1</v>
      </c>
      <c r="E238" s="9">
        <v>0.8</v>
      </c>
      <c r="F238" s="9">
        <v>0.6</v>
      </c>
      <c r="G238" s="9">
        <v>0.4</v>
      </c>
      <c r="H238" s="9">
        <v>0.2</v>
      </c>
      <c r="I238" s="9">
        <v>0</v>
      </c>
      <c r="J238" s="9">
        <v>0.2</v>
      </c>
      <c r="K238" s="9">
        <v>0.4</v>
      </c>
      <c r="L238" s="9">
        <v>0.6</v>
      </c>
      <c r="M238" s="9">
        <v>0.8</v>
      </c>
      <c r="N238" s="9">
        <v>1</v>
      </c>
      <c r="O238" s="8">
        <v>0</v>
      </c>
      <c r="P238" s="5">
        <v>6</v>
      </c>
      <c r="Q238" s="5" t="s">
        <v>265</v>
      </c>
      <c r="R238" s="5">
        <v>2024</v>
      </c>
    </row>
    <row r="239" spans="1:18" x14ac:dyDescent="0.25">
      <c r="A239" s="1">
        <v>45</v>
      </c>
      <c r="B239" s="7" t="s">
        <v>229</v>
      </c>
      <c r="C239" s="12">
        <v>0.69079999999999997</v>
      </c>
      <c r="D239" s="9">
        <v>1.6907999999999999</v>
      </c>
      <c r="E239" s="9">
        <v>1.4908000000000001</v>
      </c>
      <c r="F239" s="9">
        <v>1.2907999999999999</v>
      </c>
      <c r="G239" s="9">
        <v>1.0908</v>
      </c>
      <c r="H239" s="9">
        <v>0.89080000000000004</v>
      </c>
      <c r="I239" s="9">
        <v>0.69079999999999997</v>
      </c>
      <c r="J239" s="9">
        <v>0.49079999999999996</v>
      </c>
      <c r="K239" s="9">
        <v>0.29079999999999995</v>
      </c>
      <c r="L239" s="9">
        <v>9.0799999999999992E-2</v>
      </c>
      <c r="M239" s="9">
        <v>0.10920000000000007</v>
      </c>
      <c r="N239" s="9">
        <v>0.30920000000000003</v>
      </c>
      <c r="O239" s="8">
        <v>9.0799999999999992E-2</v>
      </c>
      <c r="P239" s="5">
        <v>9</v>
      </c>
      <c r="Q239" s="5" t="s">
        <v>258</v>
      </c>
      <c r="R239" s="5">
        <v>2024</v>
      </c>
    </row>
    <row r="240" spans="1:18" x14ac:dyDescent="0.25">
      <c r="A240" s="1">
        <v>46</v>
      </c>
      <c r="B240" s="7" t="s">
        <v>230</v>
      </c>
      <c r="C240" s="12">
        <v>0.47670000000000001</v>
      </c>
      <c r="D240" s="9">
        <v>1.4767000000000001</v>
      </c>
      <c r="E240" s="9">
        <v>1.2766999999999999</v>
      </c>
      <c r="F240" s="9">
        <v>1.0767</v>
      </c>
      <c r="G240" s="9">
        <v>0.87670000000000003</v>
      </c>
      <c r="H240" s="9">
        <v>0.67670000000000008</v>
      </c>
      <c r="I240" s="9">
        <v>0.47670000000000001</v>
      </c>
      <c r="J240" s="9">
        <v>0.2767</v>
      </c>
      <c r="K240" s="9">
        <v>7.669999999999999E-2</v>
      </c>
      <c r="L240" s="9">
        <v>0.12329999999999997</v>
      </c>
      <c r="M240" s="9">
        <v>0.32330000000000003</v>
      </c>
      <c r="N240" s="9">
        <v>0.52329999999999999</v>
      </c>
      <c r="O240" s="8">
        <v>7.669999999999999E-2</v>
      </c>
      <c r="P240" s="5">
        <v>8</v>
      </c>
      <c r="Q240" s="5" t="s">
        <v>257</v>
      </c>
      <c r="R240" s="5">
        <v>2024</v>
      </c>
    </row>
    <row r="241" spans="1:18" x14ac:dyDescent="0.25">
      <c r="A241" s="1">
        <v>47</v>
      </c>
      <c r="B241" s="7" t="s">
        <v>231</v>
      </c>
      <c r="C241" s="12">
        <v>0.61240000000000006</v>
      </c>
      <c r="D241" s="9">
        <v>1.6124000000000001</v>
      </c>
      <c r="E241" s="9">
        <v>1.4124000000000001</v>
      </c>
      <c r="F241" s="9">
        <v>1.2124000000000001</v>
      </c>
      <c r="G241" s="9">
        <v>1.0124</v>
      </c>
      <c r="H241" s="9">
        <v>0.81240000000000001</v>
      </c>
      <c r="I241" s="9">
        <v>0.61240000000000006</v>
      </c>
      <c r="J241" s="9">
        <v>0.41240000000000004</v>
      </c>
      <c r="K241" s="9">
        <v>0.21240000000000003</v>
      </c>
      <c r="L241" s="9">
        <v>1.2400000000000078E-2</v>
      </c>
      <c r="M241" s="9">
        <v>0.18759999999999999</v>
      </c>
      <c r="N241" s="9">
        <v>0.38759999999999994</v>
      </c>
      <c r="O241" s="8">
        <v>1.2400000000000078E-2</v>
      </c>
      <c r="P241" s="5">
        <v>9</v>
      </c>
      <c r="Q241" s="5" t="s">
        <v>258</v>
      </c>
      <c r="R241" s="5">
        <v>2024</v>
      </c>
    </row>
    <row r="242" spans="1:18" x14ac:dyDescent="0.25">
      <c r="A242" s="1">
        <v>48</v>
      </c>
      <c r="B242" s="7" t="s">
        <v>232</v>
      </c>
      <c r="C242" s="12">
        <v>0.66049999999999998</v>
      </c>
      <c r="D242" s="9">
        <v>1.6604999999999999</v>
      </c>
      <c r="E242" s="9">
        <v>1.4605000000000001</v>
      </c>
      <c r="F242" s="9">
        <v>1.2605</v>
      </c>
      <c r="G242" s="9">
        <v>1.0605</v>
      </c>
      <c r="H242" s="9">
        <v>0.86050000000000004</v>
      </c>
      <c r="I242" s="9">
        <v>0.66049999999999998</v>
      </c>
      <c r="J242" s="9">
        <v>0.46049999999999996</v>
      </c>
      <c r="K242" s="9">
        <v>0.26049999999999995</v>
      </c>
      <c r="L242" s="9">
        <v>6.0499999999999998E-2</v>
      </c>
      <c r="M242" s="9">
        <v>0.13950000000000007</v>
      </c>
      <c r="N242" s="9">
        <v>0.33950000000000002</v>
      </c>
      <c r="O242" s="8">
        <v>6.0499999999999998E-2</v>
      </c>
      <c r="P242" s="5">
        <v>9</v>
      </c>
      <c r="Q242" s="5" t="s">
        <v>258</v>
      </c>
      <c r="R242" s="5">
        <v>2024</v>
      </c>
    </row>
    <row r="243" spans="1:18" x14ac:dyDescent="0.25">
      <c r="A243" s="1">
        <v>49</v>
      </c>
      <c r="B243" s="7" t="s">
        <v>233</v>
      </c>
      <c r="C243" s="12">
        <v>0.70889999999999997</v>
      </c>
      <c r="D243" s="9">
        <v>1.7088999999999999</v>
      </c>
      <c r="E243" s="9">
        <v>1.5089000000000001</v>
      </c>
      <c r="F243" s="9">
        <v>1.3089</v>
      </c>
      <c r="G243" s="9">
        <v>1.1089</v>
      </c>
      <c r="H243" s="9">
        <v>0.90890000000000004</v>
      </c>
      <c r="I243" s="9">
        <v>0.70889999999999997</v>
      </c>
      <c r="J243" s="9">
        <v>0.50889999999999991</v>
      </c>
      <c r="K243" s="9">
        <v>0.30889999999999995</v>
      </c>
      <c r="L243" s="9">
        <v>0.1089</v>
      </c>
      <c r="M243" s="9">
        <v>9.110000000000007E-2</v>
      </c>
      <c r="N243" s="9">
        <v>0.29110000000000003</v>
      </c>
      <c r="O243" s="8">
        <v>9.110000000000007E-2</v>
      </c>
      <c r="P243" s="5">
        <v>10</v>
      </c>
      <c r="Q243" s="5" t="s">
        <v>259</v>
      </c>
      <c r="R243" s="5">
        <v>2024</v>
      </c>
    </row>
    <row r="244" spans="1:18" x14ac:dyDescent="0.25">
      <c r="A244" s="1">
        <v>50</v>
      </c>
      <c r="B244" s="7" t="s">
        <v>234</v>
      </c>
      <c r="C244" s="12">
        <v>7.7200000000000005E-2</v>
      </c>
      <c r="D244" s="9">
        <v>1.0771999999999999</v>
      </c>
      <c r="E244" s="9">
        <v>0.87720000000000009</v>
      </c>
      <c r="F244" s="9">
        <v>0.67720000000000002</v>
      </c>
      <c r="G244" s="9">
        <v>0.47720000000000001</v>
      </c>
      <c r="H244" s="9">
        <v>0.2772</v>
      </c>
      <c r="I244" s="9">
        <v>7.7200000000000005E-2</v>
      </c>
      <c r="J244" s="9">
        <v>0.12280000000000001</v>
      </c>
      <c r="K244" s="9">
        <v>0.32280000000000003</v>
      </c>
      <c r="L244" s="9">
        <v>0.52279999999999993</v>
      </c>
      <c r="M244" s="9">
        <v>0.7228</v>
      </c>
      <c r="N244" s="9">
        <v>0.92279999999999995</v>
      </c>
      <c r="O244" s="8">
        <v>7.7200000000000005E-2</v>
      </c>
      <c r="P244" s="5">
        <v>6</v>
      </c>
      <c r="Q244" s="5" t="s">
        <v>265</v>
      </c>
      <c r="R244" s="5">
        <v>2024</v>
      </c>
    </row>
    <row r="245" spans="1:18" x14ac:dyDescent="0.25">
      <c r="A245" s="1">
        <v>51</v>
      </c>
      <c r="B245" s="7" t="s">
        <v>235</v>
      </c>
      <c r="C245" s="12">
        <v>0</v>
      </c>
      <c r="D245" s="9">
        <v>1</v>
      </c>
      <c r="E245" s="9">
        <v>0.8</v>
      </c>
      <c r="F245" s="9">
        <v>0.6</v>
      </c>
      <c r="G245" s="9">
        <v>0.4</v>
      </c>
      <c r="H245" s="9">
        <v>0.2</v>
      </c>
      <c r="I245" s="9">
        <v>0</v>
      </c>
      <c r="J245" s="9">
        <v>0.2</v>
      </c>
      <c r="K245" s="9">
        <v>0.4</v>
      </c>
      <c r="L245" s="9">
        <v>0.6</v>
      </c>
      <c r="M245" s="9">
        <v>0.8</v>
      </c>
      <c r="N245" s="9">
        <v>1</v>
      </c>
      <c r="O245" s="8">
        <v>0</v>
      </c>
      <c r="P245" s="5">
        <v>6</v>
      </c>
      <c r="Q245" s="5" t="s">
        <v>265</v>
      </c>
      <c r="R245" s="5">
        <v>2024</v>
      </c>
    </row>
    <row r="246" spans="1:18" x14ac:dyDescent="0.25">
      <c r="A246" s="1">
        <v>52</v>
      </c>
      <c r="B246" s="7" t="s">
        <v>236</v>
      </c>
      <c r="C246" s="12">
        <v>0.15310000000000001</v>
      </c>
      <c r="D246" s="9">
        <v>1.1531</v>
      </c>
      <c r="E246" s="9">
        <v>0.95310000000000006</v>
      </c>
      <c r="F246" s="9">
        <v>0.75309999999999999</v>
      </c>
      <c r="G246" s="9">
        <v>0.55310000000000004</v>
      </c>
      <c r="H246" s="9">
        <v>0.35310000000000002</v>
      </c>
      <c r="I246" s="9">
        <v>0.15310000000000001</v>
      </c>
      <c r="J246" s="9">
        <v>4.6899999999999997E-2</v>
      </c>
      <c r="K246" s="9">
        <v>0.24690000000000001</v>
      </c>
      <c r="L246" s="9">
        <v>0.44689999999999996</v>
      </c>
      <c r="M246" s="9">
        <v>0.64690000000000003</v>
      </c>
      <c r="N246" s="9">
        <v>0.84689999999999999</v>
      </c>
      <c r="O246" s="8">
        <v>4.6899999999999997E-2</v>
      </c>
      <c r="P246" s="5">
        <v>7</v>
      </c>
      <c r="Q246" s="5" t="s">
        <v>256</v>
      </c>
      <c r="R246" s="5">
        <v>2024</v>
      </c>
    </row>
    <row r="247" spans="1:18" x14ac:dyDescent="0.25">
      <c r="A247" s="1">
        <v>53</v>
      </c>
      <c r="B247" s="7" t="s">
        <v>237</v>
      </c>
      <c r="C247" s="12">
        <v>0.54479999999999995</v>
      </c>
      <c r="D247" s="9">
        <v>1.5448</v>
      </c>
      <c r="E247" s="9">
        <v>1.3448</v>
      </c>
      <c r="F247" s="9">
        <v>1.1448</v>
      </c>
      <c r="G247" s="9">
        <v>0.94479999999999997</v>
      </c>
      <c r="H247" s="9">
        <v>0.74479999999999991</v>
      </c>
      <c r="I247" s="9">
        <v>0.54479999999999995</v>
      </c>
      <c r="J247" s="9">
        <v>0.34479999999999994</v>
      </c>
      <c r="K247" s="9">
        <v>0.14479999999999993</v>
      </c>
      <c r="L247" s="9">
        <v>5.5200000000000027E-2</v>
      </c>
      <c r="M247" s="9">
        <v>0.25520000000000009</v>
      </c>
      <c r="N247" s="9">
        <v>0.45520000000000005</v>
      </c>
      <c r="O247" s="8">
        <v>5.5200000000000027E-2</v>
      </c>
      <c r="P247" s="5">
        <v>9</v>
      </c>
      <c r="Q247" s="5" t="s">
        <v>258</v>
      </c>
      <c r="R247" s="5">
        <v>2024</v>
      </c>
    </row>
    <row r="248" spans="1:18" x14ac:dyDescent="0.25">
      <c r="A248" s="1">
        <v>54</v>
      </c>
      <c r="B248" s="7" t="s">
        <v>238</v>
      </c>
      <c r="C248" s="12">
        <v>0.79010000000000002</v>
      </c>
      <c r="D248" s="9">
        <v>1.7901</v>
      </c>
      <c r="E248" s="9">
        <v>1.5901000000000001</v>
      </c>
      <c r="F248" s="9">
        <v>1.3900999999999999</v>
      </c>
      <c r="G248" s="9">
        <v>1.1901000000000002</v>
      </c>
      <c r="H248" s="9">
        <v>0.99009999999999998</v>
      </c>
      <c r="I248" s="9">
        <v>0.79010000000000002</v>
      </c>
      <c r="J248" s="9">
        <v>0.59010000000000007</v>
      </c>
      <c r="K248" s="9">
        <v>0.3901</v>
      </c>
      <c r="L248" s="9">
        <v>0.19010000000000005</v>
      </c>
      <c r="M248" s="9">
        <v>9.9000000000000199E-3</v>
      </c>
      <c r="N248" s="9">
        <v>0.20989999999999998</v>
      </c>
      <c r="O248" s="8">
        <v>9.9000000000000199E-3</v>
      </c>
      <c r="P248" s="5">
        <v>10</v>
      </c>
      <c r="Q248" s="5" t="s">
        <v>259</v>
      </c>
      <c r="R248" s="5">
        <v>2024</v>
      </c>
    </row>
    <row r="249" spans="1:18" x14ac:dyDescent="0.25">
      <c r="A249" s="1">
        <v>55</v>
      </c>
      <c r="B249" s="7" t="s">
        <v>239</v>
      </c>
      <c r="C249" s="12">
        <v>0.58589999999999998</v>
      </c>
      <c r="D249" s="9">
        <v>1.5859000000000001</v>
      </c>
      <c r="E249" s="9">
        <v>1.3858999999999999</v>
      </c>
      <c r="F249" s="9">
        <v>1.1859</v>
      </c>
      <c r="G249" s="9">
        <v>0.9859</v>
      </c>
      <c r="H249" s="9">
        <v>0.78590000000000004</v>
      </c>
      <c r="I249" s="9">
        <v>0.58589999999999998</v>
      </c>
      <c r="J249" s="9">
        <v>0.38589999999999997</v>
      </c>
      <c r="K249" s="9">
        <v>0.18589999999999995</v>
      </c>
      <c r="L249" s="9">
        <v>1.4100000000000001E-2</v>
      </c>
      <c r="M249" s="9">
        <v>0.21410000000000007</v>
      </c>
      <c r="N249" s="9">
        <v>0.41410000000000002</v>
      </c>
      <c r="O249" s="8">
        <v>1.4100000000000001E-2</v>
      </c>
      <c r="P249" s="5">
        <v>9</v>
      </c>
      <c r="Q249" s="5" t="s">
        <v>258</v>
      </c>
      <c r="R249" s="5">
        <v>2024</v>
      </c>
    </row>
    <row r="250" spans="1:18" x14ac:dyDescent="0.25">
      <c r="A250" s="1">
        <v>56</v>
      </c>
      <c r="B250" s="7" t="s">
        <v>240</v>
      </c>
      <c r="C250" s="12">
        <v>0.49390000000000001</v>
      </c>
      <c r="D250" s="9">
        <v>1.4939</v>
      </c>
      <c r="E250" s="9">
        <v>1.2939000000000001</v>
      </c>
      <c r="F250" s="9">
        <v>1.0939000000000001</v>
      </c>
      <c r="G250" s="9">
        <v>0.89390000000000003</v>
      </c>
      <c r="H250" s="9">
        <v>0.69389999999999996</v>
      </c>
      <c r="I250" s="9">
        <v>0.49390000000000001</v>
      </c>
      <c r="J250" s="9">
        <v>0.29389999999999999</v>
      </c>
      <c r="K250" s="9">
        <v>9.3899999999999983E-2</v>
      </c>
      <c r="L250" s="9">
        <v>0.10609999999999997</v>
      </c>
      <c r="M250" s="9">
        <v>0.30610000000000004</v>
      </c>
      <c r="N250" s="9">
        <v>0.50609999999999999</v>
      </c>
      <c r="O250" s="8">
        <v>9.3899999999999983E-2</v>
      </c>
      <c r="P250" s="5">
        <v>8</v>
      </c>
      <c r="Q250" s="5" t="s">
        <v>257</v>
      </c>
      <c r="R250" s="5">
        <v>2024</v>
      </c>
    </row>
    <row r="251" spans="1:18" x14ac:dyDescent="0.25">
      <c r="A251" s="1">
        <v>57</v>
      </c>
      <c r="B251" s="7" t="s">
        <v>241</v>
      </c>
      <c r="C251" s="12">
        <v>0.64349999999999996</v>
      </c>
      <c r="D251" s="9">
        <v>1.6435</v>
      </c>
      <c r="E251" s="9">
        <v>1.4435</v>
      </c>
      <c r="F251" s="9">
        <v>1.2435</v>
      </c>
      <c r="G251" s="9">
        <v>1.0434999999999999</v>
      </c>
      <c r="H251" s="9">
        <v>0.84349999999999992</v>
      </c>
      <c r="I251" s="9">
        <v>0.64349999999999996</v>
      </c>
      <c r="J251" s="9">
        <v>0.44349999999999995</v>
      </c>
      <c r="K251" s="9">
        <v>0.24349999999999994</v>
      </c>
      <c r="L251" s="9">
        <v>4.3499999999999983E-2</v>
      </c>
      <c r="M251" s="9">
        <v>0.15650000000000008</v>
      </c>
      <c r="N251" s="9">
        <v>0.35650000000000004</v>
      </c>
      <c r="O251" s="8">
        <v>4.3499999999999983E-2</v>
      </c>
      <c r="P251" s="5">
        <v>9</v>
      </c>
      <c r="Q251" s="5" t="s">
        <v>258</v>
      </c>
      <c r="R251" s="5">
        <v>2024</v>
      </c>
    </row>
    <row r="252" spans="1:18" x14ac:dyDescent="0.25">
      <c r="A252" s="1">
        <v>58</v>
      </c>
      <c r="B252" s="7" t="s">
        <v>242</v>
      </c>
      <c r="C252" s="12">
        <v>0.68079999999999996</v>
      </c>
      <c r="D252" s="9">
        <v>1.6808000000000001</v>
      </c>
      <c r="E252" s="9">
        <v>1.4807999999999999</v>
      </c>
      <c r="F252" s="9">
        <v>1.2807999999999999</v>
      </c>
      <c r="G252" s="9">
        <v>1.0808</v>
      </c>
      <c r="H252" s="9">
        <v>0.88080000000000003</v>
      </c>
      <c r="I252" s="9">
        <v>0.68079999999999996</v>
      </c>
      <c r="J252" s="9">
        <v>0.48079999999999995</v>
      </c>
      <c r="K252" s="9">
        <v>0.28079999999999994</v>
      </c>
      <c r="L252" s="9">
        <v>8.0799999999999983E-2</v>
      </c>
      <c r="M252" s="9">
        <v>0.11920000000000008</v>
      </c>
      <c r="N252" s="9">
        <v>0.31920000000000004</v>
      </c>
      <c r="O252" s="8">
        <v>8.0799999999999983E-2</v>
      </c>
      <c r="P252" s="5">
        <v>9</v>
      </c>
      <c r="Q252" s="5" t="s">
        <v>258</v>
      </c>
      <c r="R252" s="5">
        <v>2024</v>
      </c>
    </row>
    <row r="253" spans="1:18" x14ac:dyDescent="0.25">
      <c r="A253" s="1">
        <v>59</v>
      </c>
      <c r="B253" s="7" t="s">
        <v>243</v>
      </c>
      <c r="C253" s="12">
        <v>-0.77170000000000005</v>
      </c>
      <c r="D253" s="9">
        <v>0.22829999999999995</v>
      </c>
      <c r="E253" s="9">
        <v>2.8299999999999992E-2</v>
      </c>
      <c r="F253" s="9">
        <v>0.17170000000000007</v>
      </c>
      <c r="G253" s="9">
        <v>0.37170000000000003</v>
      </c>
      <c r="H253" s="9">
        <v>0.5717000000000001</v>
      </c>
      <c r="I253" s="9">
        <v>0.77170000000000005</v>
      </c>
      <c r="J253" s="9">
        <v>0.97170000000000001</v>
      </c>
      <c r="K253" s="9">
        <v>1.1717</v>
      </c>
      <c r="L253" s="9">
        <v>1.3717000000000001</v>
      </c>
      <c r="M253" s="9">
        <v>1.5717000000000001</v>
      </c>
      <c r="N253" s="9">
        <v>1.7717000000000001</v>
      </c>
      <c r="O253" s="8">
        <v>2.8299999999999992E-2</v>
      </c>
      <c r="P253" s="5">
        <v>2</v>
      </c>
      <c r="Q253" s="5" t="s">
        <v>251</v>
      </c>
      <c r="R253" s="5">
        <v>2024</v>
      </c>
    </row>
    <row r="254" spans="1:18" x14ac:dyDescent="0.25">
      <c r="A254" s="1">
        <v>60</v>
      </c>
      <c r="B254" s="7" t="s">
        <v>244</v>
      </c>
      <c r="C254" s="12">
        <v>-0.93</v>
      </c>
      <c r="D254" s="9">
        <v>6.9999999999999951E-2</v>
      </c>
      <c r="E254" s="9">
        <v>0.13</v>
      </c>
      <c r="F254" s="9">
        <v>0.33000000000000007</v>
      </c>
      <c r="G254" s="9">
        <v>0.53</v>
      </c>
      <c r="H254" s="9">
        <v>0.73</v>
      </c>
      <c r="I254" s="9">
        <v>0.93</v>
      </c>
      <c r="J254" s="9">
        <v>1.1300000000000001</v>
      </c>
      <c r="K254" s="9">
        <v>1.33</v>
      </c>
      <c r="L254" s="9">
        <v>1.53</v>
      </c>
      <c r="M254" s="9">
        <v>1.73</v>
      </c>
      <c r="N254" s="9">
        <v>1.9300000000000002</v>
      </c>
      <c r="O254" s="8">
        <v>6.9999999999999951E-2</v>
      </c>
      <c r="P254" s="5">
        <v>1</v>
      </c>
      <c r="Q254" s="5" t="s">
        <v>250</v>
      </c>
      <c r="R254" s="5">
        <v>2024</v>
      </c>
    </row>
    <row r="255" spans="1:18" x14ac:dyDescent="0.25">
      <c r="A255" s="1">
        <v>61</v>
      </c>
      <c r="B255" s="7" t="s">
        <v>245</v>
      </c>
      <c r="C255" s="12">
        <v>-3.8699999999999998E-2</v>
      </c>
      <c r="D255" s="9">
        <v>0.96130000000000004</v>
      </c>
      <c r="E255" s="9">
        <v>0.76130000000000009</v>
      </c>
      <c r="F255" s="9">
        <v>0.56130000000000002</v>
      </c>
      <c r="G255" s="9">
        <v>0.36130000000000001</v>
      </c>
      <c r="H255" s="9">
        <v>0.1613</v>
      </c>
      <c r="I255" s="9">
        <v>3.8699999999999998E-2</v>
      </c>
      <c r="J255" s="9">
        <v>0.23870000000000002</v>
      </c>
      <c r="K255" s="9">
        <v>0.43870000000000003</v>
      </c>
      <c r="L255" s="9">
        <v>0.63869999999999993</v>
      </c>
      <c r="M255" s="9">
        <v>0.8387</v>
      </c>
      <c r="N255" s="9">
        <v>1.0387</v>
      </c>
      <c r="O255" s="8">
        <v>3.8699999999999998E-2</v>
      </c>
      <c r="P255" s="5">
        <v>6</v>
      </c>
      <c r="Q255" s="5" t="s">
        <v>265</v>
      </c>
      <c r="R255" s="5">
        <v>2024</v>
      </c>
    </row>
    <row r="256" spans="1:18" x14ac:dyDescent="0.25">
      <c r="A256" s="1">
        <v>62</v>
      </c>
      <c r="B256" s="7" t="s">
        <v>246</v>
      </c>
      <c r="C256" s="12">
        <v>0.71860000000000002</v>
      </c>
      <c r="D256" s="9">
        <v>1.7185999999999999</v>
      </c>
      <c r="E256" s="9">
        <v>1.5186000000000002</v>
      </c>
      <c r="F256" s="9">
        <v>1.3186</v>
      </c>
      <c r="G256" s="9">
        <v>1.1186</v>
      </c>
      <c r="H256" s="9">
        <v>0.91860000000000008</v>
      </c>
      <c r="I256" s="9">
        <v>0.71860000000000002</v>
      </c>
      <c r="J256" s="9">
        <v>0.51859999999999995</v>
      </c>
      <c r="K256" s="9">
        <v>0.31859999999999999</v>
      </c>
      <c r="L256" s="9">
        <v>0.11860000000000004</v>
      </c>
      <c r="M256" s="9">
        <v>8.1400000000000028E-2</v>
      </c>
      <c r="N256" s="9">
        <v>0.28139999999999998</v>
      </c>
      <c r="O256" s="8">
        <v>8.1400000000000028E-2</v>
      </c>
      <c r="P256" s="5">
        <v>10</v>
      </c>
      <c r="Q256" s="5" t="s">
        <v>259</v>
      </c>
      <c r="R256" s="5">
        <v>2024</v>
      </c>
    </row>
    <row r="257" spans="1:18" x14ac:dyDescent="0.25">
      <c r="A257" s="1">
        <v>63</v>
      </c>
      <c r="B257" s="7" t="s">
        <v>247</v>
      </c>
      <c r="C257" s="12">
        <v>0.55530000000000002</v>
      </c>
      <c r="D257" s="9">
        <v>1.5552999999999999</v>
      </c>
      <c r="E257" s="9">
        <v>1.3553000000000002</v>
      </c>
      <c r="F257" s="9">
        <v>1.1553</v>
      </c>
      <c r="G257" s="9">
        <v>0.95530000000000004</v>
      </c>
      <c r="H257" s="9">
        <v>0.75530000000000008</v>
      </c>
      <c r="I257" s="9">
        <v>0.55530000000000002</v>
      </c>
      <c r="J257" s="9">
        <v>0.3553</v>
      </c>
      <c r="K257" s="9">
        <v>0.15529999999999999</v>
      </c>
      <c r="L257" s="9">
        <v>4.4699999999999962E-2</v>
      </c>
      <c r="M257" s="9">
        <v>0.24470000000000003</v>
      </c>
      <c r="N257" s="9">
        <v>0.44469999999999998</v>
      </c>
      <c r="O257" s="8">
        <v>4.4699999999999962E-2</v>
      </c>
      <c r="P257" s="5">
        <v>9</v>
      </c>
      <c r="Q257" s="5" t="s">
        <v>258</v>
      </c>
      <c r="R257" s="5">
        <v>2024</v>
      </c>
    </row>
    <row r="258" spans="1:18" x14ac:dyDescent="0.25">
      <c r="A258" s="1">
        <v>64</v>
      </c>
      <c r="B258" s="7" t="s">
        <v>248</v>
      </c>
      <c r="C258" s="12">
        <v>0.77170000000000005</v>
      </c>
      <c r="D258" s="9">
        <v>1.7717000000000001</v>
      </c>
      <c r="E258" s="9">
        <v>1.5717000000000001</v>
      </c>
      <c r="F258" s="9">
        <v>1.3717000000000001</v>
      </c>
      <c r="G258" s="9">
        <v>1.1717</v>
      </c>
      <c r="H258" s="9">
        <v>0.97170000000000001</v>
      </c>
      <c r="I258" s="9">
        <v>0.77170000000000005</v>
      </c>
      <c r="J258" s="9">
        <v>0.5717000000000001</v>
      </c>
      <c r="K258" s="9">
        <v>0.37170000000000003</v>
      </c>
      <c r="L258" s="9">
        <v>0.17170000000000007</v>
      </c>
      <c r="M258" s="9">
        <v>2.8299999999999992E-2</v>
      </c>
      <c r="N258" s="9">
        <v>0.22829999999999995</v>
      </c>
      <c r="O258" s="8">
        <v>2.8299999999999992E-2</v>
      </c>
      <c r="P258" s="5">
        <v>10</v>
      </c>
      <c r="Q258" s="5" t="s">
        <v>259</v>
      </c>
      <c r="R258" s="5">
        <v>2024</v>
      </c>
    </row>
    <row r="259" spans="1:18" x14ac:dyDescent="0.25">
      <c r="A259" s="1">
        <v>65</v>
      </c>
      <c r="B259" s="7" t="s">
        <v>249</v>
      </c>
      <c r="C259" s="12">
        <v>0.55620000000000003</v>
      </c>
      <c r="D259" s="9">
        <v>1.5562</v>
      </c>
      <c r="E259" s="9">
        <v>1.3562000000000001</v>
      </c>
      <c r="F259" s="9">
        <v>1.1562000000000001</v>
      </c>
      <c r="G259" s="9">
        <v>0.95620000000000005</v>
      </c>
      <c r="H259" s="9">
        <v>0.75619999999999998</v>
      </c>
      <c r="I259" s="9">
        <v>0.55620000000000003</v>
      </c>
      <c r="J259" s="9">
        <v>0.35620000000000002</v>
      </c>
      <c r="K259" s="9">
        <v>0.15620000000000001</v>
      </c>
      <c r="L259" s="9">
        <v>4.379999999999995E-2</v>
      </c>
      <c r="M259" s="9">
        <v>0.24380000000000002</v>
      </c>
      <c r="N259" s="9">
        <v>0.44379999999999997</v>
      </c>
      <c r="O259" s="8">
        <v>4.379999999999995E-2</v>
      </c>
      <c r="P259" s="5">
        <v>9</v>
      </c>
      <c r="Q259" s="5" t="s">
        <v>258</v>
      </c>
      <c r="R259" s="5">
        <v>2024</v>
      </c>
    </row>
    <row r="260" spans="1:18" x14ac:dyDescent="0.25">
      <c r="A260" s="1">
        <v>66</v>
      </c>
      <c r="B260" s="7" t="s">
        <v>4</v>
      </c>
      <c r="C260" s="12">
        <v>0</v>
      </c>
      <c r="D260" s="9">
        <v>1</v>
      </c>
      <c r="E260" s="9">
        <v>0.8</v>
      </c>
      <c r="F260" s="9">
        <v>0.6</v>
      </c>
      <c r="G260" s="9">
        <v>0.4</v>
      </c>
      <c r="H260" s="9">
        <v>0.2</v>
      </c>
      <c r="I260" s="9">
        <v>0</v>
      </c>
      <c r="J260" s="9">
        <v>0.2</v>
      </c>
      <c r="K260" s="9">
        <v>0.4</v>
      </c>
      <c r="L260" s="9">
        <v>0.6</v>
      </c>
      <c r="M260" s="9">
        <v>0.8</v>
      </c>
      <c r="N260" s="9">
        <v>1</v>
      </c>
      <c r="O260" s="8">
        <v>0</v>
      </c>
      <c r="P260" s="5">
        <v>6</v>
      </c>
      <c r="Q260" s="5" t="s">
        <v>265</v>
      </c>
      <c r="R260" s="5">
        <v>2024</v>
      </c>
    </row>
    <row r="261" spans="1:18" x14ac:dyDescent="0.25">
      <c r="A261" s="1">
        <v>67</v>
      </c>
      <c r="B261" s="7" t="s">
        <v>5</v>
      </c>
      <c r="C261" s="12">
        <v>0</v>
      </c>
      <c r="D261" s="9">
        <v>1</v>
      </c>
      <c r="E261" s="9">
        <v>0.8</v>
      </c>
      <c r="F261" s="9">
        <v>0.6</v>
      </c>
      <c r="G261" s="9">
        <v>0.4</v>
      </c>
      <c r="H261" s="9">
        <v>0.2</v>
      </c>
      <c r="I261" s="9">
        <v>0</v>
      </c>
      <c r="J261" s="9">
        <v>0.2</v>
      </c>
      <c r="K261" s="9">
        <v>0.4</v>
      </c>
      <c r="L261" s="9">
        <v>0.6</v>
      </c>
      <c r="M261" s="9">
        <v>0.8</v>
      </c>
      <c r="N261" s="9">
        <v>1</v>
      </c>
      <c r="O261" s="8">
        <v>0</v>
      </c>
      <c r="P261" s="5">
        <v>6</v>
      </c>
      <c r="Q261" s="5" t="s">
        <v>265</v>
      </c>
      <c r="R261" s="5">
        <v>2024</v>
      </c>
    </row>
    <row r="262" spans="1:18" x14ac:dyDescent="0.25">
      <c r="A262" s="1">
        <v>68</v>
      </c>
      <c r="B262" s="7" t="s">
        <v>59</v>
      </c>
      <c r="C262" s="12">
        <v>0</v>
      </c>
      <c r="D262" s="9">
        <v>1</v>
      </c>
      <c r="E262" s="9">
        <v>0.8</v>
      </c>
      <c r="F262" s="9">
        <v>0.6</v>
      </c>
      <c r="G262" s="9">
        <v>0.4</v>
      </c>
      <c r="H262" s="9">
        <v>0.2</v>
      </c>
      <c r="I262" s="9">
        <v>0</v>
      </c>
      <c r="J262" s="9">
        <v>0.2</v>
      </c>
      <c r="K262" s="9">
        <v>0.4</v>
      </c>
      <c r="L262" s="9">
        <v>0.6</v>
      </c>
      <c r="M262" s="9">
        <v>0.8</v>
      </c>
      <c r="N262" s="9">
        <v>1</v>
      </c>
      <c r="O262" s="8">
        <v>0</v>
      </c>
      <c r="P262" s="5">
        <v>6</v>
      </c>
      <c r="Q262" s="5" t="s">
        <v>265</v>
      </c>
      <c r="R262" s="5">
        <v>2024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906F5-FACE-4F0A-8BA6-581421BC58BA}">
  <dimension ref="A1:L8"/>
  <sheetViews>
    <sheetView tabSelected="1" workbookViewId="0"/>
  </sheetViews>
  <sheetFormatPr baseColWidth="10" defaultRowHeight="15" x14ac:dyDescent="0.25"/>
  <cols>
    <col min="1" max="1" width="13.42578125" bestFit="1" customWidth="1"/>
    <col min="2" max="12" width="13.5703125" style="4" customWidth="1"/>
  </cols>
  <sheetData>
    <row r="1" spans="1:12" s="4" customFormat="1" x14ac:dyDescent="0.25">
      <c r="A1" s="6" t="s">
        <v>268</v>
      </c>
      <c r="B1" s="6" t="s">
        <v>250</v>
      </c>
      <c r="C1" s="6" t="s">
        <v>251</v>
      </c>
      <c r="D1" s="6" t="s">
        <v>252</v>
      </c>
      <c r="E1" s="6" t="s">
        <v>253</v>
      </c>
      <c r="F1" s="6" t="s">
        <v>254</v>
      </c>
      <c r="G1" s="6" t="s">
        <v>265</v>
      </c>
      <c r="H1" s="6" t="s">
        <v>256</v>
      </c>
      <c r="I1" s="6" t="s">
        <v>257</v>
      </c>
      <c r="J1" s="6" t="s">
        <v>258</v>
      </c>
      <c r="K1" s="6" t="s">
        <v>259</v>
      </c>
      <c r="L1" s="6" t="s">
        <v>260</v>
      </c>
    </row>
    <row r="2" spans="1:12" x14ac:dyDescent="0.25">
      <c r="A2" s="6">
        <v>2013</v>
      </c>
      <c r="B2" s="5">
        <v>0</v>
      </c>
      <c r="C2" s="5">
        <v>3</v>
      </c>
      <c r="D2" s="5">
        <v>0</v>
      </c>
      <c r="E2" s="5">
        <v>4</v>
      </c>
      <c r="F2" s="5">
        <v>4</v>
      </c>
      <c r="G2" s="5">
        <v>24</v>
      </c>
      <c r="H2" s="5">
        <v>3</v>
      </c>
      <c r="I2" s="5">
        <v>5</v>
      </c>
      <c r="J2" s="5">
        <v>8</v>
      </c>
      <c r="K2" s="5">
        <v>7</v>
      </c>
      <c r="L2" s="5">
        <v>1</v>
      </c>
    </row>
    <row r="3" spans="1:12" s="3" customFormat="1" x14ac:dyDescent="0.25">
      <c r="A3" s="6">
        <v>2014</v>
      </c>
      <c r="B3" s="5">
        <v>2</v>
      </c>
      <c r="C3" s="5">
        <v>2</v>
      </c>
      <c r="D3" s="5">
        <v>5</v>
      </c>
      <c r="E3" s="5">
        <v>8</v>
      </c>
      <c r="F3" s="5">
        <v>5</v>
      </c>
      <c r="G3" s="5">
        <v>13</v>
      </c>
      <c r="H3" s="5">
        <v>5</v>
      </c>
      <c r="I3" s="5">
        <v>8</v>
      </c>
      <c r="J3" s="5">
        <v>6</v>
      </c>
      <c r="K3" s="5">
        <v>7</v>
      </c>
      <c r="L3" s="5">
        <v>2</v>
      </c>
    </row>
    <row r="4" spans="1:12" x14ac:dyDescent="0.25">
      <c r="A4" s="6">
        <v>2019</v>
      </c>
      <c r="B4" s="5">
        <v>0</v>
      </c>
      <c r="C4" s="5">
        <v>5</v>
      </c>
      <c r="D4" s="5">
        <v>1</v>
      </c>
      <c r="E4" s="5">
        <v>4</v>
      </c>
      <c r="F4" s="5">
        <v>3</v>
      </c>
      <c r="G4" s="5">
        <v>25</v>
      </c>
      <c r="H4" s="5">
        <v>8</v>
      </c>
      <c r="I4" s="5">
        <v>7</v>
      </c>
      <c r="J4" s="5">
        <v>11</v>
      </c>
      <c r="K4" s="5">
        <v>5</v>
      </c>
      <c r="L4" s="5">
        <v>0</v>
      </c>
    </row>
    <row r="5" spans="1:12" x14ac:dyDescent="0.25">
      <c r="A5" s="6">
        <v>2024</v>
      </c>
      <c r="B5" s="5">
        <v>1</v>
      </c>
      <c r="C5" s="5">
        <v>2</v>
      </c>
      <c r="D5" s="5">
        <v>2</v>
      </c>
      <c r="E5" s="5">
        <v>3</v>
      </c>
      <c r="F5" s="5">
        <v>0</v>
      </c>
      <c r="G5" s="5">
        <v>22</v>
      </c>
      <c r="H5" s="5">
        <v>5</v>
      </c>
      <c r="I5" s="5">
        <v>11</v>
      </c>
      <c r="J5" s="5">
        <v>13</v>
      </c>
      <c r="K5" s="5">
        <v>8</v>
      </c>
      <c r="L5" s="5">
        <v>2</v>
      </c>
    </row>
    <row r="6" spans="1:12" x14ac:dyDescent="0.25">
      <c r="A6" s="10"/>
    </row>
    <row r="7" spans="1:12" x14ac:dyDescent="0.25">
      <c r="A7" s="10"/>
    </row>
    <row r="8" spans="1:12" x14ac:dyDescent="0.25">
      <c r="A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POWER BI 2013</vt:lpstr>
      <vt:lpstr>POWER BI 2014</vt:lpstr>
      <vt:lpstr>POWER BI 2019</vt:lpstr>
      <vt:lpstr>POWER BI 2024</vt:lpstr>
      <vt:lpstr>POWER BI CONSOLIDADO </vt:lpstr>
      <vt:lpstr>POWER BI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Quintero Uribe</cp:lastModifiedBy>
  <dcterms:created xsi:type="dcterms:W3CDTF">2024-11-07T23:10:56Z</dcterms:created>
  <dcterms:modified xsi:type="dcterms:W3CDTF">2024-11-11T19:47:59Z</dcterms:modified>
</cp:coreProperties>
</file>