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omervillema.sharepoint.com/sites/SomerStat2/Shared Documents/Active Projects/Analysis Support/Voting Analysis/"/>
    </mc:Choice>
  </mc:AlternateContent>
  <xr:revisionPtr revIDLastSave="23" documentId="8_{83231028-C6AC-4014-835B-B0806F7D7D75}" xr6:coauthVersionLast="47" xr6:coauthVersionMax="47" xr10:uidLastSave="{21380E8E-FF98-4AAB-A27D-4A885F5E8851}"/>
  <bookViews>
    <workbookView xWindow="28680" yWindow="-120" windowWidth="29040" windowHeight="15840" xr2:uid="{7D5734C5-B792-4726-A9ED-112277162C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C5" i="1"/>
  <c r="C4" i="1"/>
  <c r="B3" i="1"/>
  <c r="B27" i="1" s="1"/>
  <c r="A27" i="1" s="1"/>
  <c r="D2" i="1"/>
  <c r="B28" i="1" l="1"/>
  <c r="D3" i="1"/>
  <c r="B4" i="1"/>
  <c r="D4" i="1" s="1"/>
  <c r="B5" i="1"/>
</calcChain>
</file>

<file path=xl/sharedStrings.xml><?xml version="1.0" encoding="utf-8"?>
<sst xmlns="http://schemas.openxmlformats.org/spreadsheetml/2006/main" count="24" uniqueCount="24">
  <si>
    <t>ACS</t>
  </si>
  <si>
    <t>City Census</t>
  </si>
  <si>
    <t>Coverage</t>
  </si>
  <si>
    <t>Total Households</t>
  </si>
  <si>
    <t>Households with children</t>
  </si>
  <si>
    <t>Households without children</t>
  </si>
  <si>
    <t>Percent with Children</t>
  </si>
  <si>
    <t>We don't trust addresses without kids as having no kids</t>
  </si>
  <si>
    <t>We do trust addresses with kids as having kids</t>
  </si>
  <si>
    <t>minimum hosueholds with kids</t>
  </si>
  <si>
    <t>We think the city census doesn't show all kids</t>
  </si>
  <si>
    <t>We "know" there are 4341 (ACS) households with kids</t>
  </si>
  <si>
    <t>We "know" that 56% of households with kids are represented by any voters</t>
  </si>
  <si>
    <t xml:space="preserve">We "know" that for a household with kids that is repesented by voting, 1.7 votes are cast </t>
  </si>
  <si>
    <t>We think that 4341 households * 56% voting represenation * 1.7 votes per represented household = 4133 votes cast by households with children</t>
  </si>
  <si>
    <t>We know that there were about 17000 votes</t>
  </si>
  <si>
    <t>Assumptions: Households with children covered by City Census are the same as the Households with Children covered by ACS</t>
  </si>
  <si>
    <t>votes</t>
  </si>
  <si>
    <t>votes by people living in address with children (min)</t>
  </si>
  <si>
    <t>votes by people living in address with children (max)</t>
  </si>
  <si>
    <t>people likely miscategorized</t>
  </si>
  <si>
    <t>Of whom, 2496 are true positive voters from households with children</t>
  </si>
  <si>
    <t>We think 1637 are households with children that didn't match addresses to City Census list (false negatives)</t>
  </si>
  <si>
    <t>We think the rest are true negatives (17163-4133)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</si>
</sst>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6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  <xf numFmtId="164" fontId="0" fillId="2" borderId="7" xfId="1" applyNumberFormat="1" applyFont="1" applyFill="1" applyBorder="1"/>
    <xf numFmtId="164" fontId="0" fillId="0" borderId="7" xfId="1" applyNumberFormat="1" applyFont="1" applyBorder="1"/>
    <xf numFmtId="0" fontId="0" fillId="0" borderId="8" xfId="0" applyBorder="1"/>
    <xf numFmtId="164" fontId="0" fillId="0" borderId="0" xfId="1" applyNumberFormat="1" applyFont="1"/>
    <xf numFmtId="166" fontId="0" fillId="2" borderId="0" xfId="2" applyNumberFormat="1" applyFont="1" applyFill="1"/>
    <xf numFmtId="166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88EA4-8559-4221-A74B-4C083EEF4D5D}">
  <dimension ref="A1:D28"/>
  <sheetViews>
    <sheetView tabSelected="1" workbookViewId="0">
      <selection activeCell="H6" sqref="H6"/>
    </sheetView>
  </sheetViews>
  <sheetFormatPr defaultRowHeight="15" x14ac:dyDescent="0.25"/>
  <cols>
    <col min="1" max="1" width="125.42578125" customWidth="1"/>
    <col min="2" max="3" width="10.5703125" bestFit="1" customWidth="1"/>
  </cols>
  <sheetData>
    <row r="1" spans="1:4" x14ac:dyDescent="0.25">
      <c r="A1" s="1"/>
      <c r="B1" s="2" t="s">
        <v>0</v>
      </c>
      <c r="C1" s="2" t="s">
        <v>1</v>
      </c>
      <c r="D1" s="3" t="s">
        <v>2</v>
      </c>
    </row>
    <row r="2" spans="1:4" x14ac:dyDescent="0.25">
      <c r="A2" s="4" t="s">
        <v>3</v>
      </c>
      <c r="B2" s="11">
        <v>37108</v>
      </c>
      <c r="C2" s="12">
        <v>30700</v>
      </c>
      <c r="D2" s="5">
        <f>C2/B2</f>
        <v>0.82731486471919802</v>
      </c>
    </row>
    <row r="3" spans="1:4" x14ac:dyDescent="0.25">
      <c r="A3" s="4" t="s">
        <v>4</v>
      </c>
      <c r="B3" s="11">
        <f>0.117*B2</f>
        <v>4341.6360000000004</v>
      </c>
      <c r="C3" s="11">
        <v>2652</v>
      </c>
      <c r="D3" s="5">
        <f>C3/B3</f>
        <v>0.61082965038985293</v>
      </c>
    </row>
    <row r="4" spans="1:4" x14ac:dyDescent="0.25">
      <c r="A4" s="4" t="s">
        <v>5</v>
      </c>
      <c r="B4" s="11">
        <f>B2-B3</f>
        <v>32766.364000000001</v>
      </c>
      <c r="C4" s="12">
        <f>C2-C3</f>
        <v>28048</v>
      </c>
      <c r="D4" s="5">
        <f>C4/B4</f>
        <v>0.85599976854313153</v>
      </c>
    </row>
    <row r="5" spans="1:4" ht="15.75" thickBot="1" x14ac:dyDescent="0.3">
      <c r="A5" s="6" t="s">
        <v>6</v>
      </c>
      <c r="B5" s="7">
        <f>B3/B2</f>
        <v>0.11700000000000001</v>
      </c>
      <c r="C5" s="8">
        <f>C3/C2</f>
        <v>8.6384364820846909E-2</v>
      </c>
      <c r="D5" s="9"/>
    </row>
    <row r="8" spans="1:4" x14ac:dyDescent="0.25">
      <c r="A8" t="s">
        <v>7</v>
      </c>
    </row>
    <row r="9" spans="1:4" x14ac:dyDescent="0.25">
      <c r="A9" t="s">
        <v>8</v>
      </c>
      <c r="B9">
        <v>2652</v>
      </c>
      <c r="C9" t="s">
        <v>9</v>
      </c>
    </row>
    <row r="10" spans="1:4" x14ac:dyDescent="0.25">
      <c r="A10" t="s">
        <v>10</v>
      </c>
    </row>
    <row r="11" spans="1:4" x14ac:dyDescent="0.25">
      <c r="A11" t="s">
        <v>11</v>
      </c>
    </row>
    <row r="12" spans="1:4" x14ac:dyDescent="0.25">
      <c r="A12" t="s">
        <v>12</v>
      </c>
    </row>
    <row r="13" spans="1:4" x14ac:dyDescent="0.25">
      <c r="A13" t="s">
        <v>13</v>
      </c>
    </row>
    <row r="14" spans="1:4" x14ac:dyDescent="0.25">
      <c r="A14" t="s">
        <v>14</v>
      </c>
    </row>
    <row r="15" spans="1:4" x14ac:dyDescent="0.25">
      <c r="A15" t="s">
        <v>15</v>
      </c>
    </row>
    <row r="16" spans="1:4" x14ac:dyDescent="0.25">
      <c r="A16" t="s">
        <v>21</v>
      </c>
    </row>
    <row r="17" spans="1:3" x14ac:dyDescent="0.25">
      <c r="A17" t="s">
        <v>22</v>
      </c>
    </row>
    <row r="18" spans="1:3" x14ac:dyDescent="0.25">
      <c r="A18" t="s">
        <v>23</v>
      </c>
    </row>
    <row r="19" spans="1:3" x14ac:dyDescent="0.25">
      <c r="A19" t="s">
        <v>16</v>
      </c>
    </row>
    <row r="25" spans="1:3" x14ac:dyDescent="0.25">
      <c r="B25">
        <v>17163</v>
      </c>
      <c r="C25" t="s">
        <v>17</v>
      </c>
    </row>
    <row r="26" spans="1:3" x14ac:dyDescent="0.25">
      <c r="A26" s="10">
        <f>B26/$B$25</f>
        <v>0.14542912078307987</v>
      </c>
      <c r="B26">
        <v>2496</v>
      </c>
      <c r="C26" t="s">
        <v>18</v>
      </c>
    </row>
    <row r="27" spans="1:3" x14ac:dyDescent="0.25">
      <c r="A27" s="10">
        <f>B27/$B$25</f>
        <v>0.24082255270057687</v>
      </c>
      <c r="B27">
        <f>B3*0.56*1.7</f>
        <v>4133.2374720000007</v>
      </c>
      <c r="C27" t="s">
        <v>19</v>
      </c>
    </row>
    <row r="28" spans="1:3" x14ac:dyDescent="0.25">
      <c r="B28">
        <f>B27-B26</f>
        <v>1637.2374720000007</v>
      </c>
      <c r="C28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6B336B63F5FB4AB2EE067ED11748D3" ma:contentTypeVersion="15" ma:contentTypeDescription="Create a new document." ma:contentTypeScope="" ma:versionID="4db5f853747e3646ce336098d9d79f30">
  <xsd:schema xmlns:xsd="http://www.w3.org/2001/XMLSchema" xmlns:xs="http://www.w3.org/2001/XMLSchema" xmlns:p="http://schemas.microsoft.com/office/2006/metadata/properties" xmlns:ns2="d94381e0-2a38-471e-be76-ffe022e28f96" xmlns:ns3="9d4586d4-238a-41a1-9c84-2e2d095c48c4" targetNamespace="http://schemas.microsoft.com/office/2006/metadata/properties" ma:root="true" ma:fieldsID="7a1d9f2a64d27680deddb220caf562ee" ns2:_="" ns3:_="">
    <xsd:import namespace="d94381e0-2a38-471e-be76-ffe022e28f96"/>
    <xsd:import namespace="9d4586d4-238a-41a1-9c84-2e2d095c48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4381e0-2a38-471e-be76-ffe022e28f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db82ec4-9786-4080-b752-cf8dcd1b2d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586d4-238a-41a1-9c84-2e2d095c48c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12ac76aa-4b93-40e8-a3db-c94638300df0}" ma:internalName="TaxCatchAll" ma:showField="CatchAllData" ma:web="9d4586d4-238a-41a1-9c84-2e2d095c48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4381e0-2a38-471e-be76-ffe022e28f96">
      <Terms xmlns="http://schemas.microsoft.com/office/infopath/2007/PartnerControls"/>
    </lcf76f155ced4ddcb4097134ff3c332f>
    <TaxCatchAll xmlns="9d4586d4-238a-41a1-9c84-2e2d095c48c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570FCD-9D6D-4E6F-A203-203E0C0C52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4381e0-2a38-471e-be76-ffe022e28f96"/>
    <ds:schemaRef ds:uri="9d4586d4-238a-41a1-9c84-2e2d095c48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A5D718-A503-43A7-B302-EE85EA0CE3CB}">
  <ds:schemaRefs>
    <ds:schemaRef ds:uri="http://schemas.microsoft.com/office/2006/metadata/properties"/>
    <ds:schemaRef ds:uri="http://schemas.microsoft.com/office/infopath/2007/PartnerControls"/>
    <ds:schemaRef ds:uri="d94381e0-2a38-471e-be76-ffe022e28f96"/>
    <ds:schemaRef ds:uri="9d4586d4-238a-41a1-9c84-2e2d095c48c4"/>
  </ds:schemaRefs>
</ds:datastoreItem>
</file>

<file path=customXml/itemProps3.xml><?xml version="1.0" encoding="utf-8"?>
<ds:datastoreItem xmlns:ds="http://schemas.openxmlformats.org/officeDocument/2006/customXml" ds:itemID="{9786F627-4800-4624-A8C0-66522D7654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C. Shaffer</dc:creator>
  <cp:lastModifiedBy>Samuel C. Shaffer</cp:lastModifiedBy>
  <dcterms:created xsi:type="dcterms:W3CDTF">2025-03-25T19:46:33Z</dcterms:created>
  <dcterms:modified xsi:type="dcterms:W3CDTF">2025-03-25T20:22:39Z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0x010100746B336B63F5FB4AB2EE067ED11748D3</vt:lpwstr>
  </property>
  <property fmtid="{D5CDD505-2E9C-101B-9397-08002B2CF9AE}" pid="3" name="MediaServiceImageTags">
    <vt:lpwstr/>
  </property>
</Properties>
</file>