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11340" windowHeight="5010"/>
  </bookViews>
  <sheets>
    <sheet name="Sheet1" sheetId="1" r:id="rId1"/>
    <sheet name="computation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" i="1"/>
  <c r="L4"/>
  <c r="L3"/>
  <c r="I3"/>
  <c r="G4"/>
  <c r="H3"/>
  <c r="J3"/>
  <c r="E3"/>
  <c r="M3"/>
  <c r="M10"/>
  <c r="M9"/>
  <c r="M8"/>
  <c r="M7"/>
  <c r="M6"/>
  <c r="M5"/>
  <c r="M4"/>
  <c r="L10"/>
  <c r="L9"/>
  <c r="L8"/>
  <c r="L7"/>
  <c r="L6"/>
  <c r="L5"/>
  <c r="E10"/>
  <c r="E9"/>
  <c r="E8"/>
  <c r="E7"/>
  <c r="E6"/>
  <c r="E5"/>
  <c r="E4"/>
  <c r="D11"/>
  <c r="H10"/>
  <c r="H9"/>
  <c r="H8"/>
  <c r="H7"/>
  <c r="H6"/>
  <c r="H5"/>
  <c r="H4"/>
  <c r="G10"/>
  <c r="I10" s="1"/>
  <c r="J10" s="1"/>
  <c r="G9"/>
  <c r="I9" s="1"/>
  <c r="J9" s="1"/>
  <c r="G8"/>
  <c r="I8" s="1"/>
  <c r="J8" s="1"/>
  <c r="G7"/>
  <c r="I7" s="1"/>
  <c r="J7" s="1"/>
  <c r="G6"/>
  <c r="I6" s="1"/>
  <c r="J6" s="1"/>
  <c r="G5"/>
  <c r="I5" s="1"/>
  <c r="J5" s="1"/>
  <c r="I4"/>
  <c r="J4" s="1"/>
</calcChain>
</file>

<file path=xl/sharedStrings.xml><?xml version="1.0" encoding="utf-8"?>
<sst xmlns="http://schemas.openxmlformats.org/spreadsheetml/2006/main" count="47" uniqueCount="47">
  <si>
    <t>X=1</t>
  </si>
  <si>
    <t>X=2</t>
  </si>
  <si>
    <t>pi(X)</t>
  </si>
  <si>
    <t>COMPUTATIONS</t>
  </si>
  <si>
    <t>CLASSIFICATION</t>
  </si>
  <si>
    <t>RESULTS</t>
  </si>
  <si>
    <t>DATA (N=1713)</t>
  </si>
  <si>
    <t>0.960 * 0.742 * 0.917 = 0.653</t>
  </si>
  <si>
    <t>0.229 * 0.044 * 0.240 = 0.002</t>
  </si>
  <si>
    <t xml:space="preserve">pi(A=1,B=1,C=1|X=t) </t>
  </si>
  <si>
    <t>t=1</t>
  </si>
  <si>
    <t>t=2</t>
  </si>
  <si>
    <t>pi(A=1,B=1,C=2|X=t)</t>
  </si>
  <si>
    <t xml:space="preserve">pi(A=1,B=2,C=1|X=t) </t>
  </si>
  <si>
    <t xml:space="preserve">pi(A=1,B=2,C=2|X=t) </t>
  </si>
  <si>
    <t xml:space="preserve">pi(A=2,B=1,C=1|X=t) </t>
  </si>
  <si>
    <t xml:space="preserve">pi(A=2,B=1,C=2|X=t) </t>
  </si>
  <si>
    <t>pi(A=2,B=2,C=1|X=t)</t>
  </si>
  <si>
    <t xml:space="preserve">pi(A=2,B=2,C=2|X=t) </t>
  </si>
  <si>
    <t>0.960 * 0.742 * (1-0.917) = 0.059</t>
  </si>
  <si>
    <t>0.960 * (1-0.742) * 0.917 = 0.227</t>
  </si>
  <si>
    <t>0.960 * (1-0.742) * (1-0.917) = 0.021</t>
  </si>
  <si>
    <t>(1-0.960) * 0.742 * 0.917 = 0.027</t>
  </si>
  <si>
    <t>(1-0.960) * 0.742 * (1-0.917)  = 0.002</t>
  </si>
  <si>
    <t>(1-0.960) * (1-0.742) * 0.917 = 0.009</t>
  </si>
  <si>
    <t>(1-0.960) * (1-0.742) * (1-0.917) = 0.001</t>
  </si>
  <si>
    <t>0.229 * 0.044 * (1-0.240) = 0.008</t>
  </si>
  <si>
    <t>0.229 * (1-0.044) * 0.240 = 0.053</t>
  </si>
  <si>
    <t>0.229 * (1-0.044) * (1-0.240) = 0.167</t>
  </si>
  <si>
    <t>(1-0.229) * 0.044 * 0.240 = 0.008</t>
  </si>
  <si>
    <t>(1-0.229) * 0.044 * (1-0.240)  = 0.026</t>
  </si>
  <si>
    <t>(1-0.229) * (1-0.044) * 0.240 = 0.177</t>
  </si>
  <si>
    <t>(1-0.229) * (1-0.044) * (1-00.240) = 0.560</t>
  </si>
  <si>
    <t>Y1</t>
  </si>
  <si>
    <t>Y2</t>
  </si>
  <si>
    <t>Y3</t>
  </si>
  <si>
    <t>P(Y1,Y2,Y3|X=1)</t>
  </si>
  <si>
    <t>P(Y1,Y2,Y3|X=2)</t>
  </si>
  <si>
    <t>P(Y1,Y2,Y3)</t>
  </si>
  <si>
    <t>P(Y1,Y2,Y3)*N</t>
  </si>
  <si>
    <t>pi(Y1=1|X)</t>
  </si>
  <si>
    <t>pi(Y3=1|X)</t>
  </si>
  <si>
    <t>pi(Y2=1|X)</t>
  </si>
  <si>
    <t>n</t>
  </si>
  <si>
    <t>n/N</t>
  </si>
  <si>
    <t>pi(X=1|Y1,Y2,Y3)</t>
  </si>
  <si>
    <t>pi(X=2|Y1,Y2,Y3)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</si>
</sst>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right"/>
    </xf>
    <xf numFmtId="0" fontId="0" fillId="0" borderId="2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1" xfId="0" applyBorder="1"/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8"/>
  <sheetViews>
    <sheetView tabSelected="1" zoomScale="130" zoomScaleNormal="130" workbookViewId="0">
      <selection activeCell="I3" sqref="I3"/>
    </sheetView>
  </sheetViews>
  <sheetFormatPr defaultRowHeight="15"/>
  <cols>
    <col min="2" max="2" width="8.140625" customWidth="1"/>
    <col min="3" max="3" width="7.85546875" customWidth="1"/>
    <col min="4" max="4" width="5.28515625" customWidth="1"/>
    <col min="5" max="5" width="8" customWidth="1"/>
    <col min="7" max="7" width="15.5703125" customWidth="1"/>
    <col min="8" max="8" width="15" customWidth="1"/>
    <col min="9" max="9" width="11.7109375" customWidth="1"/>
    <col min="10" max="10" width="13.28515625" customWidth="1"/>
    <col min="11" max="11" width="8.85546875" customWidth="1"/>
    <col min="12" max="12" width="15" customWidth="1"/>
    <col min="13" max="13" width="15.28515625" customWidth="1"/>
    <col min="15" max="15" width="9.140625" customWidth="1"/>
  </cols>
  <sheetData>
    <row r="1" spans="1:13">
      <c r="A1" s="6" t="s">
        <v>6</v>
      </c>
      <c r="B1" s="6"/>
      <c r="C1" s="6"/>
      <c r="D1" s="6"/>
      <c r="E1" s="6"/>
      <c r="G1" t="s">
        <v>3</v>
      </c>
      <c r="L1" t="s">
        <v>4</v>
      </c>
    </row>
    <row r="2" spans="1:13">
      <c r="A2" s="14" t="s">
        <v>33</v>
      </c>
      <c r="B2" s="14" t="s">
        <v>34</v>
      </c>
      <c r="C2" s="14" t="s">
        <v>35</v>
      </c>
      <c r="D2" s="14" t="s">
        <v>43</v>
      </c>
      <c r="E2" s="14" t="s">
        <v>44</v>
      </c>
      <c r="F2" s="2"/>
      <c r="G2" s="2" t="s">
        <v>36</v>
      </c>
      <c r="H2" s="2" t="s">
        <v>37</v>
      </c>
      <c r="I2" s="2" t="s">
        <v>38</v>
      </c>
      <c r="J2" s="2" t="s">
        <v>39</v>
      </c>
      <c r="K2" s="2"/>
      <c r="L2" s="2" t="s">
        <v>45</v>
      </c>
      <c r="M2" s="2" t="s">
        <v>46</v>
      </c>
    </row>
    <row r="3" spans="1:13">
      <c r="A3" s="8">
        <v>1</v>
      </c>
      <c r="B3" s="7">
        <v>1</v>
      </c>
      <c r="C3" s="7">
        <v>1</v>
      </c>
      <c r="D3" s="9">
        <v>696</v>
      </c>
      <c r="E3" s="10">
        <f>D3/D$11</f>
        <v>0.40630472854640981</v>
      </c>
      <c r="F3" s="3"/>
      <c r="G3" s="3">
        <f>B16*B17*B18</f>
        <v>0.65340381260799985</v>
      </c>
      <c r="H3" s="3">
        <f>C16*C17*C18</f>
        <v>2.4003474239999998E-3</v>
      </c>
      <c r="I3" s="3">
        <f>G3*B$15+H3*C$15</f>
        <v>0.40608759618459828</v>
      </c>
      <c r="J3" s="5">
        <f>I3*D$11</f>
        <v>695.62805226421688</v>
      </c>
      <c r="K3" s="3"/>
      <c r="L3" s="3">
        <f>G3*B$15/$I3</f>
        <v>0.99775444511247013</v>
      </c>
      <c r="M3" s="3">
        <f>H3*C$15/$I3</f>
        <v>2.245554887529917E-3</v>
      </c>
    </row>
    <row r="4" spans="1:13">
      <c r="A4" s="7">
        <v>1</v>
      </c>
      <c r="B4" s="7">
        <v>1</v>
      </c>
      <c r="C4" s="7">
        <v>2</v>
      </c>
      <c r="D4" s="9">
        <v>68</v>
      </c>
      <c r="E4" s="10">
        <f t="shared" ref="E4:E10" si="0">D4/D$11</f>
        <v>3.9696438995913602E-2</v>
      </c>
      <c r="F4" s="3"/>
      <c r="G4" s="3">
        <f>B16*B17*(1-B18)</f>
        <v>5.9374427392000023E-2</v>
      </c>
      <c r="H4" s="3">
        <f>C16*C17*(1-C18)</f>
        <v>7.5927725759999997E-3</v>
      </c>
      <c r="I4" s="3">
        <f t="shared" ref="I4:I10" si="1">G4*B$15+H4*C$15</f>
        <v>3.9702576727401614E-2</v>
      </c>
      <c r="J4" s="5">
        <f t="shared" ref="J4:J10" si="2">I4*D$11</f>
        <v>68.010513934038968</v>
      </c>
      <c r="K4" s="3"/>
      <c r="L4" s="3">
        <f>G4*B$15/$I4</f>
        <v>0.92734742831863592</v>
      </c>
      <c r="M4" s="3">
        <f t="shared" ref="L4:M10" si="3">H4*C$15/$I4</f>
        <v>7.2652571681363992E-2</v>
      </c>
    </row>
    <row r="5" spans="1:13">
      <c r="A5" s="7">
        <v>1</v>
      </c>
      <c r="B5" s="7">
        <v>2</v>
      </c>
      <c r="C5" s="7">
        <v>1</v>
      </c>
      <c r="D5" s="9">
        <v>275</v>
      </c>
      <c r="E5" s="10">
        <f t="shared" si="0"/>
        <v>0.16053706946876825</v>
      </c>
      <c r="F5" s="3"/>
      <c r="G5" s="3">
        <f>B16*(1-B17)*B18</f>
        <v>0.22671985739200001</v>
      </c>
      <c r="H5" s="3">
        <f>C16*(1-C17)*C18</f>
        <v>5.2653492576000001E-2</v>
      </c>
      <c r="I5" s="3">
        <f t="shared" si="1"/>
        <v>0.16059204539840161</v>
      </c>
      <c r="J5" s="5">
        <f t="shared" si="2"/>
        <v>275.09417376746194</v>
      </c>
      <c r="K5" s="3"/>
      <c r="L5" s="3">
        <f t="shared" si="3"/>
        <v>0.87544176437881327</v>
      </c>
      <c r="M5" s="3">
        <f t="shared" si="3"/>
        <v>0.12455823562118659</v>
      </c>
    </row>
    <row r="6" spans="1:13">
      <c r="A6" s="7">
        <v>1</v>
      </c>
      <c r="B6" s="7">
        <v>2</v>
      </c>
      <c r="C6" s="7">
        <v>2</v>
      </c>
      <c r="D6" s="9">
        <v>130</v>
      </c>
      <c r="E6" s="10">
        <f t="shared" si="0"/>
        <v>7.5890251021599534E-2</v>
      </c>
      <c r="F6" s="3"/>
      <c r="G6" s="3">
        <f>B16*(1-B17)*(1-B18)</f>
        <v>2.0601902608000013E-2</v>
      </c>
      <c r="H6" s="3">
        <f>C16*(1-C17)*(1-C18)</f>
        <v>0.166553387424</v>
      </c>
      <c r="I6" s="3">
        <f t="shared" si="1"/>
        <v>7.604887168959841E-2</v>
      </c>
      <c r="J6" s="5">
        <f t="shared" si="2"/>
        <v>130.27171720428208</v>
      </c>
      <c r="K6" s="3"/>
      <c r="L6" s="3">
        <f t="shared" si="3"/>
        <v>0.16798723667281104</v>
      </c>
      <c r="M6" s="3">
        <f t="shared" si="3"/>
        <v>0.83201276332718888</v>
      </c>
    </row>
    <row r="7" spans="1:13">
      <c r="A7" s="7">
        <v>2</v>
      </c>
      <c r="B7" s="7">
        <v>1</v>
      </c>
      <c r="C7" s="7">
        <v>1</v>
      </c>
      <c r="D7" s="9">
        <v>34</v>
      </c>
      <c r="E7" s="10">
        <f t="shared" si="0"/>
        <v>1.9848219497956801E-2</v>
      </c>
      <c r="F7" s="3"/>
      <c r="G7" s="3">
        <f>(1-B16)*B17*B18</f>
        <v>2.7154267392000029E-2</v>
      </c>
      <c r="H7" s="3">
        <f>(1-C16)*C17*C18</f>
        <v>8.072372575999999E-3</v>
      </c>
      <c r="I7" s="3">
        <f t="shared" si="1"/>
        <v>1.9905055551401617E-2</v>
      </c>
      <c r="J7" s="5">
        <f t="shared" si="2"/>
        <v>34.097360159550966</v>
      </c>
      <c r="K7" s="3"/>
      <c r="L7" s="3">
        <f t="shared" si="3"/>
        <v>0.84593389685835585</v>
      </c>
      <c r="M7" s="3">
        <f t="shared" si="3"/>
        <v>0.15406610314164423</v>
      </c>
    </row>
    <row r="8" spans="1:13">
      <c r="A8" s="7">
        <v>2</v>
      </c>
      <c r="B8" s="7">
        <v>1</v>
      </c>
      <c r="C8" s="7">
        <v>2</v>
      </c>
      <c r="D8" s="9">
        <v>19</v>
      </c>
      <c r="E8" s="10">
        <f t="shared" si="0"/>
        <v>1.1091652072387624E-2</v>
      </c>
      <c r="F8" s="3"/>
      <c r="G8" s="3">
        <f>(1-B16)*B17*(1-B18)</f>
        <v>2.467492608000004E-3</v>
      </c>
      <c r="H8" s="3">
        <f>(1-C16)*C17*(1-C18)</f>
        <v>2.5534507424E-2</v>
      </c>
      <c r="I8" s="3">
        <f t="shared" si="1"/>
        <v>1.1230651536598404E-2</v>
      </c>
      <c r="J8" s="5">
        <f t="shared" si="2"/>
        <v>19.238106082193067</v>
      </c>
      <c r="K8" s="3"/>
      <c r="L8" s="3">
        <f t="shared" si="3"/>
        <v>0.13624251106309762</v>
      </c>
      <c r="M8" s="3">
        <f t="shared" si="3"/>
        <v>0.8637574889369023</v>
      </c>
    </row>
    <row r="9" spans="1:13">
      <c r="A9" s="7">
        <v>2</v>
      </c>
      <c r="B9" s="7">
        <v>2</v>
      </c>
      <c r="C9" s="7">
        <v>1</v>
      </c>
      <c r="D9" s="9">
        <v>125</v>
      </c>
      <c r="E9" s="10">
        <f t="shared" si="0"/>
        <v>7.2971395213076468E-2</v>
      </c>
      <c r="F9" s="3"/>
      <c r="G9" s="3">
        <f>(1-B16)*(1-B17)*B18</f>
        <v>9.4220626080000133E-3</v>
      </c>
      <c r="H9" s="3">
        <f>(1-C16)*(1-C17)*C18</f>
        <v>0.17707378742400001</v>
      </c>
      <c r="I9" s="3">
        <f t="shared" si="1"/>
        <v>7.3112952865598407E-2</v>
      </c>
      <c r="J9" s="5">
        <f t="shared" si="2"/>
        <v>125.24248825877007</v>
      </c>
      <c r="K9" s="3"/>
      <c r="L9" s="3">
        <f t="shared" si="3"/>
        <v>7.9912256231274681E-2</v>
      </c>
      <c r="M9" s="3">
        <f t="shared" si="3"/>
        <v>0.92008774376872537</v>
      </c>
    </row>
    <row r="10" spans="1:13">
      <c r="A10" s="11">
        <v>2</v>
      </c>
      <c r="B10" s="11">
        <v>2</v>
      </c>
      <c r="C10" s="11">
        <v>2</v>
      </c>
      <c r="D10" s="12">
        <v>366</v>
      </c>
      <c r="E10" s="13">
        <f t="shared" si="0"/>
        <v>0.2136602451838879</v>
      </c>
      <c r="F10" s="3"/>
      <c r="G10" s="3">
        <f>(1-B16)*(1-B17)*(1-B18)</f>
        <v>8.5617739200000164E-4</v>
      </c>
      <c r="H10" s="3">
        <f>(1-C16)*(1-C17)*(1-C18)</f>
        <v>0.560119332576</v>
      </c>
      <c r="I10" s="3">
        <f t="shared" si="1"/>
        <v>0.21332025004640159</v>
      </c>
      <c r="J10" s="5">
        <f t="shared" si="2"/>
        <v>365.41758832948591</v>
      </c>
      <c r="K10" s="3"/>
      <c r="L10" s="3">
        <f t="shared" si="3"/>
        <v>2.4888195127453477E-3</v>
      </c>
      <c r="M10" s="3">
        <f t="shared" si="3"/>
        <v>0.99751118048725462</v>
      </c>
    </row>
    <row r="11" spans="1:13">
      <c r="D11" s="4">
        <f>SUM(D3:D10)</f>
        <v>1713</v>
      </c>
    </row>
    <row r="12" spans="1:13">
      <c r="I12" s="18"/>
    </row>
    <row r="13" spans="1:13">
      <c r="A13" t="s">
        <v>5</v>
      </c>
    </row>
    <row r="14" spans="1:13">
      <c r="A14" s="17"/>
      <c r="B14" s="14" t="s">
        <v>0</v>
      </c>
      <c r="C14" s="14" t="s">
        <v>1</v>
      </c>
    </row>
    <row r="15" spans="1:13">
      <c r="A15" s="15" t="s">
        <v>2</v>
      </c>
      <c r="B15" s="10">
        <v>0.62009999999999998</v>
      </c>
      <c r="C15" s="10">
        <v>0.37990000000000002</v>
      </c>
    </row>
    <row r="16" spans="1:13">
      <c r="A16" s="15" t="s">
        <v>40</v>
      </c>
      <c r="B16" s="10">
        <v>0.96009999999999995</v>
      </c>
      <c r="C16" s="10">
        <v>0.22919999999999999</v>
      </c>
    </row>
    <row r="17" spans="1:3">
      <c r="A17" s="15" t="s">
        <v>42</v>
      </c>
      <c r="B17" s="10">
        <v>0.74239999999999995</v>
      </c>
      <c r="C17" s="10">
        <v>4.36E-2</v>
      </c>
    </row>
    <row r="18" spans="1:3">
      <c r="A18" s="16" t="s">
        <v>41</v>
      </c>
      <c r="B18" s="13">
        <v>0.91669999999999996</v>
      </c>
      <c r="C18" s="13">
        <v>0.2402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0"/>
  <sheetViews>
    <sheetView workbookViewId="0">
      <selection activeCell="B13" sqref="B13"/>
    </sheetView>
  </sheetViews>
  <sheetFormatPr defaultRowHeight="15.75"/>
  <cols>
    <col min="1" max="1" width="21.85546875" style="20" bestFit="1" customWidth="1"/>
    <col min="2" max="2" width="39.85546875" style="20" bestFit="1" customWidth="1"/>
    <col min="3" max="3" width="41" style="20" bestFit="1" customWidth="1"/>
    <col min="4" max="16384" width="9.140625" style="20"/>
  </cols>
  <sheetData>
    <row r="1" spans="1:3">
      <c r="A1" s="23"/>
      <c r="B1" s="24" t="s">
        <v>10</v>
      </c>
      <c r="C1" s="24" t="s">
        <v>11</v>
      </c>
    </row>
    <row r="2" spans="1:3">
      <c r="A2" s="21" t="s">
        <v>9</v>
      </c>
      <c r="B2" s="25" t="s">
        <v>7</v>
      </c>
      <c r="C2" s="25" t="s">
        <v>8</v>
      </c>
    </row>
    <row r="3" spans="1:3">
      <c r="A3" s="21" t="s">
        <v>12</v>
      </c>
      <c r="B3" s="25" t="s">
        <v>19</v>
      </c>
      <c r="C3" s="25" t="s">
        <v>26</v>
      </c>
    </row>
    <row r="4" spans="1:3">
      <c r="A4" s="21" t="s">
        <v>13</v>
      </c>
      <c r="B4" s="25" t="s">
        <v>20</v>
      </c>
      <c r="C4" s="25" t="s">
        <v>27</v>
      </c>
    </row>
    <row r="5" spans="1:3">
      <c r="A5" s="21" t="s">
        <v>14</v>
      </c>
      <c r="B5" s="25" t="s">
        <v>21</v>
      </c>
      <c r="C5" s="25" t="s">
        <v>28</v>
      </c>
    </row>
    <row r="6" spans="1:3">
      <c r="A6" s="21" t="s">
        <v>15</v>
      </c>
      <c r="B6" s="25" t="s">
        <v>22</v>
      </c>
      <c r="C6" s="25" t="s">
        <v>29</v>
      </c>
    </row>
    <row r="7" spans="1:3">
      <c r="A7" s="21" t="s">
        <v>16</v>
      </c>
      <c r="B7" s="25" t="s">
        <v>23</v>
      </c>
      <c r="C7" s="25" t="s">
        <v>30</v>
      </c>
    </row>
    <row r="8" spans="1:3">
      <c r="A8" s="21" t="s">
        <v>17</v>
      </c>
      <c r="B8" s="25" t="s">
        <v>24</v>
      </c>
      <c r="C8" s="25" t="s">
        <v>31</v>
      </c>
    </row>
    <row r="9" spans="1:3">
      <c r="A9" s="22" t="s">
        <v>18</v>
      </c>
      <c r="B9" s="26" t="s">
        <v>25</v>
      </c>
      <c r="C9" s="26" t="s">
        <v>32</v>
      </c>
    </row>
    <row r="10" spans="1:3" ht="26.25">
      <c r="C10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computations</vt:lpstr>
      <vt:lpstr>Sheet3</vt:lpstr>
    </vt:vector>
  </TitlesOfParts>
  <Company>Tilburg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Vermunt.J.     </dc:creator>
  <cp:lastModifiedBy>Jeroen</cp:lastModifiedBy>
  <dcterms:created xsi:type="dcterms:W3CDTF">2010-03-08T12:35:39Z</dcterms:created>
  <dcterms:modified xsi:type="dcterms:W3CDTF">2015-07-05T11:00:17Z</dcterms:modified>
</cp:coreProperties>
</file>