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fa/Desktop/Dissertation/data/clean/"/>
    </mc:Choice>
  </mc:AlternateContent>
  <xr:revisionPtr revIDLastSave="0" documentId="13_ncr:1_{2814551A-A2F6-024A-9535-E4615CAFC444}" xr6:coauthVersionLast="47" xr6:coauthVersionMax="47" xr10:uidLastSave="{00000000-0000-0000-0000-000000000000}"/>
  <bookViews>
    <workbookView xWindow="0" yWindow="500" windowWidth="28040" windowHeight="15780" xr2:uid="{88208A91-B076-1F4E-9CEC-E655BC8ACA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4" i="1" l="1" a="1"/>
  <c r="M14" i="1" s="1"/>
  <c r="M13" i="1" a="1"/>
  <c r="M13" i="1" s="1"/>
  <c r="O14" i="1" a="1"/>
  <c r="O14" i="1" s="1"/>
  <c r="O13" i="1" a="1"/>
  <c r="O13" i="1" s="1"/>
  <c r="K14" i="1" a="1"/>
  <c r="K14" i="1" s="1"/>
  <c r="K13" i="1" a="1"/>
  <c r="K13" i="1" s="1"/>
  <c r="I14" i="1"/>
  <c r="I13" i="1"/>
  <c r="I8" i="1"/>
  <c r="I7" i="1"/>
  <c r="I6" i="1"/>
  <c r="I5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<sst xmlns="http://schemas.openxmlformats.org/spreadsheetml/2006/main" count="79" uniqueCount="49">
  <si>
    <t>S01_C1</t>
  </si>
  <si>
    <t>item</t>
  </si>
  <si>
    <t>mean_pitch</t>
  </si>
  <si>
    <t>min_pitch</t>
  </si>
  <si>
    <t>max_pitch</t>
  </si>
  <si>
    <t>cond</t>
  </si>
  <si>
    <t>pres</t>
  </si>
  <si>
    <t>S01_C2</t>
  </si>
  <si>
    <t>pret</t>
  </si>
  <si>
    <t>S02_C1</t>
  </si>
  <si>
    <t>S02_C2</t>
  </si>
  <si>
    <t>S03_C1</t>
  </si>
  <si>
    <t>S03_C2</t>
  </si>
  <si>
    <t>S04_C1</t>
  </si>
  <si>
    <t>S04_C2</t>
  </si>
  <si>
    <t>S05_C1</t>
  </si>
  <si>
    <t>S05_C2</t>
  </si>
  <si>
    <t>S06_C1</t>
  </si>
  <si>
    <t>S06_C2</t>
  </si>
  <si>
    <t>S07_C1</t>
  </si>
  <si>
    <t>S07_C2</t>
  </si>
  <si>
    <t>S08_C1</t>
  </si>
  <si>
    <t>S08_C2</t>
  </si>
  <si>
    <t>S09_C1</t>
  </si>
  <si>
    <t>S09_C2</t>
  </si>
  <si>
    <t>S10_C1</t>
  </si>
  <si>
    <t>S10_C2</t>
  </si>
  <si>
    <t>S11_C1</t>
  </si>
  <si>
    <t>S11_C2</t>
  </si>
  <si>
    <t>S12_C1</t>
  </si>
  <si>
    <t>S12_C2</t>
  </si>
  <si>
    <t>S13_C1</t>
  </si>
  <si>
    <t>S13_C2</t>
  </si>
  <si>
    <t>S14_C1</t>
  </si>
  <si>
    <t>S14_C2</t>
  </si>
  <si>
    <t>S15_C1</t>
  </si>
  <si>
    <t>S15_C2</t>
  </si>
  <si>
    <t>S16_C2</t>
  </si>
  <si>
    <t>S16_C1</t>
  </si>
  <si>
    <t>Mean F0</t>
  </si>
  <si>
    <t>SD F0</t>
  </si>
  <si>
    <t>max mean f0</t>
  </si>
  <si>
    <t>min mean f0</t>
  </si>
  <si>
    <t>sd</t>
  </si>
  <si>
    <t>max</t>
  </si>
  <si>
    <t>min</t>
  </si>
  <si>
    <t>Hz</t>
  </si>
  <si>
    <t>mean f0 preterit</t>
  </si>
  <si>
    <t>mean f0 present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</si>
</sst>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5ABA7-68AD-F24E-A3A6-FFA47C4DFFFB}">
  <dimension ref="A1:O33"/>
  <sheetViews>
    <sheetView tabSelected="1" workbookViewId="0">
      <selection activeCell="I13" sqref="I13:O14"/>
    </sheetView>
  </sheetViews>
  <sheetFormatPr baseColWidth="10" defaultRowHeight="16" x14ac:dyDescent="0.2"/>
  <cols>
    <col min="2" max="4" width="14" bestFit="1" customWidth="1"/>
  </cols>
  <sheetData>
    <row r="1" spans="1:15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</row>
    <row r="2" spans="1:15" x14ac:dyDescent="0.2">
      <c r="A2" t="s">
        <v>0</v>
      </c>
      <c r="B2" s="1">
        <v>289.45667410214202</v>
      </c>
      <c r="C2" s="1">
        <v>284.97690350260098</v>
      </c>
      <c r="D2" s="1">
        <v>318.36841068401998</v>
      </c>
      <c r="E2" t="s">
        <v>6</v>
      </c>
    </row>
    <row r="3" spans="1:15" x14ac:dyDescent="0.2">
      <c r="A3" t="s">
        <v>7</v>
      </c>
      <c r="B3" s="1">
        <v>266.04830334830501</v>
      </c>
      <c r="C3" s="1">
        <v>240.316131890809</v>
      </c>
      <c r="D3" s="1">
        <v>326.09418309560101</v>
      </c>
      <c r="E3" t="s">
        <v>8</v>
      </c>
    </row>
    <row r="4" spans="1:15" x14ac:dyDescent="0.2">
      <c r="A4" t="s">
        <v>9</v>
      </c>
      <c r="B4" s="1">
        <v>316.65895230643298</v>
      </c>
      <c r="C4" s="1">
        <v>301.57294885348898</v>
      </c>
      <c r="D4" s="1">
        <v>344.50147141360901</v>
      </c>
      <c r="E4" t="s">
        <v>6</v>
      </c>
    </row>
    <row r="5" spans="1:15" x14ac:dyDescent="0.2">
      <c r="A5" t="s">
        <v>10</v>
      </c>
      <c r="B5" s="1">
        <v>287.27403956669099</v>
      </c>
      <c r="C5" s="1">
        <v>251.124863898179</v>
      </c>
      <c r="D5" s="1">
        <v>369.818987062068</v>
      </c>
      <c r="E5" t="s">
        <v>8</v>
      </c>
      <c r="H5" t="s">
        <v>39</v>
      </c>
      <c r="I5" s="2">
        <f>AVERAGE(B2:B33)</f>
        <v>283.10636005777525</v>
      </c>
      <c r="J5" t="s">
        <v>46</v>
      </c>
    </row>
    <row r="6" spans="1:15" x14ac:dyDescent="0.2">
      <c r="A6" t="s">
        <v>11</v>
      </c>
      <c r="B6" s="1">
        <v>291.40550645713398</v>
      </c>
      <c r="C6" s="1">
        <v>269.55932796974002</v>
      </c>
      <c r="D6" s="1">
        <v>331.86690100249001</v>
      </c>
      <c r="E6" t="s">
        <v>6</v>
      </c>
      <c r="H6" t="s">
        <v>40</v>
      </c>
      <c r="I6" s="2">
        <f>STDEV(B2:B33)</f>
        <v>21.856940500164043</v>
      </c>
    </row>
    <row r="7" spans="1:15" x14ac:dyDescent="0.2">
      <c r="A7" t="s">
        <v>12</v>
      </c>
      <c r="B7" s="1">
        <v>290.14042642354798</v>
      </c>
      <c r="C7" s="1">
        <v>257.55292541916799</v>
      </c>
      <c r="D7" s="1">
        <v>359.79605000836301</v>
      </c>
      <c r="E7" t="s">
        <v>8</v>
      </c>
      <c r="H7" t="s">
        <v>41</v>
      </c>
      <c r="I7" s="2">
        <f>MAX(B2:B33)</f>
        <v>325.25021739717499</v>
      </c>
    </row>
    <row r="8" spans="1:15" x14ac:dyDescent="0.2">
      <c r="A8" t="s">
        <v>13</v>
      </c>
      <c r="B8" s="1">
        <v>297.574248513302</v>
      </c>
      <c r="C8" s="1">
        <v>281.17423821235298</v>
      </c>
      <c r="D8" s="1">
        <v>383.72083738714502</v>
      </c>
      <c r="E8" t="s">
        <v>6</v>
      </c>
      <c r="H8" t="s">
        <v>42</v>
      </c>
      <c r="I8" s="2">
        <f>MIN(B2:B33)</f>
        <v>241.53138387507499</v>
      </c>
    </row>
    <row r="9" spans="1:15" x14ac:dyDescent="0.2">
      <c r="A9" t="s">
        <v>14</v>
      </c>
      <c r="B9" s="1">
        <v>254.462170260748</v>
      </c>
      <c r="C9" s="1">
        <v>216.68013624250199</v>
      </c>
      <c r="D9" s="1">
        <v>361.06423573629598</v>
      </c>
      <c r="E9" t="s">
        <v>8</v>
      </c>
    </row>
    <row r="10" spans="1:15" x14ac:dyDescent="0.2">
      <c r="A10" t="s">
        <v>15</v>
      </c>
      <c r="B10" s="1">
        <v>298.76803980839702</v>
      </c>
      <c r="C10" s="1">
        <v>275.37728719489098</v>
      </c>
      <c r="D10" s="1">
        <v>326.96419722635198</v>
      </c>
      <c r="E10" t="s">
        <v>6</v>
      </c>
    </row>
    <row r="11" spans="1:15" x14ac:dyDescent="0.2">
      <c r="A11" t="s">
        <v>16</v>
      </c>
      <c r="B11" s="1">
        <v>292.164219280059</v>
      </c>
      <c r="C11" s="1">
        <v>250.12485234989799</v>
      </c>
      <c r="D11" s="1">
        <v>364.254643112986</v>
      </c>
      <c r="E11" t="s">
        <v>8</v>
      </c>
    </row>
    <row r="12" spans="1:15" x14ac:dyDescent="0.2">
      <c r="A12" t="s">
        <v>17</v>
      </c>
      <c r="B12" s="1">
        <v>313.25117079106002</v>
      </c>
      <c r="C12" s="1">
        <v>290.82223968566802</v>
      </c>
      <c r="D12" s="1">
        <v>347.92260494541898</v>
      </c>
      <c r="E12" t="s">
        <v>6</v>
      </c>
      <c r="K12" t="s">
        <v>43</v>
      </c>
      <c r="M12" t="s">
        <v>44</v>
      </c>
      <c r="O12" t="s">
        <v>45</v>
      </c>
    </row>
    <row r="13" spans="1:15" x14ac:dyDescent="0.2">
      <c r="A13" t="s">
        <v>18</v>
      </c>
      <c r="B13" s="1">
        <v>273.55527368921901</v>
      </c>
      <c r="C13" s="1">
        <v>241.01227156493599</v>
      </c>
      <c r="D13" s="1">
        <v>341.60222183995398</v>
      </c>
      <c r="E13" t="s">
        <v>8</v>
      </c>
      <c r="G13" t="s">
        <v>47</v>
      </c>
      <c r="I13" s="2">
        <f>AVERAGEIF(E2:E33,"pret",B2:B33)</f>
        <v>275.4579477446531</v>
      </c>
      <c r="J13" s="2"/>
      <c r="K13" s="2" cm="1">
        <f t="array" ref="K13">_xlfn.STDEV.S(IF(E2:E33="pret",B2:B33))</f>
        <v>22.999620327375226</v>
      </c>
      <c r="L13" s="2"/>
      <c r="M13" s="2" cm="1">
        <f t="array" ref="M13">MAX(IF(E2:E33="pret",B2:B33))</f>
        <v>325.25021739717499</v>
      </c>
      <c r="N13" s="2"/>
      <c r="O13" s="2" cm="1">
        <f t="array" ref="O13">MIN(IF(E2:E33="pret",B2:B33))</f>
        <v>241.53138387507499</v>
      </c>
    </row>
    <row r="14" spans="1:15" x14ac:dyDescent="0.2">
      <c r="A14" t="s">
        <v>19</v>
      </c>
      <c r="B14" s="1">
        <v>297.48124887304999</v>
      </c>
      <c r="C14" s="1">
        <v>279.64261254991999</v>
      </c>
      <c r="D14" s="1">
        <v>322.539008365553</v>
      </c>
      <c r="E14" t="s">
        <v>6</v>
      </c>
      <c r="G14" t="s">
        <v>48</v>
      </c>
      <c r="I14" s="2">
        <f>AVERAGEIF(E2:E33,"pres",B2:B33)</f>
        <v>290.7547723708974</v>
      </c>
      <c r="J14" s="2"/>
      <c r="K14" s="2" cm="1">
        <f t="array" ref="K14">_xlfn.STDEV.S(IF(E2:E33="pres",B2:B33))</f>
        <v>18.262567383657167</v>
      </c>
      <c r="L14" s="2"/>
      <c r="M14" s="2" cm="1">
        <f t="array" ref="M14">MAX(IF(E2:E33="pres",B2:B33))</f>
        <v>323.45788577309997</v>
      </c>
      <c r="N14" s="2"/>
      <c r="O14" s="2" cm="1">
        <f t="array" ref="O14">MIN(IF(E2:E33="pres",B2:B33))</f>
        <v>254.59126097900301</v>
      </c>
    </row>
    <row r="15" spans="1:15" x14ac:dyDescent="0.2">
      <c r="A15" t="s">
        <v>20</v>
      </c>
      <c r="B15" s="1">
        <v>300.84172784227502</v>
      </c>
      <c r="C15" s="1">
        <v>242.81192984334501</v>
      </c>
      <c r="D15" s="1">
        <v>366.49556287262101</v>
      </c>
      <c r="E15" t="s">
        <v>8</v>
      </c>
    </row>
    <row r="16" spans="1:15" x14ac:dyDescent="0.2">
      <c r="A16" t="s">
        <v>21</v>
      </c>
      <c r="B16" s="1">
        <v>275.71361851580298</v>
      </c>
      <c r="C16" s="1">
        <v>261.72084380898201</v>
      </c>
      <c r="D16" s="1">
        <v>305.89008226309898</v>
      </c>
      <c r="E16" t="s">
        <v>6</v>
      </c>
    </row>
    <row r="17" spans="1:5" x14ac:dyDescent="0.2">
      <c r="A17" t="s">
        <v>22</v>
      </c>
      <c r="B17" s="1">
        <v>265.15380160289999</v>
      </c>
      <c r="C17" s="1">
        <v>234.82039886234699</v>
      </c>
      <c r="D17" s="1">
        <v>340.29618908810102</v>
      </c>
      <c r="E17" t="s">
        <v>8</v>
      </c>
    </row>
    <row r="18" spans="1:5" x14ac:dyDescent="0.2">
      <c r="A18" t="s">
        <v>23</v>
      </c>
      <c r="B18" s="1">
        <v>283.97174176214003</v>
      </c>
      <c r="C18" s="1">
        <v>268.17492428856599</v>
      </c>
      <c r="D18" s="1">
        <v>316.76326811620697</v>
      </c>
      <c r="E18" t="s">
        <v>6</v>
      </c>
    </row>
    <row r="19" spans="1:5" x14ac:dyDescent="0.2">
      <c r="A19" t="s">
        <v>24</v>
      </c>
      <c r="B19" s="1">
        <v>288.79796092266298</v>
      </c>
      <c r="C19" s="1">
        <v>236.66198161602699</v>
      </c>
      <c r="D19" s="1">
        <v>404.89562131593198</v>
      </c>
      <c r="E19" t="s">
        <v>8</v>
      </c>
    </row>
    <row r="20" spans="1:5" x14ac:dyDescent="0.2">
      <c r="A20" t="s">
        <v>25</v>
      </c>
      <c r="B20" s="1">
        <v>254.59126097900301</v>
      </c>
      <c r="C20" s="1">
        <v>234.77939899109899</v>
      </c>
      <c r="D20" s="1">
        <v>329.092254266162</v>
      </c>
      <c r="E20" t="s">
        <v>6</v>
      </c>
    </row>
    <row r="21" spans="1:5" x14ac:dyDescent="0.2">
      <c r="A21" t="s">
        <v>26</v>
      </c>
      <c r="B21" s="1">
        <v>272.80582820670998</v>
      </c>
      <c r="C21" s="1">
        <v>213.40511902498801</v>
      </c>
      <c r="D21" s="1">
        <v>353.18024290753698</v>
      </c>
      <c r="E21" t="s">
        <v>8</v>
      </c>
    </row>
    <row r="22" spans="1:5" x14ac:dyDescent="0.2">
      <c r="A22" t="s">
        <v>27</v>
      </c>
      <c r="B22" s="1">
        <v>292.590849707936</v>
      </c>
      <c r="C22" s="1">
        <v>262.47140454166799</v>
      </c>
      <c r="D22" s="1">
        <v>347.92004925156198</v>
      </c>
      <c r="E22" t="s">
        <v>6</v>
      </c>
    </row>
    <row r="23" spans="1:5" x14ac:dyDescent="0.2">
      <c r="A23" t="s">
        <v>28</v>
      </c>
      <c r="B23" s="1">
        <v>243.97256494859599</v>
      </c>
      <c r="C23" s="1">
        <v>210.110769837362</v>
      </c>
      <c r="D23" s="1">
        <v>313.87225689192098</v>
      </c>
      <c r="E23" t="s">
        <v>8</v>
      </c>
    </row>
    <row r="24" spans="1:5" x14ac:dyDescent="0.2">
      <c r="A24" t="s">
        <v>29</v>
      </c>
      <c r="B24" s="1">
        <v>283.91916000470599</v>
      </c>
      <c r="C24" s="1">
        <v>268.93332448936098</v>
      </c>
      <c r="D24" s="1">
        <v>337.63026460686098</v>
      </c>
      <c r="E24" t="s">
        <v>6</v>
      </c>
    </row>
    <row r="25" spans="1:5" x14ac:dyDescent="0.2">
      <c r="A25" t="s">
        <v>30</v>
      </c>
      <c r="B25" s="1">
        <v>325.25021739717499</v>
      </c>
      <c r="C25" s="1">
        <v>304.88367619109698</v>
      </c>
      <c r="D25" s="1">
        <v>401.605547547968</v>
      </c>
      <c r="E25" t="s">
        <v>8</v>
      </c>
    </row>
    <row r="26" spans="1:5" x14ac:dyDescent="0.2">
      <c r="A26" t="s">
        <v>31</v>
      </c>
      <c r="B26" s="1">
        <v>323.45788577309997</v>
      </c>
      <c r="C26" s="1">
        <v>267.61345282725699</v>
      </c>
      <c r="D26" s="1">
        <v>392.82693483584097</v>
      </c>
      <c r="E26" t="s">
        <v>6</v>
      </c>
    </row>
    <row r="27" spans="1:5" x14ac:dyDescent="0.2">
      <c r="A27" t="s">
        <v>32</v>
      </c>
      <c r="B27" s="1">
        <v>246.510815416665</v>
      </c>
      <c r="C27" s="1">
        <v>202.39355925206601</v>
      </c>
      <c r="D27" s="1">
        <v>331.81041643205299</v>
      </c>
      <c r="E27" t="s">
        <v>8</v>
      </c>
    </row>
    <row r="28" spans="1:5" x14ac:dyDescent="0.2">
      <c r="A28" t="s">
        <v>33</v>
      </c>
      <c r="B28" s="1">
        <v>295.08111987138102</v>
      </c>
      <c r="C28" s="1">
        <v>281.59439444323601</v>
      </c>
      <c r="D28" s="1">
        <v>345.10281850166501</v>
      </c>
      <c r="E28" t="s">
        <v>6</v>
      </c>
    </row>
    <row r="29" spans="1:5" x14ac:dyDescent="0.2">
      <c r="A29" t="s">
        <v>34</v>
      </c>
      <c r="B29" s="1">
        <v>241.53138387507499</v>
      </c>
      <c r="C29" s="1">
        <v>209.937298643921</v>
      </c>
      <c r="D29" s="1">
        <v>324.04091750601299</v>
      </c>
      <c r="E29" t="s">
        <v>8</v>
      </c>
    </row>
    <row r="30" spans="1:5" x14ac:dyDescent="0.2">
      <c r="A30" t="s">
        <v>35</v>
      </c>
      <c r="B30" s="1">
        <v>271.25319407021999</v>
      </c>
      <c r="C30" s="1">
        <v>252.10011920576099</v>
      </c>
      <c r="D30" s="1">
        <v>326.88008355634298</v>
      </c>
      <c r="E30" t="s">
        <v>6</v>
      </c>
    </row>
    <row r="31" spans="1:5" x14ac:dyDescent="0.2">
      <c r="A31" t="s">
        <v>36</v>
      </c>
      <c r="B31" s="1">
        <v>292.47032133526</v>
      </c>
      <c r="C31" s="1">
        <v>238.81862895920199</v>
      </c>
      <c r="D31" s="1">
        <v>374.42185586122503</v>
      </c>
      <c r="E31" t="s">
        <v>8</v>
      </c>
    </row>
    <row r="32" spans="1:5" x14ac:dyDescent="0.2">
      <c r="A32" t="s">
        <v>38</v>
      </c>
      <c r="B32" s="1">
        <v>266.90168639855102</v>
      </c>
      <c r="C32" s="1">
        <v>247.382001568524</v>
      </c>
      <c r="D32" s="1">
        <v>310.59885991763201</v>
      </c>
      <c r="E32" t="s">
        <v>6</v>
      </c>
    </row>
    <row r="33" spans="1:5" x14ac:dyDescent="0.2">
      <c r="A33" t="s">
        <v>37</v>
      </c>
      <c r="B33" s="1">
        <v>266.34810979856002</v>
      </c>
      <c r="C33" s="1">
        <v>216.74558173398199</v>
      </c>
      <c r="D33" s="1">
        <v>343.69102094843299</v>
      </c>
      <c r="E3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2022-02-07T23:02:52Z</dcterms:created>
  <dcterms:modified xsi:type="dcterms:W3CDTF">2022-02-08T01:36:37Z</dcterms:modified>
</cp:coreProperties>
</file>