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28"/>
  <workbookPr defaultThemeVersion="166925"/>
  <mc:AlternateContent xmlns:mc="http://schemas.openxmlformats.org/markup-compatibility/2006">
    <mc:Choice Requires="x15">
      <x15ac:absPath xmlns:x15ac="http://schemas.microsoft.com/office/spreadsheetml/2010/11/ac" url="/Users/lauraweller/Documents/AMFI/Internship/GitHub/laurafreyaweller.github.io/assets/nonimg/"/>
    </mc:Choice>
  </mc:AlternateContent>
  <xr:revisionPtr revIDLastSave="0" documentId="8_{AD300DD4-B8AB-5E4B-A4F8-1BA9F062608A}" xr6:coauthVersionLast="47" xr6:coauthVersionMax="47" xr10:uidLastSave="{00000000-0000-0000-0000-000000000000}"/>
  <bookViews>
    <workbookView xWindow="0" yWindow="760" windowWidth="34560" windowHeight="21580" xr2:uid="{00000000-000D-0000-FFFF-FFFF00000000}"/>
  </bookViews>
  <sheets>
    <sheet name="Sheet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0" i="1" l="1"/>
  <c r="F11" i="1"/>
  <c r="E11" i="1"/>
  <c r="D11" i="1"/>
  <c r="C11" i="1"/>
  <c r="T29" i="1"/>
  <c r="T23" i="1"/>
  <c r="T12" i="1"/>
  <c r="T28" i="1"/>
  <c r="C29" i="1"/>
  <c r="S29" i="1"/>
  <c r="T21" i="1"/>
  <c r="S21" i="1"/>
  <c r="T20" i="1"/>
  <c r="T14" i="1"/>
  <c r="S14" i="1"/>
  <c r="T32" i="1"/>
  <c r="S32" i="1"/>
  <c r="T31" i="1"/>
  <c r="S31" i="1"/>
  <c r="T30" i="1"/>
  <c r="S30" i="1"/>
  <c r="S28" i="1"/>
  <c r="S12" i="1"/>
  <c r="S13" i="1"/>
  <c r="T13" i="1"/>
  <c r="S15" i="1"/>
  <c r="T15" i="1"/>
  <c r="S23" i="1"/>
  <c r="T22" i="1"/>
  <c r="S22" i="1"/>
  <c r="S20" i="1"/>
  <c r="T19" i="1"/>
  <c r="S19" i="1"/>
  <c r="T16" i="1"/>
  <c r="S16" i="1"/>
  <c r="F20" i="1"/>
  <c r="F22" i="1"/>
  <c r="F23" i="1"/>
  <c r="F25" i="1"/>
  <c r="F26" i="1"/>
  <c r="F19" i="1"/>
</calcChain>
</file>

<file path=xl/sharedStrings.xml><?xml version="1.0" encoding="utf-8"?>
<sst xmlns="http://schemas.openxmlformats.org/spreadsheetml/2006/main" count="63" uniqueCount="40">
  <si>
    <t>Attention before you start save the sheet with its new name</t>
  </si>
  <si>
    <t>Fabric Name</t>
  </si>
  <si>
    <t>Type (Woven, Knit, Non- Woven/Leather)</t>
  </si>
  <si>
    <t>Stretch/elongation measurement</t>
  </si>
  <si>
    <t>Weight (g)</t>
  </si>
  <si>
    <t>WEFT Specimen 1</t>
  </si>
  <si>
    <t>WEFT Specimen 2</t>
  </si>
  <si>
    <t>WEFT Specimen 3</t>
  </si>
  <si>
    <t>WEFT Average</t>
  </si>
  <si>
    <t>Thickness (mm)</t>
  </si>
  <si>
    <t>Length</t>
  </si>
  <si>
    <t>Force</t>
  </si>
  <si>
    <t>Specimen:</t>
  </si>
  <si>
    <t>Average</t>
  </si>
  <si>
    <t>WARP Specimen 1</t>
  </si>
  <si>
    <t>WARP Specimen 2</t>
  </si>
  <si>
    <t>WARP Specimen 3</t>
  </si>
  <si>
    <t>WARP Average</t>
  </si>
  <si>
    <r>
      <t>Weight in g/m</t>
    </r>
    <r>
      <rPr>
        <b/>
        <vertAlign val="superscript"/>
        <sz val="11"/>
        <color theme="1"/>
        <rFont val="Calibri"/>
        <family val="2"/>
        <charset val="1"/>
      </rPr>
      <t>2</t>
    </r>
  </si>
  <si>
    <t>Shear Measurement</t>
  </si>
  <si>
    <t>Clo Weight</t>
  </si>
  <si>
    <t>BIAS Specimen 1</t>
  </si>
  <si>
    <t>BIAS Specimen 2</t>
  </si>
  <si>
    <t>BIAS Specimen 3</t>
  </si>
  <si>
    <t>BIAS Average</t>
  </si>
  <si>
    <t xml:space="preserve">Number: </t>
  </si>
  <si>
    <t>Wool leather</t>
  </si>
  <si>
    <t>Non woven</t>
  </si>
  <si>
    <t>Specimen</t>
  </si>
  <si>
    <t>Weight &amp; thickness measurements</t>
  </si>
  <si>
    <t>WEFT Contact distance A</t>
  </si>
  <si>
    <t>WEFT Contact Length B</t>
  </si>
  <si>
    <t>WARP Contact distance A</t>
  </si>
  <si>
    <t>WARP Contact Length B</t>
  </si>
  <si>
    <t>BIAS Contact distance A</t>
  </si>
  <si>
    <t>BIAS Contact Length B</t>
  </si>
  <si>
    <t>Bending Measurements in mm</t>
  </si>
  <si>
    <t xml:space="preserve">Notes: Biomaterial varies from thickness on each bit, however, the material swatches weight about the same. This means that the weight is evenly distributed. When it comes to the bending on the weft, warp and bias, you can see difference. However, since I only took 3 measurement, I am not sure whether this would actually be representative for the rest of the material. The only thing it could influence is the grainline of the wool, which are distributed in 2 layers on top of one another, perpendicular. This means there is a weft and warp in the fabric. However, when massaging the wool in the liquid alginate paste, the grainlines of the wool get more messy. This is why I would not speak of a weft, warp and bias in the fabric, but rather of a non woven fabric. Testing with more swatches, could give a clearer answer on this question. </t>
  </si>
  <si>
    <t>ERROR</t>
  </si>
  <si>
    <t>error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</si>
</sst>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444444"/>
      <name val="Calibri"/>
      <family val="2"/>
      <charset val="1"/>
    </font>
    <font>
      <b/>
      <sz val="11"/>
      <color theme="1"/>
      <name val="Calibri"/>
      <family val="2"/>
      <scheme val="minor"/>
    </font>
    <font>
      <b/>
      <sz val="11"/>
      <color rgb="FF444444"/>
      <name val="Calibri"/>
      <family val="2"/>
      <charset val="1"/>
    </font>
    <font>
      <b/>
      <sz val="11"/>
      <color theme="1"/>
      <name val="Calibri"/>
      <family val="2"/>
      <charset val="1"/>
    </font>
    <font>
      <b/>
      <vertAlign val="superscript"/>
      <sz val="11"/>
      <color theme="1"/>
      <name val="Calibri"/>
      <family val="2"/>
      <charset val="1"/>
    </font>
    <font>
      <sz val="9"/>
      <color theme="1"/>
      <name val="Calibri (Body)"/>
    </font>
    <font>
      <sz val="11"/>
      <color rgb="FF000000"/>
      <name val="Calibri"/>
      <family val="2"/>
      <scheme val="minor"/>
    </font>
  </fonts>
  <fills count="7">
    <fill>
      <patternFill patternType="none"/>
    </fill>
    <fill>
      <patternFill patternType="gray125"/>
    </fill>
    <fill>
      <patternFill patternType="solid">
        <fgColor rgb="FFDDEBF7"/>
        <bgColor indexed="64"/>
      </patternFill>
    </fill>
    <fill>
      <patternFill patternType="solid">
        <fgColor rgb="FFFFF2CC"/>
        <bgColor indexed="64"/>
      </patternFill>
    </fill>
    <fill>
      <patternFill patternType="solid">
        <fgColor rgb="FFE2EFDA"/>
        <bgColor indexed="64"/>
      </patternFill>
    </fill>
    <fill>
      <patternFill patternType="solid">
        <fgColor rgb="FFFCE4D6"/>
        <bgColor indexed="64"/>
      </patternFill>
    </fill>
    <fill>
      <patternFill patternType="solid">
        <fgColor theme="7" tint="0.79998168889431442"/>
        <bgColor indexed="64"/>
      </patternFill>
    </fill>
  </fills>
  <borders count="17">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diagonal/>
    </border>
  </borders>
  <cellStyleXfs count="1">
    <xf numFmtId="0" fontId="0" fillId="0" borderId="0"/>
  </cellStyleXfs>
  <cellXfs count="48">
    <xf numFmtId="0" fontId="0" fillId="0" borderId="0" xfId="0"/>
    <xf numFmtId="0" fontId="0" fillId="0" borderId="0" xfId="0" applyAlignment="1">
      <alignment wrapText="1"/>
    </xf>
    <xf numFmtId="0" fontId="0" fillId="2" borderId="4" xfId="0" applyFill="1" applyBorder="1"/>
    <xf numFmtId="0" fontId="0" fillId="0" borderId="6" xfId="0" applyBorder="1"/>
    <xf numFmtId="0" fontId="0" fillId="0" borderId="4" xfId="0" applyBorder="1"/>
    <xf numFmtId="0" fontId="0" fillId="0" borderId="5" xfId="0" applyBorder="1"/>
    <xf numFmtId="0" fontId="0" fillId="0" borderId="9" xfId="0" applyBorder="1"/>
    <xf numFmtId="0" fontId="0" fillId="3" borderId="8" xfId="0" applyFill="1" applyBorder="1"/>
    <xf numFmtId="0" fontId="0" fillId="3" borderId="8" xfId="0" applyFill="1" applyBorder="1" applyAlignment="1">
      <alignment horizontal="center"/>
    </xf>
    <xf numFmtId="0" fontId="0" fillId="4" borderId="9" xfId="0" applyFill="1" applyBorder="1"/>
    <xf numFmtId="0" fontId="0" fillId="5" borderId="8" xfId="0" applyFill="1" applyBorder="1"/>
    <xf numFmtId="0" fontId="0" fillId="0" borderId="4" xfId="0" applyBorder="1" applyAlignment="1">
      <alignment wrapText="1"/>
    </xf>
    <xf numFmtId="0" fontId="0" fillId="0" borderId="8" xfId="0" applyBorder="1"/>
    <xf numFmtId="0" fontId="0" fillId="2" borderId="9" xfId="0" applyFill="1" applyBorder="1"/>
    <xf numFmtId="0" fontId="0" fillId="0" borderId="0" xfId="0" applyAlignment="1">
      <alignment horizontal="left"/>
    </xf>
    <xf numFmtId="0" fontId="4" fillId="0" borderId="0" xfId="0" applyFont="1" applyAlignment="1">
      <alignment wrapText="1"/>
    </xf>
    <xf numFmtId="0" fontId="0" fillId="0" borderId="4" xfId="0" applyBorder="1" applyAlignment="1">
      <alignment horizontal="left"/>
    </xf>
    <xf numFmtId="0" fontId="0" fillId="0" borderId="16" xfId="0" applyBorder="1"/>
    <xf numFmtId="0" fontId="0" fillId="0" borderId="16" xfId="0" applyBorder="1" applyAlignment="1">
      <alignment horizontal="left"/>
    </xf>
    <xf numFmtId="0" fontId="0" fillId="6" borderId="15" xfId="0" applyFill="1" applyBorder="1"/>
    <xf numFmtId="0" fontId="0" fillId="6" borderId="15" xfId="0" applyFill="1" applyBorder="1" applyAlignment="1">
      <alignment horizontal="left"/>
    </xf>
    <xf numFmtId="0" fontId="7" fillId="0" borderId="4" xfId="0" applyFont="1" applyBorder="1"/>
    <xf numFmtId="0" fontId="7" fillId="0" borderId="9" xfId="0" applyFont="1" applyBorder="1"/>
    <xf numFmtId="0" fontId="0" fillId="4" borderId="1" xfId="0" applyFill="1" applyBorder="1" applyAlignment="1">
      <alignment horizontal="center"/>
    </xf>
    <xf numFmtId="0" fontId="0" fillId="4" borderId="3" xfId="0" applyFill="1" applyBorder="1" applyAlignment="1">
      <alignment horizontal="center"/>
    </xf>
    <xf numFmtId="0" fontId="1" fillId="2" borderId="10" xfId="0" applyFont="1" applyFill="1" applyBorder="1" applyAlignment="1">
      <alignment horizontal="center" wrapText="1"/>
    </xf>
    <xf numFmtId="0" fontId="1" fillId="2" borderId="11" xfId="0" applyFont="1" applyFill="1" applyBorder="1" applyAlignment="1">
      <alignment horizontal="center" wrapText="1"/>
    </xf>
    <xf numFmtId="0" fontId="1" fillId="2" borderId="1" xfId="0" applyFont="1" applyFill="1" applyBorder="1" applyAlignment="1">
      <alignment horizontal="center" wrapText="1"/>
    </xf>
    <xf numFmtId="0" fontId="1" fillId="2" borderId="3" xfId="0" applyFont="1" applyFill="1" applyBorder="1" applyAlignment="1">
      <alignment horizontal="center" wrapText="1"/>
    </xf>
    <xf numFmtId="0" fontId="2" fillId="4" borderId="1" xfId="0" applyFont="1" applyFill="1" applyBorder="1" applyAlignment="1">
      <alignment horizontal="center"/>
    </xf>
    <xf numFmtId="0" fontId="2" fillId="4" borderId="2" xfId="0" applyFont="1" applyFill="1" applyBorder="1" applyAlignment="1">
      <alignment horizontal="center"/>
    </xf>
    <xf numFmtId="0" fontId="2" fillId="4" borderId="3" xfId="0" applyFont="1" applyFill="1" applyBorder="1" applyAlignment="1">
      <alignment horizontal="center"/>
    </xf>
    <xf numFmtId="0" fontId="2" fillId="3" borderId="1" xfId="0" applyFont="1" applyFill="1" applyBorder="1" applyAlignment="1">
      <alignment horizontal="center"/>
    </xf>
    <xf numFmtId="0" fontId="2" fillId="3" borderId="2" xfId="0" applyFont="1" applyFill="1" applyBorder="1" applyAlignment="1">
      <alignment horizontal="center"/>
    </xf>
    <xf numFmtId="0" fontId="2" fillId="3" borderId="3" xfId="0" applyFont="1" applyFill="1" applyBorder="1" applyAlignment="1">
      <alignment horizontal="center"/>
    </xf>
    <xf numFmtId="0" fontId="2" fillId="2" borderId="1" xfId="0" applyFont="1" applyFill="1" applyBorder="1" applyAlignment="1">
      <alignment horizontal="center"/>
    </xf>
    <xf numFmtId="0" fontId="2" fillId="2" borderId="2" xfId="0" applyFont="1" applyFill="1" applyBorder="1" applyAlignment="1">
      <alignment horizontal="center"/>
    </xf>
    <xf numFmtId="0" fontId="2" fillId="2" borderId="3" xfId="0" applyFont="1" applyFill="1" applyBorder="1" applyAlignment="1">
      <alignment horizontal="center"/>
    </xf>
    <xf numFmtId="0" fontId="2" fillId="3" borderId="12" xfId="0" applyFont="1" applyFill="1" applyBorder="1" applyAlignment="1">
      <alignment horizontal="center"/>
    </xf>
    <xf numFmtId="0" fontId="2" fillId="3" borderId="13" xfId="0" applyFont="1" applyFill="1" applyBorder="1" applyAlignment="1">
      <alignment horizontal="center"/>
    </xf>
    <xf numFmtId="0" fontId="2" fillId="3" borderId="14" xfId="0" applyFont="1" applyFill="1" applyBorder="1" applyAlignment="1">
      <alignment horizontal="center"/>
    </xf>
    <xf numFmtId="0" fontId="6" fillId="0" borderId="15" xfId="0" applyFont="1" applyBorder="1" applyAlignment="1">
      <alignment horizontal="left" vertical="top" wrapText="1"/>
    </xf>
    <xf numFmtId="0" fontId="0" fillId="0" borderId="15" xfId="0" applyBorder="1" applyAlignment="1">
      <alignment horizontal="left" vertical="top" wrapText="1"/>
    </xf>
    <xf numFmtId="0" fontId="2" fillId="0" borderId="0" xfId="0" applyFont="1" applyAlignment="1">
      <alignment horizontal="left"/>
    </xf>
    <xf numFmtId="0" fontId="3" fillId="0" borderId="7" xfId="0" applyFont="1" applyBorder="1" applyAlignment="1">
      <alignment horizontal="left" wrapText="1"/>
    </xf>
    <xf numFmtId="0" fontId="0" fillId="0" borderId="8" xfId="0" applyBorder="1" applyAlignment="1">
      <alignment horizontal="left"/>
    </xf>
    <xf numFmtId="0" fontId="0" fillId="5" borderId="8" xfId="0" applyFill="1" applyBorder="1" applyAlignment="1">
      <alignment horizontal="left"/>
    </xf>
    <xf numFmtId="0" fontId="0" fillId="0" borderId="4" xfId="0" applyBorder="1" applyAlignment="1">
      <alignment horizontal="left"/>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T32"/>
  <sheetViews>
    <sheetView tabSelected="1" workbookViewId="0">
      <selection activeCell="F11" sqref="F11"/>
    </sheetView>
  </sheetViews>
  <sheetFormatPr baseColWidth="10" defaultColWidth="8.83203125" defaultRowHeight="15" x14ac:dyDescent="0.2"/>
  <cols>
    <col min="1" max="1" width="5.1640625" customWidth="1"/>
    <col min="2" max="2" width="24.83203125" customWidth="1"/>
    <col min="3" max="5" width="11.33203125" bestFit="1" customWidth="1"/>
    <col min="6" max="6" width="11.33203125" customWidth="1"/>
    <col min="9" max="9" width="2.1640625" bestFit="1" customWidth="1"/>
    <col min="10" max="10" width="12.5" customWidth="1"/>
    <col min="12" max="12" width="2.1640625" bestFit="1" customWidth="1"/>
    <col min="15" max="15" width="2.1640625" bestFit="1" customWidth="1"/>
    <col min="18" max="18" width="2.1640625" bestFit="1" customWidth="1"/>
  </cols>
  <sheetData>
    <row r="1" spans="2:20" x14ac:dyDescent="0.2">
      <c r="B1" s="43"/>
      <c r="C1" s="43"/>
      <c r="D1" s="43"/>
      <c r="E1" s="43"/>
      <c r="F1" s="43"/>
    </row>
    <row r="2" spans="2:20" ht="15" customHeight="1" x14ac:dyDescent="0.2">
      <c r="B2" s="44" t="s">
        <v>0</v>
      </c>
      <c r="C2" s="44"/>
      <c r="D2" s="44"/>
      <c r="E2" s="44"/>
      <c r="F2" s="44"/>
      <c r="H2" s="41" t="s">
        <v>37</v>
      </c>
      <c r="I2" s="42"/>
      <c r="J2" s="42"/>
      <c r="K2" s="42"/>
      <c r="L2" s="42"/>
      <c r="M2" s="42"/>
      <c r="N2" s="42"/>
      <c r="O2" s="42"/>
      <c r="P2" s="42"/>
      <c r="Q2" s="42"/>
      <c r="R2" s="42"/>
      <c r="S2" s="42"/>
      <c r="T2" s="42"/>
    </row>
    <row r="3" spans="2:20" x14ac:dyDescent="0.2">
      <c r="B3" s="10" t="s">
        <v>25</v>
      </c>
      <c r="C3" s="46">
        <v>1</v>
      </c>
      <c r="D3" s="46"/>
      <c r="E3" s="46"/>
      <c r="F3" s="46"/>
      <c r="H3" s="42"/>
      <c r="I3" s="42"/>
      <c r="J3" s="42"/>
      <c r="K3" s="42"/>
      <c r="L3" s="42"/>
      <c r="M3" s="42"/>
      <c r="N3" s="42"/>
      <c r="O3" s="42"/>
      <c r="P3" s="42"/>
      <c r="Q3" s="42"/>
      <c r="R3" s="42"/>
      <c r="S3" s="42"/>
      <c r="T3" s="42"/>
    </row>
    <row r="4" spans="2:20" x14ac:dyDescent="0.2">
      <c r="B4" s="12" t="s">
        <v>1</v>
      </c>
      <c r="C4" s="45" t="s">
        <v>26</v>
      </c>
      <c r="D4" s="45"/>
      <c r="E4" s="45"/>
      <c r="F4" s="45"/>
      <c r="H4" s="42"/>
      <c r="I4" s="42"/>
      <c r="J4" s="42"/>
      <c r="K4" s="42"/>
      <c r="L4" s="42"/>
      <c r="M4" s="42"/>
      <c r="N4" s="42"/>
      <c r="O4" s="42"/>
      <c r="P4" s="42"/>
      <c r="Q4" s="42"/>
      <c r="R4" s="42"/>
      <c r="S4" s="42"/>
      <c r="T4" s="42"/>
    </row>
    <row r="5" spans="2:20" ht="34.5" customHeight="1" x14ac:dyDescent="0.2">
      <c r="B5" s="11" t="s">
        <v>2</v>
      </c>
      <c r="C5" s="47" t="s">
        <v>27</v>
      </c>
      <c r="D5" s="47"/>
      <c r="E5" s="47"/>
      <c r="F5" s="47"/>
      <c r="H5" s="42"/>
      <c r="I5" s="42"/>
      <c r="J5" s="42"/>
      <c r="K5" s="42"/>
      <c r="L5" s="42"/>
      <c r="M5" s="42"/>
      <c r="N5" s="42"/>
      <c r="O5" s="42"/>
      <c r="P5" s="42"/>
      <c r="Q5" s="42"/>
      <c r="R5" s="42"/>
      <c r="S5" s="42"/>
      <c r="T5" s="42"/>
    </row>
    <row r="6" spans="2:20" x14ac:dyDescent="0.2">
      <c r="B6" s="1"/>
      <c r="C6" s="14"/>
      <c r="D6" s="14"/>
      <c r="E6" s="14"/>
      <c r="F6" s="14"/>
      <c r="H6" s="42"/>
      <c r="I6" s="42"/>
      <c r="J6" s="42"/>
      <c r="K6" s="42"/>
      <c r="L6" s="42"/>
      <c r="M6" s="42"/>
      <c r="N6" s="42"/>
      <c r="O6" s="42"/>
      <c r="P6" s="42"/>
      <c r="Q6" s="42"/>
      <c r="R6" s="42"/>
      <c r="S6" s="42"/>
      <c r="T6" s="42"/>
    </row>
    <row r="7" spans="2:20" x14ac:dyDescent="0.2">
      <c r="B7" s="1"/>
      <c r="C7" s="14"/>
      <c r="D7" s="14"/>
      <c r="E7" s="14"/>
      <c r="F7" s="14"/>
      <c r="H7" s="42"/>
      <c r="I7" s="42"/>
      <c r="J7" s="42"/>
      <c r="K7" s="42"/>
      <c r="L7" s="42"/>
      <c r="M7" s="42"/>
      <c r="N7" s="42"/>
      <c r="O7" s="42"/>
      <c r="P7" s="42"/>
      <c r="Q7" s="42"/>
      <c r="R7" s="42"/>
      <c r="S7" s="42"/>
      <c r="T7" s="42"/>
    </row>
    <row r="8" spans="2:20" x14ac:dyDescent="0.2">
      <c r="B8" s="38" t="s">
        <v>29</v>
      </c>
      <c r="C8" s="39"/>
      <c r="D8" s="39"/>
      <c r="E8" s="39"/>
      <c r="F8" s="40"/>
    </row>
    <row r="9" spans="2:20" x14ac:dyDescent="0.2">
      <c r="B9" s="19" t="s">
        <v>28</v>
      </c>
      <c r="C9" s="20">
        <v>1</v>
      </c>
      <c r="D9" s="20">
        <v>2</v>
      </c>
      <c r="E9" s="20">
        <v>3</v>
      </c>
      <c r="F9" s="20" t="s">
        <v>13</v>
      </c>
      <c r="I9" s="35" t="s">
        <v>3</v>
      </c>
      <c r="J9" s="36"/>
      <c r="K9" s="36"/>
      <c r="L9" s="36"/>
      <c r="M9" s="36"/>
      <c r="N9" s="36"/>
      <c r="O9" s="36"/>
      <c r="P9" s="36"/>
      <c r="Q9" s="36"/>
      <c r="R9" s="36"/>
      <c r="S9" s="36"/>
      <c r="T9" s="37"/>
    </row>
    <row r="10" spans="2:20" x14ac:dyDescent="0.2">
      <c r="B10" s="17" t="s">
        <v>4</v>
      </c>
      <c r="C10" s="18">
        <v>10.050000000000001</v>
      </c>
      <c r="D10" s="18">
        <v>10.64</v>
      </c>
      <c r="E10" s="18">
        <v>10.210000000000001</v>
      </c>
      <c r="F10" s="18">
        <f>AVERAGE(C10:E10)</f>
        <v>10.3</v>
      </c>
      <c r="I10" s="13"/>
      <c r="J10" s="25" t="s">
        <v>5</v>
      </c>
      <c r="K10" s="26"/>
      <c r="L10" s="13"/>
      <c r="M10" s="25" t="s">
        <v>6</v>
      </c>
      <c r="N10" s="26"/>
      <c r="O10" s="13"/>
      <c r="P10" s="25" t="s">
        <v>7</v>
      </c>
      <c r="Q10" s="26"/>
      <c r="R10" s="13"/>
      <c r="S10" s="25" t="s">
        <v>8</v>
      </c>
      <c r="T10" s="26"/>
    </row>
    <row r="11" spans="2:20" x14ac:dyDescent="0.2">
      <c r="B11" s="4" t="s">
        <v>9</v>
      </c>
      <c r="C11" s="16">
        <f>(AVERAGE(C12:C14))</f>
        <v>0.7400000000000001</v>
      </c>
      <c r="D11" s="16">
        <f>AVERAGE(D12:D14)</f>
        <v>0.7533333333333333</v>
      </c>
      <c r="E11" s="16">
        <f>AVERAGE(E12:E14)</f>
        <v>0.66333333333333344</v>
      </c>
      <c r="F11" s="16">
        <f>AVERAGE(C11:E11)</f>
        <v>0.71888888888888891</v>
      </c>
      <c r="I11" s="4"/>
      <c r="J11" s="4" t="s">
        <v>10</v>
      </c>
      <c r="K11" s="4" t="s">
        <v>11</v>
      </c>
      <c r="L11" s="4"/>
      <c r="M11" s="4" t="s">
        <v>10</v>
      </c>
      <c r="N11" s="4" t="s">
        <v>11</v>
      </c>
      <c r="O11" s="4"/>
      <c r="P11" s="4" t="s">
        <v>10</v>
      </c>
      <c r="Q11" s="4" t="s">
        <v>11</v>
      </c>
      <c r="R11" s="4"/>
      <c r="S11" s="4" t="s">
        <v>10</v>
      </c>
      <c r="T11" s="4" t="s">
        <v>11</v>
      </c>
    </row>
    <row r="12" spans="2:20" x14ac:dyDescent="0.2">
      <c r="C12" s="14">
        <v>0.72</v>
      </c>
      <c r="D12" s="14">
        <v>0.96</v>
      </c>
      <c r="E12" s="14">
        <v>0.71</v>
      </c>
      <c r="F12" s="14"/>
      <c r="I12" s="4">
        <v>1</v>
      </c>
      <c r="J12" s="4">
        <v>5</v>
      </c>
      <c r="K12" s="4">
        <v>0.45</v>
      </c>
      <c r="L12" s="4">
        <v>1</v>
      </c>
      <c r="M12" s="4">
        <v>5</v>
      </c>
      <c r="N12" s="4">
        <v>0.87</v>
      </c>
      <c r="O12" s="4">
        <v>1</v>
      </c>
      <c r="P12" s="21">
        <v>5</v>
      </c>
      <c r="Q12" s="4">
        <v>0.48</v>
      </c>
      <c r="R12" s="4">
        <v>1</v>
      </c>
      <c r="S12" s="4">
        <f t="shared" ref="S12:T14" si="0">AVERAGE(J12,M12,P12)</f>
        <v>5</v>
      </c>
      <c r="T12" s="4">
        <f>AVERAGE(K12,N12,Q12)</f>
        <v>0.6</v>
      </c>
    </row>
    <row r="13" spans="2:20" ht="15" customHeight="1" x14ac:dyDescent="0.2">
      <c r="C13" s="14">
        <v>0.84</v>
      </c>
      <c r="D13" s="14">
        <v>0.55000000000000004</v>
      </c>
      <c r="E13" s="14">
        <v>0.64</v>
      </c>
      <c r="F13" s="14"/>
      <c r="I13" s="4">
        <v>2</v>
      </c>
      <c r="J13" s="4">
        <v>10</v>
      </c>
      <c r="K13" s="4">
        <v>0.68</v>
      </c>
      <c r="L13" s="4">
        <v>2</v>
      </c>
      <c r="M13" s="4">
        <v>10</v>
      </c>
      <c r="N13" s="4">
        <v>1.49</v>
      </c>
      <c r="O13" s="4">
        <v>2</v>
      </c>
      <c r="P13" s="22">
        <v>10</v>
      </c>
      <c r="Q13" s="4">
        <v>0.72</v>
      </c>
      <c r="R13" s="4">
        <v>2</v>
      </c>
      <c r="S13" s="4">
        <f t="shared" si="0"/>
        <v>10</v>
      </c>
      <c r="T13" s="4">
        <f t="shared" si="0"/>
        <v>0.96333333333333326</v>
      </c>
    </row>
    <row r="14" spans="2:20" ht="15" customHeight="1" x14ac:dyDescent="0.2">
      <c r="C14" s="14">
        <v>0.66</v>
      </c>
      <c r="D14" s="14">
        <v>0.75</v>
      </c>
      <c r="E14" s="14">
        <v>0.64</v>
      </c>
      <c r="F14" s="14"/>
      <c r="I14" s="4">
        <v>3</v>
      </c>
      <c r="J14" s="4">
        <v>15</v>
      </c>
      <c r="K14" s="4">
        <v>1.04</v>
      </c>
      <c r="L14" s="4">
        <v>3</v>
      </c>
      <c r="M14" s="4">
        <v>15</v>
      </c>
      <c r="N14" s="4">
        <v>1.61</v>
      </c>
      <c r="O14" s="4">
        <v>3</v>
      </c>
      <c r="P14" s="22">
        <v>15</v>
      </c>
      <c r="Q14" s="4">
        <v>0.89</v>
      </c>
      <c r="R14" s="4">
        <v>3</v>
      </c>
      <c r="S14" s="4">
        <f t="shared" si="0"/>
        <v>15</v>
      </c>
      <c r="T14" s="4">
        <f t="shared" si="0"/>
        <v>1.1800000000000002</v>
      </c>
    </row>
    <row r="15" spans="2:20" ht="15" customHeight="1" x14ac:dyDescent="0.2">
      <c r="C15" s="14"/>
      <c r="D15" s="14"/>
      <c r="E15" s="14"/>
      <c r="F15" s="14"/>
      <c r="I15" s="4">
        <v>4</v>
      </c>
      <c r="J15" s="4">
        <v>20</v>
      </c>
      <c r="K15" s="4">
        <v>1.1299999999999999</v>
      </c>
      <c r="L15" s="4">
        <v>4</v>
      </c>
      <c r="M15" s="4">
        <v>20</v>
      </c>
      <c r="N15" s="4">
        <v>1.86</v>
      </c>
      <c r="O15" s="4">
        <v>4</v>
      </c>
      <c r="P15" s="22">
        <v>20</v>
      </c>
      <c r="Q15" s="4">
        <v>1.05</v>
      </c>
      <c r="R15" s="4">
        <v>4</v>
      </c>
      <c r="S15" s="4">
        <f t="shared" ref="S15:S16" si="1">AVERAGE(J15,M15,P15)</f>
        <v>20</v>
      </c>
      <c r="T15" s="4">
        <f t="shared" ref="T15:T16" si="2">AVERAGE(K15,N15,Q15)</f>
        <v>1.3466666666666667</v>
      </c>
    </row>
    <row r="16" spans="2:20" x14ac:dyDescent="0.2">
      <c r="I16" s="4">
        <v>5</v>
      </c>
      <c r="J16" s="4">
        <v>25</v>
      </c>
      <c r="K16" s="4" t="s">
        <v>38</v>
      </c>
      <c r="L16" s="4">
        <v>5</v>
      </c>
      <c r="M16" s="4">
        <v>25</v>
      </c>
      <c r="N16" s="4" t="s">
        <v>39</v>
      </c>
      <c r="O16" s="4">
        <v>5</v>
      </c>
      <c r="P16" s="22">
        <v>25</v>
      </c>
      <c r="Q16" s="4">
        <v>1.1399999999999999</v>
      </c>
      <c r="R16" s="4">
        <v>5</v>
      </c>
      <c r="S16" s="4">
        <f t="shared" si="1"/>
        <v>25</v>
      </c>
      <c r="T16" s="4">
        <f t="shared" si="2"/>
        <v>1.1399999999999999</v>
      </c>
    </row>
    <row r="17" spans="2:20" ht="15" customHeight="1" x14ac:dyDescent="0.2">
      <c r="B17" s="32" t="s">
        <v>36</v>
      </c>
      <c r="C17" s="33"/>
      <c r="D17" s="33"/>
      <c r="E17" s="33"/>
      <c r="F17" s="34"/>
      <c r="I17" s="2"/>
      <c r="J17" s="27" t="s">
        <v>14</v>
      </c>
      <c r="K17" s="28"/>
      <c r="L17" s="2"/>
      <c r="M17" s="27" t="s">
        <v>15</v>
      </c>
      <c r="N17" s="28"/>
      <c r="O17" s="2"/>
      <c r="P17" s="27" t="s">
        <v>16</v>
      </c>
      <c r="Q17" s="28"/>
      <c r="R17" s="2"/>
      <c r="S17" s="27" t="s">
        <v>17</v>
      </c>
      <c r="T17" s="28"/>
    </row>
    <row r="18" spans="2:20" x14ac:dyDescent="0.2">
      <c r="B18" s="7" t="s">
        <v>12</v>
      </c>
      <c r="C18" s="8">
        <v>1</v>
      </c>
      <c r="D18" s="8">
        <v>2</v>
      </c>
      <c r="E18" s="8">
        <v>3</v>
      </c>
      <c r="F18" s="7" t="s">
        <v>13</v>
      </c>
      <c r="I18" s="4"/>
      <c r="J18" s="4" t="s">
        <v>10</v>
      </c>
      <c r="K18" s="4" t="s">
        <v>11</v>
      </c>
      <c r="L18" s="4"/>
      <c r="M18" s="4" t="s">
        <v>10</v>
      </c>
      <c r="N18" s="4" t="s">
        <v>11</v>
      </c>
      <c r="O18" s="4"/>
      <c r="P18" s="4" t="s">
        <v>10</v>
      </c>
      <c r="Q18" s="4" t="s">
        <v>11</v>
      </c>
      <c r="R18" s="4"/>
      <c r="S18" s="4" t="s">
        <v>10</v>
      </c>
      <c r="T18" s="4" t="s">
        <v>11</v>
      </c>
    </row>
    <row r="19" spans="2:20" x14ac:dyDescent="0.2">
      <c r="B19" s="4" t="s">
        <v>30</v>
      </c>
      <c r="C19" s="4">
        <v>73</v>
      </c>
      <c r="D19" s="4">
        <v>68</v>
      </c>
      <c r="E19" s="4">
        <v>57</v>
      </c>
      <c r="F19" s="4">
        <f>AVERAGE(C19:E19)</f>
        <v>66</v>
      </c>
      <c r="I19" s="4">
        <v>1</v>
      </c>
      <c r="J19" s="4">
        <v>5</v>
      </c>
      <c r="K19" s="4">
        <v>0.37</v>
      </c>
      <c r="L19" s="4">
        <v>1</v>
      </c>
      <c r="M19" s="4">
        <v>5</v>
      </c>
      <c r="N19" s="4">
        <v>1.1000000000000001</v>
      </c>
      <c r="O19" s="4">
        <v>1</v>
      </c>
      <c r="P19" s="21">
        <v>5</v>
      </c>
      <c r="Q19" s="4">
        <v>0.74</v>
      </c>
      <c r="R19" s="4">
        <v>1</v>
      </c>
      <c r="S19" s="4">
        <f>AVERAGE(J19,M19,P19)</f>
        <v>5</v>
      </c>
      <c r="T19" s="4">
        <f>AVERAGE(K19,N19,Q19)</f>
        <v>0.73666666666666669</v>
      </c>
    </row>
    <row r="20" spans="2:20" x14ac:dyDescent="0.2">
      <c r="B20" s="4" t="s">
        <v>31</v>
      </c>
      <c r="C20" s="4">
        <v>77</v>
      </c>
      <c r="D20" s="4">
        <v>72</v>
      </c>
      <c r="E20" s="4">
        <v>61</v>
      </c>
      <c r="F20" s="4">
        <f t="shared" ref="F20:F26" si="3">AVERAGE(C20:E20)</f>
        <v>70</v>
      </c>
      <c r="I20" s="4">
        <v>2</v>
      </c>
      <c r="J20" s="4">
        <v>10</v>
      </c>
      <c r="K20" s="4">
        <v>0.65</v>
      </c>
      <c r="L20" s="4">
        <v>2</v>
      </c>
      <c r="M20" s="4">
        <v>10</v>
      </c>
      <c r="N20" s="4">
        <v>1.57</v>
      </c>
      <c r="O20" s="4">
        <v>2</v>
      </c>
      <c r="P20" s="22">
        <v>10</v>
      </c>
      <c r="Q20" s="4">
        <v>1.28</v>
      </c>
      <c r="R20" s="4">
        <v>2</v>
      </c>
      <c r="S20" s="4">
        <f t="shared" ref="S20:T23" si="4">AVERAGE(J20,M20,P20)</f>
        <v>10</v>
      </c>
      <c r="T20" s="4">
        <f t="shared" si="4"/>
        <v>1.1666666666666667</v>
      </c>
    </row>
    <row r="21" spans="2:20" x14ac:dyDescent="0.2">
      <c r="B21" s="5"/>
      <c r="F21" s="3"/>
      <c r="I21" s="4">
        <v>3</v>
      </c>
      <c r="J21" s="4">
        <v>15</v>
      </c>
      <c r="K21" s="4">
        <v>0.83</v>
      </c>
      <c r="L21" s="4">
        <v>3</v>
      </c>
      <c r="M21" s="4">
        <v>15</v>
      </c>
      <c r="N21" s="4">
        <v>1.61</v>
      </c>
      <c r="O21" s="4">
        <v>3</v>
      </c>
      <c r="P21" s="22">
        <v>15</v>
      </c>
      <c r="Q21" s="4">
        <v>1.38</v>
      </c>
      <c r="R21" s="4">
        <v>3</v>
      </c>
      <c r="S21" s="4">
        <f t="shared" si="4"/>
        <v>15</v>
      </c>
      <c r="T21" s="4">
        <f t="shared" si="4"/>
        <v>1.2733333333333332</v>
      </c>
    </row>
    <row r="22" spans="2:20" ht="15" customHeight="1" x14ac:dyDescent="0.2">
      <c r="B22" s="4" t="s">
        <v>32</v>
      </c>
      <c r="C22" s="4">
        <v>81</v>
      </c>
      <c r="D22" s="4">
        <v>75</v>
      </c>
      <c r="E22" s="4">
        <v>85</v>
      </c>
      <c r="F22" s="4">
        <f t="shared" si="3"/>
        <v>80.333333333333329</v>
      </c>
      <c r="I22" s="4">
        <v>4</v>
      </c>
      <c r="J22" s="4">
        <v>20</v>
      </c>
      <c r="K22" s="4">
        <v>0.96</v>
      </c>
      <c r="L22" s="4">
        <v>4</v>
      </c>
      <c r="M22" s="4">
        <v>20</v>
      </c>
      <c r="N22" s="4">
        <v>1.71</v>
      </c>
      <c r="O22" s="4">
        <v>4</v>
      </c>
      <c r="P22" s="22">
        <v>20</v>
      </c>
      <c r="Q22" s="4">
        <v>1.47</v>
      </c>
      <c r="R22" s="4">
        <v>4</v>
      </c>
      <c r="S22" s="4">
        <f t="shared" si="4"/>
        <v>20</v>
      </c>
      <c r="T22" s="4">
        <f t="shared" ref="T22" si="5">AVERAGE(K22,N22,Q22)</f>
        <v>1.38</v>
      </c>
    </row>
    <row r="23" spans="2:20" x14ac:dyDescent="0.2">
      <c r="B23" s="4" t="s">
        <v>33</v>
      </c>
      <c r="C23" s="4">
        <v>85</v>
      </c>
      <c r="D23" s="4">
        <v>80</v>
      </c>
      <c r="E23" s="4">
        <v>89</v>
      </c>
      <c r="F23" s="4">
        <f t="shared" si="3"/>
        <v>84.666666666666671</v>
      </c>
      <c r="I23" s="4">
        <v>5</v>
      </c>
      <c r="J23" s="4">
        <v>25</v>
      </c>
      <c r="K23" s="4">
        <v>1.06</v>
      </c>
      <c r="L23" s="4">
        <v>5</v>
      </c>
      <c r="M23" s="4">
        <v>25</v>
      </c>
      <c r="N23" s="4">
        <v>1.83</v>
      </c>
      <c r="O23" s="4">
        <v>5</v>
      </c>
      <c r="P23" s="22">
        <v>25</v>
      </c>
      <c r="Q23" s="4">
        <v>1.55</v>
      </c>
      <c r="R23" s="4">
        <v>5</v>
      </c>
      <c r="S23" s="4">
        <f t="shared" si="4"/>
        <v>25</v>
      </c>
      <c r="T23" s="4">
        <f>AVERAGE(K23,N23,Q23)</f>
        <v>1.4800000000000002</v>
      </c>
    </row>
    <row r="24" spans="2:20" x14ac:dyDescent="0.2">
      <c r="B24" s="5"/>
      <c r="F24" s="3"/>
    </row>
    <row r="25" spans="2:20" x14ac:dyDescent="0.2">
      <c r="B25" s="4" t="s">
        <v>34</v>
      </c>
      <c r="C25" s="4">
        <v>55</v>
      </c>
      <c r="D25" s="4">
        <v>61</v>
      </c>
      <c r="E25" s="4">
        <v>87</v>
      </c>
      <c r="F25" s="4">
        <f t="shared" si="3"/>
        <v>67.666666666666671</v>
      </c>
      <c r="I25" s="29" t="s">
        <v>19</v>
      </c>
      <c r="J25" s="30"/>
      <c r="K25" s="30"/>
      <c r="L25" s="30"/>
      <c r="M25" s="30"/>
      <c r="N25" s="30"/>
      <c r="O25" s="30"/>
      <c r="P25" s="30"/>
      <c r="Q25" s="30"/>
      <c r="R25" s="30"/>
      <c r="S25" s="30"/>
      <c r="T25" s="31"/>
    </row>
    <row r="26" spans="2:20" x14ac:dyDescent="0.2">
      <c r="B26" s="4" t="s">
        <v>35</v>
      </c>
      <c r="C26" s="4">
        <v>61</v>
      </c>
      <c r="D26" s="4">
        <v>66</v>
      </c>
      <c r="E26" s="4">
        <v>92</v>
      </c>
      <c r="F26" s="4">
        <f t="shared" si="3"/>
        <v>73</v>
      </c>
      <c r="I26" s="9"/>
      <c r="J26" s="23" t="s">
        <v>21</v>
      </c>
      <c r="K26" s="24"/>
      <c r="L26" s="9"/>
      <c r="M26" s="23" t="s">
        <v>22</v>
      </c>
      <c r="N26" s="24"/>
      <c r="O26" s="9"/>
      <c r="P26" s="23" t="s">
        <v>23</v>
      </c>
      <c r="Q26" s="24"/>
      <c r="R26" s="9"/>
      <c r="S26" s="23" t="s">
        <v>24</v>
      </c>
      <c r="T26" s="24"/>
    </row>
    <row r="27" spans="2:20" x14ac:dyDescent="0.2">
      <c r="I27" s="6"/>
      <c r="J27" s="6" t="s">
        <v>10</v>
      </c>
      <c r="K27" s="6" t="s">
        <v>11</v>
      </c>
      <c r="L27" s="6"/>
      <c r="M27" s="6" t="s">
        <v>10</v>
      </c>
      <c r="N27" s="6" t="s">
        <v>11</v>
      </c>
      <c r="O27" s="6"/>
      <c r="P27" s="6" t="s">
        <v>10</v>
      </c>
      <c r="Q27" s="6" t="s">
        <v>11</v>
      </c>
      <c r="R27" s="6"/>
      <c r="S27" s="6" t="s">
        <v>10</v>
      </c>
      <c r="T27" s="6" t="s">
        <v>11</v>
      </c>
    </row>
    <row r="28" spans="2:20" ht="18" x14ac:dyDescent="0.2">
      <c r="B28" s="15" t="s">
        <v>18</v>
      </c>
      <c r="I28" s="4">
        <v>1</v>
      </c>
      <c r="J28" s="4">
        <v>5</v>
      </c>
      <c r="K28" s="4">
        <v>0.62</v>
      </c>
      <c r="L28" s="4">
        <v>1</v>
      </c>
      <c r="M28" s="4">
        <v>5</v>
      </c>
      <c r="N28" s="4">
        <v>0.97</v>
      </c>
      <c r="O28" s="4">
        <v>1</v>
      </c>
      <c r="P28" s="21">
        <v>5</v>
      </c>
      <c r="Q28" s="4">
        <v>0.77</v>
      </c>
      <c r="R28" s="4">
        <v>1</v>
      </c>
      <c r="S28" s="4">
        <f>AVERAGE(J28,M28,P28)</f>
        <v>5</v>
      </c>
      <c r="T28" s="4">
        <f>AVERAGE(K28,N28,Q28)</f>
        <v>0.78666666666666663</v>
      </c>
    </row>
    <row r="29" spans="2:20" x14ac:dyDescent="0.2">
      <c r="B29" t="s">
        <v>20</v>
      </c>
      <c r="C29">
        <f>C28/0.0198</f>
        <v>0</v>
      </c>
      <c r="I29" s="4">
        <v>2</v>
      </c>
      <c r="J29" s="4">
        <v>10</v>
      </c>
      <c r="K29" s="4">
        <v>1.19</v>
      </c>
      <c r="L29" s="4">
        <v>2</v>
      </c>
      <c r="M29" s="4">
        <v>10</v>
      </c>
      <c r="N29" s="4">
        <v>1.32</v>
      </c>
      <c r="O29" s="4">
        <v>2</v>
      </c>
      <c r="P29" s="22">
        <v>10</v>
      </c>
      <c r="Q29" s="4">
        <v>1.19</v>
      </c>
      <c r="R29" s="4">
        <v>2</v>
      </c>
      <c r="S29" s="4">
        <f>AVERAGE(J29,M29,P29)</f>
        <v>10</v>
      </c>
      <c r="T29" s="4">
        <f>(AVERAGE(Q29,N29,K29))</f>
        <v>1.2333333333333332</v>
      </c>
    </row>
    <row r="30" spans="2:20" x14ac:dyDescent="0.2">
      <c r="I30" s="4">
        <v>3</v>
      </c>
      <c r="J30" s="4">
        <v>15</v>
      </c>
      <c r="K30" s="4">
        <v>1.36</v>
      </c>
      <c r="L30" s="4">
        <v>3</v>
      </c>
      <c r="M30" s="4">
        <v>15</v>
      </c>
      <c r="N30" s="4">
        <v>1.39</v>
      </c>
      <c r="O30" s="4">
        <v>3</v>
      </c>
      <c r="P30" s="22">
        <v>15</v>
      </c>
      <c r="Q30" s="4">
        <v>1.34</v>
      </c>
      <c r="R30" s="4">
        <v>3</v>
      </c>
      <c r="S30" s="4">
        <f t="shared" ref="S30:S32" si="6">AVERAGE(J30,M30,P30)</f>
        <v>15</v>
      </c>
      <c r="T30" s="4">
        <f t="shared" ref="T30:T32" si="7">AVERAGE(K30,N30,Q30)</f>
        <v>1.3633333333333333</v>
      </c>
    </row>
    <row r="31" spans="2:20" x14ac:dyDescent="0.2">
      <c r="I31" s="4">
        <v>4</v>
      </c>
      <c r="J31" s="4">
        <v>20</v>
      </c>
      <c r="K31" s="4">
        <v>1.47</v>
      </c>
      <c r="L31" s="4">
        <v>4</v>
      </c>
      <c r="M31" s="4">
        <v>20</v>
      </c>
      <c r="N31" s="4">
        <v>1.46</v>
      </c>
      <c r="O31" s="4">
        <v>4</v>
      </c>
      <c r="P31" s="22">
        <v>20</v>
      </c>
      <c r="Q31" s="4">
        <v>1.48</v>
      </c>
      <c r="R31" s="4">
        <v>4</v>
      </c>
      <c r="S31" s="4">
        <f t="shared" si="6"/>
        <v>20</v>
      </c>
      <c r="T31" s="4">
        <f t="shared" si="7"/>
        <v>1.47</v>
      </c>
    </row>
    <row r="32" spans="2:20" x14ac:dyDescent="0.2">
      <c r="I32" s="4">
        <v>5</v>
      </c>
      <c r="J32" s="4">
        <v>25</v>
      </c>
      <c r="K32" s="4">
        <v>1.55</v>
      </c>
      <c r="L32" s="4">
        <v>5</v>
      </c>
      <c r="M32" s="4">
        <v>25</v>
      </c>
      <c r="N32" s="4">
        <v>1.51</v>
      </c>
      <c r="O32" s="4">
        <v>5</v>
      </c>
      <c r="P32" s="22">
        <v>25</v>
      </c>
      <c r="Q32" s="4">
        <v>1.59</v>
      </c>
      <c r="R32" s="4">
        <v>5</v>
      </c>
      <c r="S32" s="4">
        <f t="shared" si="6"/>
        <v>25</v>
      </c>
      <c r="T32" s="4">
        <f t="shared" si="7"/>
        <v>1.55</v>
      </c>
    </row>
  </sheetData>
  <mergeCells count="22">
    <mergeCell ref="B1:F1"/>
    <mergeCell ref="B2:F2"/>
    <mergeCell ref="C4:F4"/>
    <mergeCell ref="C3:F3"/>
    <mergeCell ref="C5:F5"/>
    <mergeCell ref="B17:F17"/>
    <mergeCell ref="J10:K10"/>
    <mergeCell ref="I9:T9"/>
    <mergeCell ref="B8:F8"/>
    <mergeCell ref="H2:T7"/>
    <mergeCell ref="J26:K26"/>
    <mergeCell ref="M26:N26"/>
    <mergeCell ref="P26:Q26"/>
    <mergeCell ref="S26:T26"/>
    <mergeCell ref="M10:N10"/>
    <mergeCell ref="P10:Q10"/>
    <mergeCell ref="S10:T10"/>
    <mergeCell ref="S17:T17"/>
    <mergeCell ref="P17:Q17"/>
    <mergeCell ref="M17:N17"/>
    <mergeCell ref="J17:K17"/>
    <mergeCell ref="I25:T25"/>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E1A91AE848519E48AF95CA4EC0287D78" ma:contentTypeVersion="14" ma:contentTypeDescription="Een nieuw document maken." ma:contentTypeScope="" ma:versionID="5f20bedf8cd1458a6304ae088dd59a8d">
  <xsd:schema xmlns:xsd="http://www.w3.org/2001/XMLSchema" xmlns:xs="http://www.w3.org/2001/XMLSchema" xmlns:p="http://schemas.microsoft.com/office/2006/metadata/properties" xmlns:ns2="f302a792-ce30-4d38-81ff-ca8085b74c40" xmlns:ns3="54655d8c-7f6d-4333-8881-f1eda8e5868e" targetNamespace="http://schemas.microsoft.com/office/2006/metadata/properties" ma:root="true" ma:fieldsID="13dcdc1de3050787a449cc946fb0e444" ns2:_="" ns3:_="">
    <xsd:import namespace="f302a792-ce30-4d38-81ff-ca8085b74c40"/>
    <xsd:import namespace="54655d8c-7f6d-4333-8881-f1eda8e5868e"/>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GenerationTime" minOccurs="0"/>
                <xsd:element ref="ns2:MediaServiceEventHashCode" minOccurs="0"/>
                <xsd:element ref="ns2:MediaServiceDateTaken" minOccurs="0"/>
                <xsd:element ref="ns2:MediaServiceOCR"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302a792-ce30-4d38-81ff-ca8085b74c4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Afbeeldingtags" ma:readOnly="false" ma:fieldId="{5cf76f15-5ced-4ddc-b409-7134ff3c332f}" ma:taxonomyMulti="true" ma:sspId="32d39682-ccf7-48d8-962f-2ca2d3d56b7f" ma:termSetId="09814cd3-568e-fe90-9814-8d621ff8fb84" ma:anchorId="fba54fb3-c3e1-fe81-a776-ca4b69148c4d" ma:open="true" ma:isKeyword="false">
      <xsd:complexType>
        <xsd:sequence>
          <xsd:element ref="pc:Terms" minOccurs="0" maxOccurs="1"/>
        </xsd:sequence>
      </xsd:complex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ObjectDetectorVersions" ma:index="20"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4655d8c-7f6d-4333-8881-f1eda8e5868e"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element name="TaxCatchAll" ma:index="14" nillable="true" ma:displayName="Taxonomy Catch All Column" ma:hidden="true" ma:list="{b6cbf206-2fb5-408d-ae63-8b72209caad3}" ma:internalName="TaxCatchAll" ma:showField="CatchAllData" ma:web="54655d8c-7f6d-4333-8881-f1eda8e5868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f302a792-ce30-4d38-81ff-ca8085b74c40">
      <Terms xmlns="http://schemas.microsoft.com/office/infopath/2007/PartnerControls"/>
    </lcf76f155ced4ddcb4097134ff3c332f>
    <TaxCatchAll xmlns="54655d8c-7f6d-4333-8881-f1eda8e5868e" xsi:nil="true"/>
    <SharedWithUsers xmlns="54655d8c-7f6d-4333-8881-f1eda8e5868e">
      <UserInfo>
        <DisplayName/>
        <AccountId xsi:nil="true"/>
        <AccountType/>
      </UserInfo>
    </SharedWithUsers>
    <MediaLengthInSeconds xmlns="f302a792-ce30-4d38-81ff-ca8085b74c40" xsi:nil="true"/>
  </documentManagement>
</p:properties>
</file>

<file path=customXml/itemProps1.xml><?xml version="1.0" encoding="utf-8"?>
<ds:datastoreItem xmlns:ds="http://schemas.openxmlformats.org/officeDocument/2006/customXml" ds:itemID="{ACE35F33-6C3D-4A1C-9FA4-7541AEE1560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302a792-ce30-4d38-81ff-ca8085b74c40"/>
    <ds:schemaRef ds:uri="54655d8c-7f6d-4333-8881-f1eda8e5868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960B419E-1C15-4A74-8C6D-41DEFAC143EB}">
  <ds:schemaRefs>
    <ds:schemaRef ds:uri="http://schemas.microsoft.com/sharepoint/v3/contenttype/forms"/>
  </ds:schemaRefs>
</ds:datastoreItem>
</file>

<file path=customXml/itemProps3.xml><?xml version="1.0" encoding="utf-8"?>
<ds:datastoreItem xmlns:ds="http://schemas.openxmlformats.org/officeDocument/2006/customXml" ds:itemID="{0442795A-7A8E-4C41-BB6E-D8C62D45B9E9}">
  <ds:schemaRefs>
    <ds:schemaRef ds:uri="http://schemas.microsoft.com/office/2006/metadata/properties"/>
    <ds:schemaRef ds:uri="http://schemas.microsoft.com/office/infopath/2007/PartnerControls"/>
    <ds:schemaRef ds:uri="f302a792-ce30-4d38-81ff-ca8085b74c40"/>
    <ds:schemaRef ds:uri="54655d8c-7f6d-4333-8881-f1eda8e5868e"/>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Weller, L.F. (Laura)</cp:lastModifiedBy>
  <cp:revision/>
  <dcterms:created xsi:type="dcterms:W3CDTF">2021-03-22T10:20:42Z</dcterms:created>
  <dcterms:modified xsi:type="dcterms:W3CDTF">2024-01-23T15:43:17Z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0x010100E1A91AE848519E48AF95CA4EC0287D78</vt:lpwstr>
  </property>
  <property fmtid="{D5CDD505-2E9C-101B-9397-08002B2CF9AE}" pid="3" name="Order">
    <vt:r8>292800</vt:r8>
  </property>
  <property fmtid="{D5CDD505-2E9C-101B-9397-08002B2CF9AE}" pid="4" name="xd_ProgID">
    <vt:lpwstr/>
  </property>
  <property fmtid="{D5CDD505-2E9C-101B-9397-08002B2CF9AE}" pid="5" name="MediaServiceImageTags">
    <vt:lpwstr/>
  </property>
  <property fmtid="{D5CDD505-2E9C-101B-9397-08002B2CF9AE}" pid="6" name="ComplianceAssetId">
    <vt:lpwstr/>
  </property>
  <property fmtid="{D5CDD505-2E9C-101B-9397-08002B2CF9AE}" pid="7" name="TemplateUrl">
    <vt:lpwstr/>
  </property>
  <property fmtid="{D5CDD505-2E9C-101B-9397-08002B2CF9AE}" pid="8" name="_ExtendedDescription">
    <vt:lpwstr/>
  </property>
  <property fmtid="{D5CDD505-2E9C-101B-9397-08002B2CF9AE}" pid="9" name="TriggerFlowInfo">
    <vt:lpwstr/>
  </property>
  <property fmtid="{D5CDD505-2E9C-101B-9397-08002B2CF9AE}" pid="10" name="xd_Signature">
    <vt:bool>false</vt:bool>
  </property>
  <property fmtid="{D5CDD505-2E9C-101B-9397-08002B2CF9AE}" pid="11" name="_SourceUrl">
    <vt:lpwstr/>
  </property>
  <property fmtid="{D5CDD505-2E9C-101B-9397-08002B2CF9AE}" pid="12" name="_ColorHex">
    <vt:lpwstr/>
  </property>
  <property fmtid="{D5CDD505-2E9C-101B-9397-08002B2CF9AE}" pid="13" name="_SharedFileIndex">
    <vt:lpwstr/>
  </property>
  <property fmtid="{D5CDD505-2E9C-101B-9397-08002B2CF9AE}" pid="14" name="_ColorTag">
    <vt:lpwstr/>
  </property>
  <property fmtid="{D5CDD505-2E9C-101B-9397-08002B2CF9AE}" pid="15" name="_Emoji">
    <vt:lpwstr/>
  </property>
</Properties>
</file>