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main" sheetId="2" r:id="rId4"/>
    <sheet state="visible" name="related-surveys" sheetId="3" r:id="rId5"/>
    <sheet state="visible" name="cut" sheetId="4" r:id="rId6"/>
    <sheet state="visible" name="data-resolution" sheetId="5" r:id="rId7"/>
  </sheets>
  <definedNames>
    <definedName hidden="1" localSheetId="1" name="_xlnm._FilterDatabase">main!$W$1:$W$295</definedName>
    <definedName hidden="1" localSheetId="2" name="_xlnm._FilterDatabase">'related-surveys'!$K$1:$K$57</definedName>
    <definedName hidden="1" localSheetId="2" name="Z_30CCCE0B_A080_4311_95CC_B4B4CF1C5C58_.wvu.FilterData">'related-surveys'!$K$1:$K$57</definedName>
  </definedNames>
  <calcPr/>
  <customWorkbookViews>
    <customWorkbookView activeSheetId="0" maximized="1" windowHeight="0" windowWidth="0" guid="{30CCCE0B-A080-4311-95CC-B4B4CF1C5C5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entire gene
	-Laura Garrison
----
nucleotide
	-Laura Garrison
----
"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
----
diameter bronchial tube -= 1.3mm
	-Laura Garrison
----
brain signal processing range
	-Laura Garrison
----
time to diffusion across synapse
	-Laura Garrison
----
gene expression ~10 min
	-Laura Garrison
----
gene expression ~10min
	-Laura Garrison
----
point that we see larger protein domain motions; since polymerization is a process of a bunch of small molecules becoming a bigger one, this sort of makese sense?
	-Laura Garrison
----
time scale gene expression
	-Laura Garrison
----
time scale metabolic networks
	-Laura Garrison
----
metabolic turnover ~1min
	-Laura Garrison
----
time to diffuse across synapse is 10^-6
	-Laura Garrison
----
nanoseconds - point at which ion gates open, which can initiate a cycle?
	-Laura Garrison
----
ion channel gating speed
	-Laura Garrison
----
CMR = PC-MRI, using standards from this
	-Laura Garrison
----
CMR = PC-MRI, using standards from this
	-Laura Garrison
----
CFD better temporal resolution
	-Laura Garrison
----
CFD better temporal resolution
	-Laura Garrison
----
CFD better temporal resolution
	-Laura Garrison
----
2 mm3 and 40 ms
	-Laura Garrison
----
whole heart
	-Laura Garrison
----
whole heart
	-Laura Garrison
----
using generic PC-MRI spatial/temporal measurements
	-Laura Garrison
----
whole brain
	-Laura Garrison
----
didn't say so using same spatial and temporal gen measurements as finding elsewhere
	-Laura Garrison
----
segments of vessels
	-Laura Garrison
----
40ms
	-Laura Garrison
----
~2mm3
	-Laura Garrison
----
90 ms
	-Laura Garrison
----
1 × 1 × 1mm
	-Laura Garrison
----
48.8 m
	-Laura Garrison
----
1.7 × 1.7 × 3.5
	-Laura Garrison
----
aorta
	-Laura Garrison
----
(TR 53 ms, 1.7 mm inplane resolution, 2.3 mm slice thickness
	-Laura Garrison
----
(TR 53 ms, 1.7 mm inplane resolution, 2.3 mm slice thickness
	-Laura Garrison
----
whole heart/aortic arch/descending aorta
	-Laura Garrison
----
48.8 ms
	-Laura Garrison
----
since doppler ultrasound is included in here, setting this as the low point
	-Laura Garrison
----
general  temporal resolutions of 30–80 msec
	-Laura Garrison
----
up to whole heart, etc.
	-Laura Garrison
----
1.2 × 1.8 × 1.8 mm3
	-Laura Garrison
----
carotid artery
	-Laura Garrison
----
temporal resolution of 8 TR = 48.8 ms
	-Laura Garrison
----
temporal resolution of 0.5 seconds.
	-Laura Garrison
----
aorta
	-Laura Garrison
----
dataset with worse resolution: 1.875 mm2 and 5 mm slice thickness
	-Laura Garrison
----
20 ms
	-Laura Garrison
----
50 ms
	-Laura Garrison
----
2.0×2.0×2.7 mm
	-Laura Garrison
----
high spatial (&lt;2mm sq) and temporal (≈ 20ms)
	-Laura Garrison
----
1.77mm2in a 132 × 192 grid inplane with a distance of 3.5mm
	-Laura Garrison
----
STAR
	-Laura Garrison
----
couldn't find so defaulting to number seen used in general from Sengupta et al. 2012
	-Laura Garrison
----
organ segments
	-Laura Garrison
----
whole brain, whole kidney
	-Laura Garrison
----
TR = 6.4 – 11.9 ms; TE = 2.1 – 3.9 ms; 1.0 - 1.4 mm3 isotropic spatial resolution
	-Laura Garrison
----
macromolecues (DNA in this range) - same as what I'm using for Caleydo, but need to double check this paper
	-Laura Garrison
----
avg size of genes
	-Laura Garrison
----
size of macromolecules
	-Laura Garrison
----
brain signal processing
	-Laura Garrison
----
ion gated channel timeframe
	-Laura Garrison
----
assuming normal resolution of this kind of imaging
	-Laura Garrison
----
predict patient specific cardiac motion from a single 3D CTA image. So assuming normal CTA resolution
	-Laura Garrison
----
0.28 and 1.00 mm with a slice thickness from 0.4 to 2.0 mm
	-Laura Garrison
----
0.39 × 0.39 × 1 mm3
	-Laura Garrison
----
50 ms time resolution
	-Laura Garrison
----
1.77 × 1.77× 3.5 mm3
	-Laura Garrison
----
descending aorta
	-Laura Garrison
----
temp res~ 40ms
	-Laura Garrison
----
The spatial resolution is in the range of about 1.6×1.6×2.0 mm3.
	-Laura Garrison
----
whole heart
	-Laura Garrison
----
whole heart
	-Laura Garrison
----
simulation spans icon concentration in cells, cells themselves, the simulation models blocks of tissues, and this is applied to a whole heart
	-Laura Garrison
----
The simulation also models the calcium and potassium ion levels in heart muscle cells.
	-Laura Garrison
----
I couldn't find so I went with what I'm usually finding in literature for PC-MRI
	-Laura Garrison
----
aorta
	-Laura Garrison
----
1.5625 × 1.5625 × 2.5mm. Measurements were performed with resporitatory gating, a velocity encoding (venc) of 2m/s, a repetition time (TR) of 5.807ms,
	-Laura Garrison
----
sized 2.0 × 2.0 × 2.5mm. Acquisition was performed with a velocity encoding (venc) speed of 2 m/s, repetition time (TR) 4.7ms, echo time (TE) 2.7ms,
	-Laura Garrison
----
covers full heartbeat
	-Laura Garrison
----
aorta
	-Laura Garrison
----
capture whole heartbeat
	-Laura Garrison
----
whole heart
	-Laura Garrison
----
resolution is 1.67mm, 1.67mm, 3.5mm
	-Laura Garrison
----
just a section of the heart
	-Laura Garrison
----
aorta is 3cm diameter
	-Laura Garrison
----
resolution of fMRI is ms
	-Laura Garrison
----
resolution of fMRI is ms
	-Laura Garrison
----
resolution of fMRI is ms
	-Laura Garrison
----
resolution of fMRI is ms
	-Laura Garrison
----
resolution of fMRI is ms
	-Laura Garrison
----
resolution of fMRI is ms
	-Laura Garrison
----
blood flow resolution milliseconds (according to data)
	-Laura Garrison
----
how much are we looking at? E.g. just one small section of something, or a whole cell, a whole organ? Not necessarily a camera zoom, but what is the upper the spatial scope of the visualized process?
	-Laura Garrison
----
whole lung
	-Laura Garrison
----
resolution of HRCT ~1mm
	-Laura Garrison
----
not totally sure but looks like could be at this resolution of small motions like side chain rotations
	-Laura Garrison
----
animation only showing big/major domain motions, not atomistic movements
	-Laura Garrison
----
animation only showing big/major domain motions, not atomistic movements
	-Laura Garrison
----
simulation in nanoseconds
	-Laura Garrison
----
loop motion duration range
	-Laura Garrison
----
large domain motions ~seconds
	-Laura Garrison
----
whole stomach grew to 6cm (embryo)
	-Laura Garrison
----
ellipsoids that represent aggregates of cells, microscopy data was at 0.1mm resolution roughly
	-Laura Garrison
----
using MAPK activation for signal transduction and gene expression time from Aymoz et al., saying few to several minutes
	-Laura Garrison
----
looked at whole brain as well
	-Laura Garrison
----
spatial resolution of CT is good, but ultimately are just visualizing the main structure of the lung and segments of the lung, not getting into smaller things
	-Laura Garrison
----
All imageshad an in-plane resolution of 0.85-0.97 mm andaslice thickness of 2.5 mm
	-Laura Garrison
----
The spatial resolution is 0.62×0.62×1.0mm
	-Laura Garrison
----
aorta around 3cm diameter
	-Laura Garrison
----
whole heart
	-Laura Garrison
----
showing tissue perfusion but not actual blood flow happening
	-Laura Garrison
----
whole heart
	-Laura Garrison
----
whole heart
	-Laura Garrison
----
isotropic 0.5mm volumetric resolution
	-Laura Garrison
----
whole heart
	-Laura Garrison
----
The in-slice resolution is isotropic and varies between 0.28 and 1.00 mm with a slice thickness from 0.4 to 2.0 mm.
	-Laura Garrison
The detection of the comprehensive valves model was performed on volumes resampled to an isotropic resolution of 1 mm.
	-Laura Garrison
----
whole lung
	-Laura Garrison
----
Due to memory and computation time restrictions, the 3D volumes were downsampled to a spatial resolution of 320×320×220 voxels with 1.5×1.5×1.5 mm3
	-Laura Garrison
----
aorta is roughly 3cm in diameter
	-Laura Garrison
----
general resolution of data when looking at in-plane and between plane average out to this
	-Laura Garrison
----
whole breast
	-Laura Garrison
----
in-plane resolution ≈ 0.67 ×
0.67mm2, matrix≈ 528 × 528, number of slices
≈ 100, slice gap = 1.5mm, number of acquisitions
= 5 − 6 and total acquisition time ≈ 400sec.
	-Laura Garrison
----
resolution of CT angiography is in 0.05-0.8mm range
	-Laura Garrison
----
breast measures 11 cm
	-Laura Garrison
----
US spatial res around 0.1mm for one source and 4mm for another, and this paper doesn't say so I'll default to the worse resolution
	-Laura Garrison
----
EEG resolution is about 5-9cm according to Burle et al. 2015
	-Laura Garrison
----
covers all of these but really isn't true multiscale since it's not changing the data frame from the neurons
	-Laura Garrison
----
takes weeks for the stomach to fully develop embryologically
	-Laura Garrison
----
range for gene expression process (10e2 to 10e4)
	-Laura Garrison
----
whole brain (based on cat, so scaling up for matching humans)
	-Laura Garrison
----
ligand binding is in this range
	-Laura Garrison
----
includes gene expression use case, this process itself can take around 10e3 so using this
	-Laura Garrison
----
10 generations, around 11 days (10^6)
	-Laura Garrison
----
24h roughly
	-Laura Garrison
----
Like actual multi-scale that spans 3 or more, not just adjacent scales which may occur because of simply fuzzy boundaries
	-Laura Garrison
----
consider removing this one, since is really just structural
	-Laura Garrison
----
picking this based off comment in video that they feed cells glucose, which leads to cell growth-metabolism pathways being activated
	-Laura Garrison
----
mol dynamics, I can't tell from paper but assuming they're doing a nanoscale sim, up to showing ligand binding, diffusion
	-Laura Garrison
----
explore sim results
	-Laura Garrison
----
explore sim results
	-Laura Garrison
----
step of dna polymerase is 10-2
	-Laura Garrison
----
cell division can take ~2h, so 10^4 sec
	-Laura Garrison
----
~1 day
	-Laura Garrison
----
todo convert to sentence case
	-Laura Garrison
----
include this? breast is not one of the topics we "cover"
	-Laura Garrison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G262">
      <text>
        <t xml:space="preserve">used to segment EM microscopy data
	-Laura Garrison</t>
      </text>
    </comment>
    <comment authorId="0" ref="B106">
      <text>
        <t xml:space="preserve">longitudinal study, but still dealing with gene expression data that itself has time element, so good to keep in
	-Laura Garrison</t>
      </text>
    </comment>
    <comment authorId="0" ref="J176">
      <text>
        <t xml:space="preserve">muscle reaction time
	-Laura Garrison</t>
      </text>
    </comment>
    <comment authorId="0" ref="I164">
      <text>
        <t xml:space="preserve">mainly ligand binding where pathways start
	-Laura Garrison</t>
      </text>
    </comment>
    <comment authorId="0" ref="H164">
      <text>
        <t xml:space="preserve">entire organism
	-Laura Garrison</t>
      </text>
    </comment>
    <comment authorId="0" ref="G164">
      <text>
        <t xml:space="preserve">base pairs from gene expression data
	-Laura Garrison</t>
      </text>
    </comment>
    <comment authorId="0" ref="J164">
      <text>
        <t xml:space="preserve">development over months (simulated)
	-Laura Garrison</t>
      </text>
    </comment>
    <comment authorId="0" ref="J139">
      <text>
        <t xml:space="preserve">one step of DNA polymerase
	-Laura Garrison</t>
      </text>
    </comment>
    <comment authorId="0" ref="J89">
      <text>
        <t xml:space="preserve">digestion time
	-Laura Garrison</t>
      </text>
    </comment>
    <comment authorId="0" ref="L261">
      <text>
        <t xml:space="preserve">main idea they propose is spatially resolved gene expression, they use to characterize tissues but the figures etc aren't focusing so much on defining tissue but on defining the markers that are being expressed in a given area
	-Laura Garrison</t>
      </text>
    </comment>
    <comment authorId="0" ref="P90">
      <text>
        <t xml:space="preserve">survey of different imaging methods, but the visualization method is actually pretty much all the same, direct visualization
	-Laura Garrison</t>
      </text>
    </comment>
    <comment authorId="0" ref="B12">
      <text>
        <t xml:space="preserve">model is multiscale but vis is not
	-Laura Garrison</t>
      </text>
    </comment>
    <comment authorId="0" ref="AH218">
      <text>
        <t xml:space="preserve">multiscale by temporality
	-Laura Garrison</t>
      </text>
    </comment>
    <comment authorId="0" ref="AH161">
      <text>
        <t xml:space="preserve">multiscale with respect to time!
	-Laura Garrison</t>
      </text>
    </comment>
    <comment authorId="0" ref="M161">
      <text>
        <t xml:space="preserve">introducing scale distortions in timescale to understand molecular reactions, molecular dynamics, molecular pathways. Staying within the same spatial zone but the temporal thing is what's being distorted
	-Laura Garrison</t>
      </text>
    </comment>
    <comment authorId="0" ref="M259">
      <text>
        <t xml:space="preserve">trying to actively bridge gap between multiple scales
	-Laura Garrison</t>
      </text>
    </comment>
    <comment authorId="0" ref="I61">
      <text>
        <t xml:space="preserve">cell division
	-Laura Garrison</t>
      </text>
    </comment>
    <comment authorId="0" ref="AH195">
      <text>
        <t xml:space="preserve">include in tissue--&gt; signal propagation
	-Laura Garrison</t>
      </text>
    </comment>
    <comment authorId="0" ref="B195">
      <text>
        <t xml:space="preserve">including this because in visualization includes glycogen storage, which is directly tied to physiology
	-Laura Garrison</t>
      </text>
    </comment>
    <comment authorId="0" ref="I122">
      <text>
        <t xml:space="preserve">brownian motion can capture micromovements of lipids in lipid bilayer
	-Laura Garrison</t>
      </text>
    </comment>
    <comment authorId="0" ref="K159">
      <text>
        <t xml:space="preserve">mainly looking at hemodynamics
	-Laura Garrison</t>
      </text>
    </comment>
    <comment authorId="0" ref="J91">
      <text>
        <t xml:space="preserve">tumor growth
	-Laura Garrison</t>
      </text>
    </comment>
    <comment authorId="0" ref="AH149">
      <text>
        <t xml:space="preserve">even though not explicitly capturing physiology, is one of these cornerstone works in this area that is well known in the community
	-Laura Garrison</t>
      </text>
    </comment>
    <comment authorId="0" ref="J293">
      <text>
        <t xml:space="preserve">related to cell division
	-Laura Garrison</t>
      </text>
    </comment>
    <comment authorId="0" ref="AH293">
      <text>
        <t xml:space="preserve">cool example with actual visualization/glyphs used to identify/quantify features in the EM imaging data for organelle process (rupturing of the nuclear envelope)
	-Laura Garrison</t>
      </text>
    </comment>
    <comment authorId="0" ref="B304">
      <text>
        <t xml:space="preserve">main focus is structural --&gt; we developed protocols to expose the cell interior, while preserving both membrane organelles and the associated cytoskeleton, and used PREM to reveal the organization of the actin−NMII cytoskeleton at mitochondrial constriction sites.
	-Laura Garrison</t>
      </text>
    </comment>
    <comment authorId="0" ref="B226">
      <text>
        <t xml:space="preserve">this is really more of an imaging paper
	-Laura Garrison</t>
      </text>
    </comment>
    <comment authorId="0" ref="J226">
      <text>
        <t xml:space="preserve">around 20 hours of observation for experiment; long duration tracking movement of vesicles
	-Laura Garrison</t>
      </text>
    </comment>
    <comment authorId="0" ref="AH182">
      <text>
        <t xml:space="preserve">whole cell behavior
	-Laura Garrison</t>
      </text>
    </comment>
    <comment authorId="0" ref="I182">
      <text>
        <t xml:space="preserve">mesoscale MD simulation timescale
	-Laura Garrison</t>
      </text>
    </comment>
    <comment authorId="0" ref="J182">
      <text>
        <t xml:space="preserve">processes of organism (bacterial,  on time scale roughly as human morphogenesis? )
	-Laura Garrison</t>
      </text>
    </comment>
    <comment authorId="0" ref="J242">
      <text>
        <t xml:space="preserve">tissue growth
	-Laura Garrison</t>
      </text>
    </comment>
    <comment authorId="0" ref="I242">
      <text>
        <t xml:space="preserve">assuming coarse-grained simulation for mesoscale properties
	-Laura Garrison</t>
      </text>
    </comment>
    <comment authorId="0" ref="AH242">
      <text>
        <t xml:space="preserve">whole-organism - "beyond" section
	-Laura Garrison</t>
      </text>
    </comment>
    <comment authorId="0" ref="G36">
      <text>
        <t xml:space="preserve">nucleotide resolution for transcriptomics data used in model
	-Laura Garrison</t>
      </text>
    </comment>
    <comment authorId="0" ref="M36">
      <text>
        <t xml:space="preserve">visualization however isn't really multiscale, the model driving it though is
	-Laura Garrison</t>
      </text>
    </comment>
    <comment authorId="0" ref="AH137">
      <text>
        <t xml:space="preserve">multiscale physiology model that has potential for more sophisticated vis techniques added?
	-Laura Garrison</t>
      </text>
    </comment>
    <comment authorId="0" ref="M137">
      <text>
        <t xml:space="preserve">visualization however isn't really multiscale, the model driving it though is
	-Laura Garrison</t>
      </text>
    </comment>
    <comment authorId="0" ref="I137">
      <text>
        <t xml:space="preserve">general resolution of simulation
	-Laura Garrison</t>
      </text>
    </comment>
    <comment authorId="0" ref="G137">
      <text>
        <t xml:space="preserve">size of alveolus (acini around this size)
	-Laura Garrison</t>
      </text>
    </comment>
    <comment authorId="0" ref="AH236">
      <text>
        <t xml:space="preserve">multiscale cardiac sim
	-Laura Garrison</t>
      </text>
    </comment>
    <comment authorId="0" ref="I236">
      <text>
        <t xml:space="preserve">temporal resolution of simulation
	-Laura Garrison</t>
      </text>
    </comment>
    <comment authorId="0" ref="K236">
      <text>
        <t xml:space="preserve">the main scale that we're looking at the result of the simulation is on 3D model of heart ventricles
	-Laura Garrison</t>
      </text>
    </comment>
    <comment authorId="0" ref="H236">
      <text>
        <t xml:space="preserve">left ventricle
	-Laura Garrison</t>
      </text>
    </comment>
    <comment authorId="0" ref="G236">
      <text>
        <t xml:space="preserve">gene expression - look at nucleotide sequences
	-Laura Garrison</t>
      </text>
    </comment>
    <comment authorId="0" ref="J140">
      <text>
        <t xml:space="preserve">timeline for network process/cell division
	-Laura Garrison</t>
      </text>
    </comment>
    <comment authorId="0" ref="AH102">
      <text>
        <t xml:space="preserve">example of spatial stochastic modeling tool, communication-exploration oriented, for reaction visualization
	-Laura Garrison</t>
      </text>
    </comment>
    <comment authorId="0" ref="AH140">
      <text>
        <t xml:space="preserve">organelle behavior!
	-Laura Garrison</t>
      </text>
    </comment>
    <comment authorId="0" ref="AA102">
      <text>
        <t xml:space="preserve">figure for this is simulation results for model of receptor aggregation in lipid rafts
	-Laura Garrison</t>
      </text>
    </comment>
    <comment authorId="0" ref="V102">
      <text>
        <t xml:space="preserve">main element that you model in this are reactions, which chain together to form pathways
	-Laura Garrison</t>
      </text>
    </comment>
    <comment authorId="0" ref="J102">
      <text>
        <t xml:space="preserve">capturing events that can in reality be over seconds
	-Laura Garrison</t>
      </text>
    </comment>
    <comment authorId="0" ref="I102">
      <text>
        <t xml:space="preserve">general temp res of MD simulation
	-Laura Garrison</t>
      </text>
    </comment>
    <comment authorId="0" ref="H102">
      <text>
        <t xml:space="preserve">up to cells modeled, but still on molecule resolution, can also show organelles
	-Laura Garrison</t>
      </text>
    </comment>
    <comment authorId="0" ref="G102">
      <text>
        <t xml:space="preserve">atomistic resolution
	-Laura Garrison</t>
      </text>
    </comment>
    <comment authorId="0" ref="K102">
      <text>
        <t xml:space="preserve">mainly showing reactions and pathways on molecule-level
	-Laura Garrison</t>
      </text>
    </comment>
    <comment authorId="0" ref="N163">
      <text>
        <t xml:space="preserve">mycoplasma bacteria cell
	-Laura Garrison</t>
      </text>
    </comment>
    <comment authorId="0" ref="AH163">
      <text>
        <t xml:space="preserve">true multiscale
	-Laura Garrison</t>
      </text>
    </comment>
    <comment authorId="0" ref="G163">
      <text>
        <t xml:space="preserve">nucleotide sequence of DNA/RNA
	-Laura Garrison</t>
      </text>
    </comment>
    <comment authorId="0" ref="H163">
      <text>
        <t xml:space="preserve">cell cycle!
	-Laura Garrison</t>
      </text>
    </comment>
    <comment authorId="0" ref="AH58">
      <text>
        <t xml:space="preserve">as example of a R/Python tool to visualize spatial transcriptomics data, in cell section (for tissue section, because spatial transcriptomics is all about tissue-specific cell expression patterns)
	-Laura Garrison</t>
      </text>
    </comment>
    <comment authorId="0" ref="J58">
      <text>
        <t xml:space="preserve">half life of mRNA
	-Laura Garrison</t>
      </text>
    </comment>
    <comment authorId="0" ref="I58">
      <text>
        <t xml:space="preserve">gene expression time range
	-Laura Garrison</t>
      </text>
    </comment>
    <comment authorId="0" ref="H58">
      <text>
        <t xml:space="preserve">up to tissue characterization
	-Laura Garrison</t>
      </text>
    </comment>
    <comment authorId="0" ref="G58">
      <text>
        <t xml:space="preserve">can read nucleotide sequence of RNA
	-Laura Garrison</t>
      </text>
    </comment>
    <comment authorId="0" ref="I128">
      <text>
        <t xml:space="preserve">pathway range - eg ATP production (signal of mitochondria function)
	-Laura Garrison</t>
      </text>
    </comment>
    <comment authorId="0" ref="J128">
      <text>
        <t xml:space="preserve">pathway range
	-Laura Garrison</t>
      </text>
    </comment>
    <comment authorId="0" ref="H128">
      <text>
        <t xml:space="preserve">mitochondrion size
	-Laura Garrison</t>
      </text>
    </comment>
    <comment authorId="0" ref="G128">
      <text>
        <t xml:space="preserve">super resolution of EM
	-Laura Garrison</t>
      </text>
    </comment>
    <comment authorId="0" ref="B132">
      <text>
        <t xml:space="preserve">include? has cohort vis, which I would consider multiscale with the single brain imaging and then the cohort vis with the PC, box plots (?)
	-Laura Garrison</t>
      </text>
    </comment>
    <comment authorId="0" ref="M132">
      <text>
        <t xml:space="preserve">individual and cohort data dashboard
	-Laura Garrison</t>
      </text>
    </comment>
    <comment authorId="0" ref="AH175">
      <text>
        <t xml:space="preserve">as a tool for visual communication of gene expression
	-Laura Garrison</t>
      </text>
    </comment>
    <comment authorId="0" ref="G175">
      <text>
        <t xml:space="preserve">gene expression data reads nucleotides
	-Laura Garrison</t>
      </text>
    </comment>
    <comment authorId="0" ref="H175">
      <text>
        <t xml:space="preserve">whole organs
	-Laura Garrison</t>
      </text>
    </comment>
    <comment authorId="0" ref="J175">
      <text>
        <t xml:space="preserve">half life of mRNA in cell
	-Laura Garrison</t>
      </text>
    </comment>
    <comment authorId="0" ref="I175">
      <text>
        <t xml:space="preserve">time for gene expression
	-Laura Garrison</t>
      </text>
    </comment>
    <comment authorId="0" ref="AH223">
      <text>
        <t xml:space="preserve">into organelle section, for organelle/membrane dynamics
	-Laura Garrison</t>
      </text>
    </comment>
    <comment authorId="0" ref="AH90">
      <text>
        <t xml:space="preserve">into organelle section, for organelle/membrane dynamics
	-Laura Garrison</t>
      </text>
    </comment>
    <comment authorId="0" ref="H223">
      <text>
        <t xml:space="preserve">organelle level
	-Laura Garrison</t>
      </text>
    </comment>
    <comment authorId="0" ref="J223">
      <text>
        <t xml:space="preserve">" large-scale membrane remodeling events during fusion or fission" -- this is the time frame that this stuff is happening
	-Laura Garrison</t>
      </text>
    </comment>
    <comment authorId="0" ref="I223">
      <text>
        <t xml:space="preserve">"At a length scale around 10 nm, the detailed membrane interaction of single proteins can be investigated using aaMD on the microsecond timescale. Protein–protein interactions can be probed using cgMD, at spatio-temporal scales of 100 nm and milliseconds."
	-Laura Garrison</t>
      </text>
    </comment>
    <comment authorId="0" ref="M223">
      <text>
        <t xml:space="preserve">kind of, but we're not having a data frame shift for this
	-Laura Garrison</t>
      </text>
    </comment>
    <comment authorId="0" ref="G223">
      <text>
        <t xml:space="preserve">atomistic detail of molecules achieved through backmapping technique
	-Laura Garrison</t>
      </text>
    </comment>
    <comment authorId="0" ref="J90">
      <text>
        <t xml:space="preserve">roughly time range of mitochondrial functions, e.g.mitochondrial depolarization in apoptosis
	-Laura Garrison</t>
      </text>
    </comment>
    <comment authorId="0" ref="H90">
      <text>
        <t xml:space="preserve">focus on mitochondria
	-Laura Garrison</t>
      </text>
    </comment>
    <comment authorId="0" ref="G90">
      <text>
        <t xml:space="preserve">resolution of light microscopy
	-Laura Garrison</t>
      </text>
    </comment>
    <comment authorId="0" ref="AH212">
      <text>
        <t xml:space="preserve">the evaluation part is good to bring up, especially part where discuss how clustering approach was useful for communication to other stakeholders in the evaluation
	-Laura Garrison</t>
      </text>
    </comment>
    <comment authorId="0" ref="I212">
      <text>
        <t xml:space="preserve">~res of CFD simulation
	-Laura Garrison</t>
      </text>
    </comment>
    <comment authorId="0" ref="P212">
      <text>
        <t xml:space="preserve">mini survey of state of the art clustering techniques
	-Laura Garrison</t>
      </text>
    </comment>
    <comment authorId="0" ref="AH172">
      <text>
        <t xml:space="preserve">good example of molecular dynamics vis that is focused only on local changes
	-Laura Garrison</t>
      </text>
    </comment>
    <comment authorId="0" ref="J172">
      <text>
        <t xml:space="preserve">focus on just really local motions of atoms on protein surface
	-Laura Garrison</t>
      </text>
    </comment>
    <comment authorId="0" ref="G210">
      <text>
        <t xml:space="preserve">will show ions, etc.,
	-Laura Garrison</t>
      </text>
    </comment>
    <comment authorId="0" ref="AH210">
      <text>
        <t xml:space="preserve">pathway section
	-Laura Garrison</t>
      </text>
    </comment>
    <comment authorId="0" ref="AH54">
      <text>
        <t xml:space="preserve">exploration of data with encoding for uncertainty
	-Laura Garrison</t>
      </text>
    </comment>
    <comment authorId="0" ref="B259">
      <text>
        <t xml:space="preserve">molecular, but the concept they discuss that is dynamic is dev stages of HIV virion - put into cell development (?)
	-Laura Garrison</t>
      </text>
    </comment>
    <comment authorId="0" ref="I152">
      <text>
        <t xml:space="preserve">scale of simulation
	-Laura Garrison</t>
      </text>
    </comment>
    <comment authorId="0" ref="G152">
      <text>
        <t xml:space="preserve">down to showing atoms
	-Laura Garrison</t>
      </text>
    </comment>
    <comment authorId="0" ref="K306">
      <text>
        <t xml:space="preserve">this is molecule resolution but what we really are caring about is cell communication
	-Laura Garrison</t>
      </text>
    </comment>
    <comment authorId="0" ref="G306">
      <text>
        <t xml:space="preserve">ligand (v small molecule)
	-Laura Garrison</t>
      </text>
    </comment>
    <comment authorId="0" ref="AH306">
      <text>
        <t xml:space="preserve">data resolution is molecule but what it's really showing and looking at is cellular communication
	-Laura Garrison</t>
      </text>
    </comment>
    <comment authorId="0" ref="H259">
      <text>
        <t xml:space="preserve">if maximally visually simplified, can just get a drawing of the cell
	-Laura Garrison</t>
      </text>
    </comment>
    <comment authorId="0" ref="I306">
      <text>
        <t xml:space="preserve">time scale of ligand binding time can start here
	-Laura Garrison</t>
      </text>
    </comment>
    <comment authorId="0" ref="K259">
      <text>
        <t xml:space="preserve">main visualization work is at the molecule level, can go up to showing really, really small structures like bacteria/viruses
	-Laura Garrison</t>
      </text>
    </comment>
    <comment authorId="0" ref="I218">
      <text>
        <t xml:space="preserve">10,000 steps in total (subsampled from nanoseconds)
	-Laura Garrison</t>
      </text>
    </comment>
    <comment authorId="0" ref="I127">
      <text>
        <t xml:space="preserve">diffusion through cell, ligand binding
	-Laura Garrison</t>
      </text>
    </comment>
    <comment authorId="0" ref="J251">
      <text>
        <t xml:space="preserve">include cell cycle processes
	-Laura Garrison</t>
      </text>
    </comment>
    <comment authorId="0" ref="AH251">
      <text>
        <t xml:space="preserve">very straightforward tool that's pretty plug and play (I think)
	-Laura Garrison</t>
      </text>
    </comment>
    <comment authorId="0" ref="AA145">
      <text>
        <t xml:space="preserve">urinary tree KR with nodes/edges
	-Laura Garrison</t>
      </text>
    </comment>
    <comment authorId="0" ref="G145">
      <text>
        <t xml:space="preserve">structural entities such as molecules, cells or tissue units
	-Laura Garrison</t>
      </text>
    </comment>
    <comment authorId="0" ref="H145">
      <text>
        <t xml:space="preserve">structural entities such as molecules, cells or tissue units
	-Laura Garrison</t>
      </text>
    </comment>
    <comment authorId="0" ref="AH145">
      <text>
        <t xml:space="preserve">multiscale section
	-Laura Garrison</t>
      </text>
    </comment>
    <comment authorId="0" ref="AH260">
      <text>
        <t xml:space="preserve">tissue section, we're looking at individual cells but the main idea is to cell tissue development (larger scale)
	-Laura Garrison</t>
      </text>
    </comment>
    <comment authorId="0" ref="AH68">
      <text>
        <t xml:space="preserve">in cell signaling section - this is showing a pathway (signal transduction) but at the level of the cell)
	-Laura Garrison</t>
      </text>
    </comment>
    <comment authorId="0" ref="H68">
      <text>
        <t xml:space="preserve">general size of a cell
	-Laura Garrison</t>
      </text>
    </comment>
    <comment authorId="0" ref="G68">
      <text>
        <t xml:space="preserve">signal proteins
	-Laura Garrison</t>
      </text>
    </comment>
    <comment authorId="0" ref="J68">
      <text>
        <t xml:space="preserve">cell cycle
	-Laura Garrison</t>
      </text>
    </comment>
    <comment authorId="0" ref="I68">
      <text>
        <t xml:space="preserve">beginning of signal with diffusion gated channels
	-Laura Garrison</t>
      </text>
    </comment>
    <comment authorId="0" ref="AH217">
      <text>
        <t xml:space="preserve">interesting to include in organelle, showing complex structure of chromatin and how it behaves in cell cycle
	-Laura Garrison</t>
      </text>
    </comment>
    <comment authorId="0" ref="B217">
      <text>
        <t xml:space="preserve">mainly about structure but includes time-lapse video of chromatin packing in nucleus during cell division process
	-Laura Garrison</t>
      </text>
    </comment>
    <comment authorId="0" ref="H217">
      <text>
        <t xml:space="preserve">scale of mitotic chromosomes is around 1400 nm, size of nucleus in 10^-6 range
	-Laura Garrison</t>
      </text>
    </comment>
    <comment authorId="0" ref="H246">
      <text>
        <t xml:space="preserve">cell membrane
	-Laura Garrison</t>
      </text>
    </comment>
    <comment authorId="0" ref="G246">
      <text>
        <t xml:space="preserve">abstracted shapes of molecules
	-Laura Garrison</t>
      </text>
    </comment>
    <comment authorId="0" ref="I246">
      <text>
        <t xml:space="preserve">simulation rate for MD in general
	-Laura Garrison</t>
      </text>
    </comment>
    <comment authorId="0" ref="AH278">
      <text>
        <t xml:space="preserve">reactions section
	-Laura Garrison</t>
      </text>
    </comment>
    <comment authorId="0" ref="G278">
      <text>
        <t xml:space="preserve">nucleic acid resolution
	-Laura Garrison</t>
      </text>
    </comment>
    <comment authorId="0" ref="J177">
      <text>
        <t xml:space="preserve">time elapse post-carcinogenesis = years
	-Laura Garrison</t>
      </text>
    </comment>
    <comment authorId="0" ref="I177">
      <text>
        <t xml:space="preserve">cell division
	-Laura Garrison</t>
      </text>
    </comment>
    <comment authorId="0" ref="H177">
      <text>
        <t xml:space="preserve">tumor microenvironment
	-Laura Garrison</t>
      </text>
    </comment>
    <comment authorId="0" ref="G177">
      <text>
        <t xml:space="preserve">illustration shows cells
	-Laura Garrison</t>
      </text>
    </comment>
    <comment authorId="0" ref="AH177">
      <text>
        <t xml:space="preserve">tissue morphogenesis section
	-Laura Garrison</t>
      </text>
    </comment>
    <comment authorId="0" ref="J267">
      <text>
        <t xml:space="preserve">cell cycle
	-Laura Garrison</t>
      </text>
    </comment>
    <comment authorId="0" ref="I267">
      <text>
        <t xml:space="preserve">diffusion reactions
	-Laura Garrison</t>
      </text>
    </comment>
    <comment authorId="0" ref="G267">
      <text>
        <t xml:space="preserve">metabolites
	-Laura Garrison</t>
      </text>
    </comment>
    <comment authorId="0" ref="H267">
      <text>
        <t xml:space="preserve">cell compartments (organelles)
	-Laura Garrison</t>
      </text>
    </comment>
    <comment authorId="0" ref="G184">
      <text>
        <t xml:space="preserve">genes, not showing nucleotides
	-Laura Garrison</t>
      </text>
    </comment>
    <comment authorId="0" ref="J184">
      <text>
        <t xml:space="preserve">span of degradation of mRNA in cell
	-Laura Garrison</t>
      </text>
    </comment>
    <comment authorId="0" ref="K105">
      <text>
        <t xml:space="preserve">if treating gene as really just at the organelle level
	-Laura Garrison</t>
      </text>
    </comment>
    <comment authorId="0" ref="AH105">
      <text>
        <t xml:space="preserve">discuss in context of understanding patterns of gene expression for cell division -- have this in organelle/gene level, since that's the biological org/resolution level we're working with?
	-Laura Garrison</t>
      </text>
    </comment>
    <comment authorId="0" ref="J105">
      <text>
        <t xml:space="preserve">cell division - case study for blood cell differentiation
	-Laura Garrison</t>
      </text>
    </comment>
    <comment authorId="0" ref="I105">
      <text>
        <t xml:space="preserve">gene expression range, half life of metabolite range
	-Laura Garrison</t>
      </text>
    </comment>
    <comment authorId="0" ref="H105">
      <text>
        <t xml:space="preserve">genes
	-Laura Garrison</t>
      </text>
    </comment>
    <comment authorId="0" ref="G105">
      <text>
        <t xml:space="preserve">gene size
	-Laura Garrison</t>
      </text>
    </comment>
    <comment authorId="0" ref="G106">
      <text>
        <t xml:space="preserve">molecules - abstract representations
	-Laura Garrison</t>
      </text>
    </comment>
    <comment authorId="0" ref="J106">
      <text>
        <t xml:space="preserve">development of cancer takes months/years
	-Laura Garrison</t>
      </text>
    </comment>
    <comment authorId="0" ref="M106">
      <text>
        <t xml:space="preserve">block view allows cohort vs individual visualization
	-Laura Garrison</t>
      </text>
    </comment>
    <comment authorId="0" ref="H106">
      <text>
        <t xml:space="preserve">entire person
	-Laura Garrison</t>
      </text>
    </comment>
    <comment authorId="0" ref="X93">
      <text>
        <t xml:space="preserve">is showing the actual gene, not the resulting protein from the gene expression pathway
	-Laura Garrison</t>
      </text>
    </comment>
    <comment authorId="0" ref="I188">
      <text>
        <t xml:space="preserve">CFD timescale
	-Laura Garrison</t>
      </text>
    </comment>
    <comment authorId="0" ref="J217">
      <text>
        <t xml:space="preserve">complete cell cycle
	-Laura Garrison</t>
      </text>
    </comment>
    <comment authorId="0" ref="I217">
      <text>
        <t xml:space="preserve">mitosis
	-Laura Garrison</t>
      </text>
    </comment>
    <comment authorId="0" ref="I46">
      <text>
        <t xml:space="preserve">gene expression pathway timeline to make the proteins that we're looking at
	-Laura Garrison</t>
      </text>
    </comment>
    <comment authorId="0" ref="H46">
      <text>
        <t xml:space="preserve">large proteins
	-Laura Garrison</t>
      </text>
    </comment>
    <comment authorId="0" ref="J93">
      <text>
        <t xml:space="preserve">timespan of mRNA degradation in cell
	-Laura Garrison</t>
      </text>
    </comment>
    <comment authorId="0" ref="I93">
      <text>
        <t xml:space="preserve">time of gene expression
	-Laura Garrison</t>
      </text>
    </comment>
    <comment authorId="0" ref="G93">
      <text>
        <t xml:space="preserve">entire gene
	-Laura Garrison</t>
      </text>
    </comment>
    <comment authorId="0" ref="G46">
      <text>
        <t xml:space="preserve">small proteins
	-Laura Garrison</t>
      </text>
    </comment>
    <comment authorId="0" ref="J46">
      <text>
        <t xml:space="preserve">"time points at which the largest clusters show peaks of gene expression were placed next to each other (at 4 and 10 hours), the time point corresponding to 18 hours shows fewer matching genes with expression peaks between the other two time points, and so it has been placed further away."
	-Laura Garrison</t>
      </text>
    </comment>
    <comment authorId="0" ref="AH44">
      <text>
        <t xml:space="preserve">same toolset as VMD and the like
	-Laura Garrison</t>
      </text>
    </comment>
    <comment authorId="0" ref="Q294">
      <text>
        <t xml:space="preserve">full exploration, or mixed with analysis?
	-Laura Garrison</t>
      </text>
    </comment>
    <comment authorId="0" ref="G79">
      <text>
        <t xml:space="preserve">size of metabolites
	-Laura Garrison</t>
      </text>
    </comment>
    <comment authorId="0" ref="J279">
      <text>
        <t xml:space="preserve">920 sec run time, ~15 min, within range of 10^2 (10^3 is 20 min)
	-Laura Garrison</t>
      </text>
    </comment>
    <comment authorId="0" ref="I279">
      <text>
        <t xml:space="preserve">Time-lapse images of single z-planes acquired every 5 s revealed the dynamics of all six labelled organelles within single cells
	-Laura Garrison</t>
      </text>
    </comment>
    <comment authorId="0" ref="AH261">
      <text>
        <t xml:space="preserve">direct vis of gene expression
	-Laura Garrison</t>
      </text>
    </comment>
    <comment authorId="0" ref="J261">
      <text>
        <t xml:space="preserve">gene expression time
	-Laura Garrison</t>
      </text>
    </comment>
    <comment authorId="0" ref="I261">
      <text>
        <t xml:space="preserve">gene expression time
	-Laura Garrison</t>
      </text>
    </comment>
    <comment authorId="0" ref="G261">
      <text>
        <t xml:space="preserve">nucleotide
	-Laura Garrison</t>
      </text>
    </comment>
    <comment authorId="0" ref="H261">
      <text>
        <t xml:space="preserve">tissue section
	-Laura Garrison</t>
      </text>
    </comment>
    <comment authorId="0" ref="J252">
      <text>
        <t xml:space="preserve">cell cycle
	-Laura Garrison</t>
      </text>
    </comment>
    <comment authorId="0" ref="I252">
      <text>
        <t xml:space="preserve">ion gated diffusion
	-Laura Garrison</t>
      </text>
    </comment>
    <comment authorId="0" ref="J118">
      <text>
        <t xml:space="preserve">molecular big movements can last seconds, e.g. ligand binding
	-Laura Garrison</t>
      </text>
    </comment>
    <comment authorId="0" ref="I118">
      <text>
        <t xml:space="preserve">resolution range of atomistic MD simulations
	-Laura Garrison</t>
      </text>
    </comment>
    <comment authorId="0" ref="J79">
      <text>
        <t xml:space="preserve">cell division process
	-Laura Garrison</t>
      </text>
    </comment>
    <comment authorId="0" ref="I79">
      <text>
        <t xml:space="preserve">diffusion
	-Laura Garrison</t>
      </text>
    </comment>
    <comment authorId="0" ref="G14">
      <text>
        <t xml:space="preserve">0.025 cm section of tissue
	-Laura Garrison</t>
      </text>
    </comment>
    <comment authorId="0" ref="K263">
      <text>
        <t xml:space="preserve">graxels are tissue specific, but are evaluating the organ structure as a whole
	-Laura Garrison</t>
      </text>
    </comment>
    <comment authorId="0" ref="H271">
      <text>
        <t xml:space="preserve">regions. ofheart
	-Laura Garrison</t>
      </text>
    </comment>
    <comment authorId="0" ref="I271">
      <text>
        <t xml:space="preserve">CFD simulation of blood flow
	-Laura Garrison</t>
      </text>
    </comment>
    <comment authorId="0" ref="I263">
      <text>
        <t xml:space="preserve">resolution of DCE-MRI
	-Laura Garrison</t>
      </text>
    </comment>
    <comment authorId="0" ref="H211">
      <text>
        <t xml:space="preserve">looking at sections of brain
	-Laura Garrison</t>
      </text>
    </comment>
    <comment authorId="0" ref="G211">
      <text>
        <t xml:space="preserve">resolution of metabolites, which are what MRS peaks represent
	-Laura Garrison</t>
      </text>
    </comment>
    <comment authorId="0" ref="AH211">
      <text>
        <t xml:space="preserve">tumor morphogenesis section - MRS can measure metabolic profiles of tumors
	-Laura Garrison</t>
      </text>
    </comment>
    <comment authorId="0" ref="O211">
      <text>
        <t xml:space="preserve">physiology because we're looking at metabolic profiles of tumor vs healthy brain tissue
	-Laura Garrison</t>
      </text>
    </comment>
    <comment authorId="0" ref="J211">
      <text>
        <t xml:space="preserve">half life of metabolites
	-Laura Garrison</t>
      </text>
    </comment>
    <comment authorId="0" ref="I211">
      <text>
        <t xml:space="preserve">half life of metabolites
	-Laura Garrison</t>
      </text>
    </comment>
    <comment authorId="0" ref="J204">
      <text>
        <t xml:space="preserve">1 cardiac cycle
	-Laura Garrison</t>
      </text>
    </comment>
    <comment authorId="0" ref="I204">
      <text>
        <t xml:space="preserve">visualize result of static sim data, but simulation generated would normally be in ms resolution
	-Laura Garrison</t>
      </text>
    </comment>
    <comment authorId="0" ref="O204">
      <text>
        <t xml:space="preserve">wall shear stress is physiology, but is static data
	-Laura Garrison</t>
      </text>
    </comment>
    <comment authorId="0" ref="J203">
      <text>
        <t xml:space="preserve">movement occurs over seconds span
	-Laura Garrison</t>
      </text>
    </comment>
    <comment authorId="0" ref="I203">
      <text>
        <t xml:space="preserve">action potential of skeletal muscle
	-Laura Garrison</t>
      </text>
    </comment>
    <comment authorId="0" ref="H203">
      <text>
        <t xml:space="preserve">entire muscle
	-Laura Garrison</t>
      </text>
    </comment>
    <comment authorId="0" ref="G203">
      <text>
        <t xml:space="preserve">discuss muscle fibers, tissue-level forces
	-Laura Garrison</t>
      </text>
    </comment>
    <comment authorId="0" ref="H193">
      <text>
        <t xml:space="preserve">ventricles of heart
	-Laura Garrison</t>
      </text>
    </comment>
    <comment authorId="0" ref="AH193">
      <text>
        <t xml:space="preserve">cool approach in VA of cardiac perfusion
	-Laura Garrison</t>
      </text>
    </comment>
    <comment authorId="0" ref="K193">
      <text>
        <t xml:space="preserve">perfusion of tissue in the heart
	-Laura Garrison</t>
      </text>
    </comment>
    <comment authorId="0" ref="K181">
      <text>
        <t xml:space="preserve">resolution is mm, but tool is more focused on brain regions, e.g. thalamus and whole brain
	-Laura Garrison</t>
      </text>
    </comment>
    <comment authorId="0" ref="I193">
      <text>
        <t xml:space="preserve">SPECT resolution
	-Laura Garrison</t>
      </text>
    </comment>
    <comment authorId="0" ref="AH181">
      <text>
        <t xml:space="preserve">brain function section
	-Laura Garrison</t>
      </text>
    </comment>
    <comment authorId="0" ref="O181">
      <text>
        <t xml:space="preserve">relationship between brain and mobility
	-Laura Garrison</t>
      </text>
    </comment>
    <comment authorId="0" ref="I181">
      <text>
        <t xml:space="preserve">action potential of neurons that signal beginning of movement
	-Laura Garrison</t>
      </text>
    </comment>
    <comment authorId="0" ref="J181">
      <text>
        <t xml:space="preserve">aging processes take a long time
	-Laura Garrison</t>
      </text>
    </comment>
    <comment authorId="0" ref="H181">
      <text>
        <t xml:space="preserve">whole brain
	-Laura Garrison</t>
      </text>
    </comment>
    <comment authorId="0" ref="G171">
      <text>
        <t xml:space="preserve">liver lobule size is 1-2.5 mm
	-Laura Garrison</t>
      </text>
    </comment>
    <comment authorId="0" ref="H171">
      <text>
        <t xml:space="preserve">entire liver
	-Laura Garrison</t>
      </text>
    </comment>
    <comment authorId="0" ref="K162">
      <text>
        <t xml:space="preserve">really just looking at changes in positions of organ structures
	-Laura Garrison</t>
      </text>
    </comment>
    <comment authorId="0" ref="AH171">
      <text>
        <t xml:space="preserve">tissue
	-Laura Garrison</t>
      </text>
    </comment>
    <comment authorId="0" ref="AH162">
      <text>
        <t xml:space="preserve">interesting visualization, goes in breathing section
	-Laura Garrison</t>
      </text>
    </comment>
    <comment authorId="0" ref="R162">
      <text>
        <t xml:space="preserve">main task is comparison
	-Laura Garrison</t>
      </text>
    </comment>
    <comment authorId="0" ref="Q162">
      <text>
        <t xml:space="preserve">element of direct inclusion of raw data to explore
	-Laura Garrison</t>
      </text>
    </comment>
    <comment authorId="0" ref="I162">
      <text>
        <t xml:space="preserve">temporal resolution of ultrasound
	-Laura Garrison</t>
      </text>
    </comment>
    <comment authorId="0" ref="I130">
      <text>
        <t xml:space="preserve">simulation res
	-Laura Garrison</t>
      </text>
    </comment>
    <comment authorId="0" ref="H69">
      <text>
        <t xml:space="preserve">whole heart, whole lungs, etc
	-Laura Garrison</t>
      </text>
    </comment>
    <comment authorId="0" ref="H72">
      <text>
        <t xml:space="preserve">whole brain
	-Laura Garrison</t>
      </text>
    </comment>
    <comment authorId="0" ref="H130">
      <text>
        <t xml:space="preserve">whole heart
	-Laura Garrison</t>
      </text>
    </comment>
    <comment authorId="0" ref="AH72">
      <text>
        <t xml:space="preserve">algorithmic methods to visualize parametric data from PET
	-Laura Garrison</t>
      </text>
    </comment>
    <comment authorId="0" ref="G72">
      <text>
        <t xml:space="preserve">PET voxel size
	-Laura Garrison</t>
      </text>
    </comment>
    <comment authorId="0" ref="I69">
      <text>
        <t xml:space="preserve">synthetic SPECT and PET, so temp res so match actual res of these methods
	-Laura Garrison</t>
      </text>
    </comment>
    <comment authorId="0" ref="I42">
      <text>
        <t xml:space="preserve">temporal resolution of simulation, not 100% sure about this
	-Laura Garrison</t>
      </text>
    </comment>
    <comment authorId="0" ref="H57">
      <text>
        <t xml:space="preserve">whole brain
	-Laura Garrison</t>
      </text>
    </comment>
    <comment authorId="0" ref="I50">
      <text>
        <t xml:space="preserve">animated in maya, likely around 30 fps
fluoroscopy frame rate also in this zone
	-Laura Garrison</t>
      </text>
    </comment>
    <comment authorId="0" ref="H50">
      <text>
        <t xml:space="preserve">size range of mitral valve
	-Laura Garrison</t>
      </text>
    </comment>
    <comment authorId="0" ref="G50">
      <text>
        <t xml:space="preserve">resolution of data: Axial 1-mm sections of a male human cadaver mediastinum
	-Laura Garrison</t>
      </text>
    </comment>
    <comment authorId="0" ref="G42">
      <text>
        <t xml:space="preserve">resolution of DTI data that they started with
	-Laura Garrison</t>
      </text>
    </comment>
    <comment authorId="0" ref="H18">
      <text>
        <t xml:space="preserve">muscle
	-Laura Garrison</t>
      </text>
    </comment>
    <comment authorId="0" ref="I18">
      <text>
        <t xml:space="preserve">resolution of simulation (generally)
	-Laura Garrison</t>
      </text>
    </comment>
    <comment authorId="0" ref="J42">
      <text>
        <t xml:space="preserve">months-long process
	-Laura Garrison</t>
      </text>
    </comment>
    <comment authorId="0" ref="G178">
      <text>
        <t xml:space="preserve">simulation points at muscle tissue, drive whole muscle movement
	-Laura Garrison</t>
      </text>
    </comment>
    <comment authorId="0" ref="I303">
      <text>
        <t xml:space="preserve">temporal res of CT
	-Laura Garrison</t>
      </text>
    </comment>
    <comment authorId="0" ref="I178">
      <text>
        <t xml:space="preserve">resolution of simulation data
	-Laura Garrison</t>
      </text>
    </comment>
    <comment authorId="0" ref="J76">
      <text>
        <t xml:space="preserve">cell cycle
	-Laura Garrison</t>
      </text>
    </comment>
    <comment authorId="0" ref="I76">
      <text>
        <t xml:space="preserve">diffusion
	-Laura Garrison</t>
      </text>
    </comment>
    <comment authorId="0" ref="B294">
      <text>
        <t xml:space="preserve">really cool paper, true multiscale elements
	-Laura Garrison</t>
      </text>
    </comment>
    <comment authorId="0" ref="J294">
      <text>
        <t xml:space="preserve">breath cycle
	-Laura Garrison</t>
      </text>
    </comment>
    <comment authorId="0" ref="I294">
      <text>
        <t xml:space="preserve">simulation
	-Laura Garrison</t>
      </text>
    </comment>
    <comment authorId="0" ref="H294">
      <text>
        <t xml:space="preserve">lungs
	-Laura Garrison</t>
      </text>
    </comment>
    <comment authorId="0" ref="G294">
      <text>
        <t xml:space="preserve">size of alveolus
	-Laura Garrison</t>
      </text>
    </comment>
    <comment authorId="0" ref="M294">
      <text>
        <t xml:space="preserve">true multi-scale
	-Laura Garrison</t>
      </text>
    </comment>
    <comment authorId="0" ref="G27">
      <text>
        <t xml:space="preserve">schematic diagram of ion channels
	-Laura Garrison</t>
      </text>
    </comment>
    <comment authorId="0" ref="AH45">
      <text>
        <t xml:space="preserve">interesting communication example for blood flow
	-Laura Garrison</t>
      </text>
    </comment>
    <comment authorId="0" ref="G40">
      <text>
        <t xml:space="preserve">showing protons/atoms in exchange
	-Laura Garrison</t>
      </text>
    </comment>
    <comment authorId="0" ref="H40">
      <text>
        <t xml:space="preserve">most are small-molecule
	-Laura Garrison</t>
      </text>
    </comment>
    <comment authorId="0" ref="I40">
      <text>
        <t xml:space="preserve">general start point of pathways; gated ion channels opening/diffusion
	-Laura Garrison</t>
      </text>
    </comment>
    <comment authorId="0" ref="J40">
      <text>
        <t xml:space="preserve">pathway up to being involved in cell cycle
	-Laura Garrison</t>
      </text>
    </comment>
    <comment authorId="0" ref="H103">
      <text>
        <t xml:space="preserve">show state of entire heart model
	-Laura Garrison</t>
      </text>
    </comment>
    <comment authorId="0" ref="AH103">
      <text>
        <t xml:space="preserve">in Tissue section in signal propagation
	-Laura Garrison</t>
      </text>
    </comment>
    <comment authorId="0" ref="I103">
      <text>
        <t xml:space="preserve">cardiac action potential
	-Laura Garrison</t>
      </text>
    </comment>
    <comment authorId="0" ref="I232">
      <text>
        <t xml:space="preserve">resolution of CFD sim
	-Laura Garrison</t>
      </text>
    </comment>
    <comment authorId="0" ref="I83">
      <text>
        <t xml:space="preserve">resolution of CFD sim
	-Laura Garrison</t>
      </text>
    </comment>
    <comment authorId="0" ref="AH228">
      <text>
        <t xml:space="preserve">as example of pure direct visualization for blood flow
	-Laura Garrison</t>
      </text>
    </comment>
    <comment authorId="0" ref="I183">
      <text>
        <t xml:space="preserve">atomistic molecular dynamic range (coarse MD simulation)
	-Laura Garrison</t>
      </text>
    </comment>
    <comment authorId="0" ref="H288">
      <text>
        <t xml:space="preserve">whole cell
	-Laura Garrison</t>
      </text>
    </comment>
    <comment authorId="0" ref="I288">
      <text>
        <t xml:space="preserve">time of MD simulations in general
	-Laura Garrison</t>
      </text>
    </comment>
    <comment authorId="0" ref="A1">
      <text>
        <t xml:space="preserve">tool/survey for works that show pathway, gene data
	-Laura Garrison</t>
      </text>
    </comment>
    <comment authorId="0" ref="AH277">
      <text>
        <t xml:space="preserve">as example that preferred vis methods haven't changed that much for this process in many cases!
	-Laura Garrison</t>
      </text>
    </comment>
    <comment authorId="0" ref="I277">
      <text>
        <t xml:space="preserve">ligand binding event range
	-Laura Garrison</t>
      </text>
    </comment>
    <comment authorId="0" ref="J277">
      <text>
        <t xml:space="preserve">mitosis
	-Laura Garrison</t>
      </text>
    </comment>
    <comment authorId="0" ref="J225">
      <text>
        <t xml:space="preserve">full cell cycle range
	-Laura Garrison</t>
      </text>
    </comment>
    <comment authorId="0" ref="I225">
      <text>
        <t xml:space="preserve">network start
	-Laura Garrison</t>
      </text>
    </comment>
    <comment authorId="0" ref="AH208">
      <text>
        <t xml:space="preserve">this links to the OPENCMISS entry
	-Laura Garrison</t>
      </text>
    </comment>
    <comment authorId="0" ref="AH248">
      <text>
        <t xml:space="preserve">include in organelle physiology section
	-Laura Garrison</t>
      </text>
    </comment>
    <comment authorId="0" ref="J248">
      <text>
        <t xml:space="preserve">range that 5 min falls in
	-Laura Garrison</t>
      </text>
    </comment>
    <comment authorId="0" ref="I248">
      <text>
        <t xml:space="preserve">temporal resolution of tweezing methods
	-Laura Garrison</t>
      </text>
    </comment>
    <comment authorId="0" ref="J196">
      <text>
        <t xml:space="preserve">tumor metastasis can take years
	-Laura Garrison</t>
      </text>
    </comment>
    <comment authorId="0" ref="I196">
      <text>
        <t xml:space="preserve">changes in signaling pathways can initiate tumor changes
	-Laura Garrison</t>
      </text>
    </comment>
    <comment authorId="0" ref="E197">
      <text>
        <t xml:space="preserve">data aren't dynamic
	-Laura Garrison</t>
      </text>
    </comment>
    <comment authorId="0" ref="E196">
      <text>
        <t xml:space="preserve">data aren't dynamic
	-Laura Garrison</t>
      </text>
    </comment>
    <comment authorId="0" ref="I197">
      <text>
        <t xml:space="preserve">changes in signaling pathways can initiate tumor changes
	-Laura Garrison</t>
      </text>
    </comment>
    <comment authorId="0" ref="J197">
      <text>
        <t xml:space="preserve">metastasis can take years
	-Laura Garrison
or should this be nothing entered?
	-Laura Garrison</t>
      </text>
    </comment>
    <comment authorId="0" ref="AH196">
      <text>
        <t xml:space="preserve">this doesn't have dynamic data but purpose is for metabolic tumor profiling, so is trying to understand physiology
	-Laura Garrison</t>
      </text>
    </comment>
    <comment authorId="0" ref="AH197">
      <text>
        <t xml:space="preserve">this doesn't have dynamic data but purpose is for metabolic tumor profiling, so is trying to understand physiology
	-Laura Garrison</t>
      </text>
    </comment>
    <comment authorId="0" ref="Q55">
      <text>
        <t xml:space="preserve">mainly direct visualization
	-Laura Garrison</t>
      </text>
    </comment>
    <comment authorId="0" ref="R55">
      <text>
        <t xml:space="preserve">interaction tools, reduce data to follow hypotheses, automatic feature detection
	-Laura Garrison</t>
      </text>
    </comment>
    <comment authorId="0" ref="S55">
      <text>
        <t xml:space="preserve">share data
	-Laura Garrison</t>
      </text>
    </comment>
    <comment authorId="0" ref="J298">
      <text>
        <t xml:space="preserve">breathing, heartbeat, etc.
	-Laura Garrison</t>
      </text>
    </comment>
    <comment authorId="0" ref="I298">
      <text>
        <t xml:space="preserve">diffusion
	-Laura Garrison</t>
      </text>
    </comment>
    <comment authorId="0" ref="H298">
      <text>
        <t xml:space="preserve">whole body
	-Laura Garrison</t>
      </text>
    </comment>
    <comment authorId="0" ref="G298">
      <text>
        <t xml:space="preserve">metabolites, small molecules
	-Laura Garrison</t>
      </text>
    </comment>
    <comment authorId="0" ref="S298">
      <text>
        <t xml:space="preserve">tag cloud concept
	-Laura Garrison</t>
      </text>
    </comment>
    <comment authorId="0" ref="M298">
      <text>
        <t xml:space="preserve">tag cloud for concepts linking, smaller graphs inside
	-Laura Garrison</t>
      </text>
    </comment>
    <comment authorId="0" ref="M1">
      <text>
        <t xml:space="preserve">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text>
    </comment>
    <comment authorId="0" ref="AH252">
      <text>
        <t xml:space="preserve">often-cited work- seminal work
	-Laura Garrison</t>
      </text>
    </comment>
    <comment authorId="0" ref="AH17">
      <text>
        <t xml:space="preserve">in outlook to show how microscopy etc is being used more and more to understand patterns of expression mapping up to our understanding of cell proliferation rates, organogenesis, etc., with need to accompanying VA tools to build from this data
	-Laura Garrison</t>
      </text>
    </comment>
    <comment authorId="0" ref="H17">
      <text>
        <t xml:space="preserve">whole body
	-Laura Garrison</t>
      </text>
    </comment>
    <comment authorId="0" ref="H180">
      <text>
        <t xml:space="preserve">focus on tumors
	-Laura Garrison</t>
      </text>
    </comment>
    <comment authorId="0" ref="AH276">
      <text>
        <t xml:space="preserve">in morphogenesis in tissue section-note that this is an extension from the other Toma et al. article that incorporates microglial cells into simulation
	-Laura Garrison</t>
      </text>
    </comment>
    <comment authorId="0" ref="R29">
      <text>
        <t xml:space="preserve">or more this?
	-Laura Garrison</t>
      </text>
    </comment>
    <comment authorId="0" ref="H29">
      <text>
        <t xml:space="preserve">hundreds of microns
	-Laura Garrison</t>
      </text>
    </comment>
    <comment authorId="0" ref="I29">
      <text>
        <t xml:space="preserve">beginning of network pathways
	-Laura Garrison</t>
      </text>
    </comment>
    <comment authorId="0" ref="J186">
      <text>
        <t xml:space="preserve">entire cell cycle, multiple opportunities for gene expression
	-Laura Garrison</t>
      </text>
    </comment>
    <comment authorId="0" ref="AH275">
      <text>
        <t xml:space="preserve">tissue -morphogenesis section
	-Laura Garrison</t>
      </text>
    </comment>
    <comment authorId="0" ref="M275">
      <text>
        <t xml:space="preserve">model is multscale but the vis isn't really
	-Laura Garrison</t>
      </text>
    </comment>
    <comment authorId="0" ref="J275">
      <text>
        <t xml:space="preserve">morphogenesis
	-Laura Garrison</t>
      </text>
    </comment>
    <comment authorId="0" ref="I275">
      <text>
        <t xml:space="preserve">molecule diffusion
	-Laura Garrison</t>
      </text>
    </comment>
    <comment authorId="0" ref="J112">
      <text>
        <t xml:space="preserve">datasets for cell cycle
	-Laura Garrison</t>
      </text>
    </comment>
    <comment authorId="0" ref="Q258">
      <text>
        <t xml:space="preserve">does this make sense?
	-Laura Garrison</t>
      </text>
    </comment>
    <comment authorId="0" ref="H258">
      <text>
        <t xml:space="preserve">bronchial tubes
	-Laura Garrison</t>
      </text>
    </comment>
    <comment authorId="0" ref="I258">
      <text>
        <t xml:space="preserve">??
	-Laura Garrison</t>
      </text>
    </comment>
    <comment authorId="0" ref="Q32">
      <text>
        <t xml:space="preserve">more exploration than analysis?
	-Laura Garrison</t>
      </text>
    </comment>
    <comment authorId="0" ref="R59">
      <text>
        <t xml:space="preserve">ivo originally had this as pure visual analysis but this doesn't seem so to me after looking at the paper
	-Laura Garrison</t>
      </text>
    </comment>
    <comment authorId="0" ref="I59">
      <text>
        <t xml:space="preserve">action potential timing
	-Laura Garrison</t>
      </text>
    </comment>
    <comment authorId="0" ref="G59">
      <text>
        <t xml:space="preserve">group of 17 neurons
	-Laura Garrison</t>
      </text>
    </comment>
    <comment authorId="0" ref="H59">
      <text>
        <t xml:space="preserve">medulla of brain
	-Laura Garrison</t>
      </text>
    </comment>
    <comment authorId="0" ref="J111">
      <text>
        <t xml:space="preserve">cell division timeline (1 day)
	-Laura Garrison</t>
      </text>
    </comment>
    <comment authorId="0" ref="AG153">
      <text>
        <t xml:space="preserve">in small group of clinical data/machine learning vis approaches (upper section of the upper group)
	-Laura Garrison</t>
      </text>
    </comment>
    <comment authorId="0" ref="J221">
      <text>
        <t xml:space="preserve">heartbeat
	-Laura Garrison</t>
      </text>
    </comment>
    <comment authorId="0" ref="I221">
      <text>
        <t xml:space="preserve">cardiac action potential timing
	-Laura Garrison</t>
      </text>
    </comment>
    <comment authorId="0" ref="I231">
      <text>
        <t xml:space="preserve">temporal resolution of PET
	-Laura Garrison</t>
      </text>
    </comment>
    <comment authorId="0" ref="G187">
      <text>
        <t xml:space="preserve">CT spatial resolution in general
	-Laura Garrison</t>
      </text>
    </comment>
    <comment authorId="0" ref="AH272">
      <text>
        <t xml:space="preserve">good example with the bullseye plot for VA of blood flow in context of tissue perfusion, not the dynamics itself
	-Laura Garrison</t>
      </text>
    </comment>
    <comment authorId="0" ref="G150">
      <text>
        <t xml:space="preserve">isotropic 0.5mm volumetric resolution with less motion artifact than the conventional 64-MSCT scanners
	-Laura Garrison</t>
      </text>
    </comment>
    <comment authorId="0" ref="I39">
      <text>
        <t xml:space="preserve">general time resolution for MD sim
	-Laura Garrison</t>
      </text>
    </comment>
    <comment authorId="0" ref="H39">
      <text>
        <t xml:space="preserve">large molecules
	-Laura Garrison</t>
      </text>
    </comment>
    <comment authorId="0" ref="G39">
      <text>
        <t xml:space="preserve">ligand (focus element) rendered in balls and sticks (atoms and bonds)
	-Laura Garrison</t>
      </text>
    </comment>
    <comment authorId="0" ref="G101">
      <text>
        <t xml:space="preserve">themeriver diagram -each river shows an atom
	-Laura Garrison</t>
      </text>
    </comment>
    <comment authorId="0" ref="I134">
      <text>
        <t xml:space="preserve">range in pathway/network signaling where gated ion channels act
	-Laura Garrison</t>
      </text>
    </comment>
    <comment authorId="0" ref="I101">
      <text>
        <t xml:space="preserve">time for MD simulations in general (Hollingsworth &amp; Dror 2018)
	-Laura Garrison</t>
      </text>
    </comment>
    <comment authorId="0" ref="J81">
      <text>
        <t xml:space="preserve">big movements
	-Laura Garrison</t>
      </text>
    </comment>
    <comment authorId="0" ref="I81">
      <text>
        <t xml:space="preserve">methyl rotation movements of protein - these are part of protein config
	-Laura Garrison</t>
      </text>
    </comment>
    <comment authorId="0" ref="G134">
      <text>
        <t xml:space="preserve">to dna bp
	-Laura Garrison</t>
      </text>
    </comment>
    <comment authorId="0" ref="G133">
      <text>
        <t xml:space="preserve">secondary structures of molecules
	-Laura Garrison</t>
      </text>
    </comment>
    <comment authorId="0" ref="I60">
      <text>
        <t xml:space="preserve">ligand binding timeframe
	-Laura Garrison</t>
      </text>
    </comment>
    <comment authorId="0" ref="I49">
      <text>
        <t xml:space="preserve">timeframe of ATP synthase moving
	-Laura Garrison</t>
      </text>
    </comment>
    <comment authorId="0" ref="H49">
      <text>
        <t xml:space="preserve">formal boundary of mesoscale
	-Laura Garrison</t>
      </text>
    </comment>
    <comment authorId="0" ref="G49">
      <text>
        <t xml:space="preserve">atomistic detail
	-Laura Garrison</t>
      </text>
    </comment>
    <comment authorId="0" ref="Q148">
      <text>
        <t xml:space="preserve">do these values make sense?
	-Laura Garrison</t>
      </text>
    </comment>
    <comment authorId="0" ref="J163">
      <text>
        <t xml:space="preserve">up to cell cycle
	-Laura Garrison</t>
      </text>
    </comment>
    <comment authorId="0" ref="H125">
      <text>
        <t xml:space="preserve">size of voxel tissue sections
	-Laura Garrison</t>
      </text>
    </comment>
    <comment authorId="0" ref="I125">
      <text>
        <t xml:space="preserve">half life of metabolites
	-Laura Garrison</t>
      </text>
    </comment>
    <comment authorId="0" ref="J243">
      <text>
        <t xml:space="preserve">ligand binding can take seconds
	-Laura Garrison</t>
      </text>
    </comment>
    <comment authorId="0" ref="I243">
      <text>
        <t xml:space="preserve">MD simulation on atomistic level
	-Laura Garrison</t>
      </text>
    </comment>
    <comment authorId="0" ref="G243">
      <text>
        <t xml:space="preserve">atomic resolution on molecule
	-Laura Garrison</t>
      </text>
    </comment>
    <comment authorId="0" ref="J206">
      <text>
        <t xml:space="preserve">formation of loops in structures
	-Laura Garrison</t>
      </text>
    </comment>
    <comment authorId="0" ref="I206">
      <text>
        <t xml:space="preserve">methyl group rotation
	-Laura Garrison</t>
      </text>
    </comment>
    <comment authorId="0" ref="G206">
      <text>
        <t xml:space="preserve">atom resolution
	-Laura Garrison</t>
      </text>
    </comment>
    <comment authorId="0" ref="G199">
      <text>
        <t xml:space="preserve">small molecules, eg ligands
	-Laura Garrison</t>
      </text>
    </comment>
    <comment authorId="0" ref="J126">
      <text>
        <t xml:space="preserve">metabolite turnover in cell
	-Laura Garrison</t>
      </text>
    </comment>
    <comment authorId="0" ref="I126">
      <text>
        <t xml:space="preserve">metabolite turnover in cell
	-Laura Garrison</t>
      </text>
    </comment>
    <comment authorId="0" ref="AH30">
      <text>
        <t xml:space="preserve">talk about in signal propagation
	-Laura Garrison</t>
      </text>
    </comment>
    <comment authorId="0" ref="K30">
      <text>
        <t xml:space="preserve">this captures the scales the simulation can do, isn't really multiscale in itself
	-Laura Garrison</t>
      </text>
    </comment>
    <comment authorId="0" ref="J30">
      <text>
        <t xml:space="preserve">cell division
	-Laura Garrison</t>
      </text>
    </comment>
    <comment authorId="0" ref="I30">
      <text>
        <t xml:space="preserve">synapse firing
	-Laura Garrison</t>
      </text>
    </comment>
    <comment authorId="0" ref="AH199">
      <text>
        <t xml:space="preserve">in cell communication section
	-Laura Garrison</t>
      </text>
    </comment>
    <comment authorId="0" ref="K199">
      <text>
        <t xml:space="preserve">this is a major impact on cell communication, so really makes sense to discuss in this category
	-Laura Garrison</t>
      </text>
    </comment>
    <comment authorId="0" ref="G183">
      <text>
        <t xml:space="preserve">general resolution of mass spec is -7 but resolution of MD is atomistic
	-Laura Garrison</t>
      </text>
    </comment>
    <comment authorId="0" ref="J21">
      <text>
        <t xml:space="preserve">gene expression range
	-Laura Garrison</t>
      </text>
    </comment>
    <comment authorId="0" ref="I21">
      <text>
        <t xml:space="preserve">gene expression range
	-Laura Garrison</t>
      </text>
    </comment>
    <comment authorId="0" ref="AH285">
      <text>
        <t xml:space="preserve">cool radial plot with hydrogen bond strength depiction
	-Laura Garrison</t>
      </text>
    </comment>
    <comment authorId="0" ref="I285">
      <text>
        <t xml:space="preserve">interactions between bonds
	-Laura Garrison</t>
      </text>
    </comment>
    <comment authorId="0" ref="J285">
      <text>
        <t xml:space="preserve">can last seconds
	-Laura Garrison</t>
      </text>
    </comment>
    <comment authorId="0" ref="J269">
      <text>
        <t xml:space="preserve">complete cell cycle
	-Laura Garrison</t>
      </text>
    </comment>
    <comment authorId="0" ref="H269">
      <text>
        <t xml:space="preserve">molecules
	-Laura Garrison</t>
      </text>
    </comment>
    <comment authorId="0" ref="J169">
      <text>
        <t xml:space="preserve">time for cell cycle completion
	-Laura Garrison</t>
      </text>
    </comment>
    <comment authorId="0" ref="H170">
      <text>
        <t xml:space="preserve">size of a gene
	-Laura Garrison</t>
      </text>
    </comment>
    <comment authorId="0" ref="J170">
      <text>
        <t xml:space="preserve">time range for gene expression
	-Laura Garrison</t>
      </text>
    </comment>
    <comment authorId="0" ref="I170">
      <text>
        <t xml:space="preserve">time range for gene expression
	-Laura Garrison</t>
      </text>
    </comment>
    <comment authorId="0" ref="G170">
      <text>
        <t xml:space="preserve">microarray data looks at DNA bp
	-Laura Garrison</t>
      </text>
    </comment>
    <comment authorId="0" ref="AH170">
      <text>
        <t xml:space="preserve">this is a foundational paper for a whole suite of pathway/gene expression visual analysis tools
	-Laura Garrison</t>
      </text>
    </comment>
    <comment authorId="0" ref="I235">
      <text>
        <t xml:space="preserve">within seconds can have start of cellular necrosis, collagen rupture, etc. that begin the process (from https://rmdopen.bmj.com/content/2/2/e000279)
	-Laura Garrison</t>
      </text>
    </comment>
    <comment authorId="0" ref="J235">
      <text>
        <t xml:space="preserve">process of cartilage degradation takes years
	-Laura Garrison</t>
      </text>
    </comment>
    <comment authorId="0" ref="AH235">
      <text>
        <t xml:space="preserve">as a TRUE multiscale vis
	-Laura Garrison</t>
      </text>
    </comment>
    <comment authorId="0" ref="H73">
      <text>
        <t xml:space="preserve">looking at in context of voxel in brain
	-Laura Garrison</t>
      </text>
    </comment>
    <comment authorId="0" ref="G73">
      <text>
        <t xml:space="preserve">size of metabolite
	-Laura Garrison</t>
      </text>
    </comment>
    <comment authorId="0" ref="J73">
      <text>
        <t xml:space="preserve">metabolite half-life
	-Laura Garrison</t>
      </text>
    </comment>
    <comment authorId="0" ref="I73">
      <text>
        <t xml:space="preserve">metabolite half life
	-Laura Garrison</t>
      </text>
    </comment>
    <comment authorId="0" ref="J168">
      <text>
        <t xml:space="preserve">top range of network process, corresponds to cell cycle
	-Laura Garrison</t>
      </text>
    </comment>
    <comment authorId="0" ref="I168">
      <text>
        <t xml:space="preserve">bottom range of network process
	-Laura Garrison</t>
      </text>
    </comment>
    <comment authorId="0" ref="G168">
      <text>
        <t xml:space="preserve">atoms that comprise molecule are represented schematically
	-Laura Garrison</t>
      </text>
    </comment>
    <comment authorId="0" ref="K167">
      <text>
        <t xml:space="preserve">gene is in the size range of an organelle
	-Laura Garrison
pathway category
	-Laura Garrison</t>
      </text>
    </comment>
    <comment authorId="0" ref="I167">
      <text>
        <t xml:space="preserve">gene expression
	-Laura Garrison</t>
      </text>
    </comment>
    <comment authorId="0" ref="J120">
      <text>
        <t xml:space="preserve">picking a high number since aging process can occur over many years
	-Laura Garrison</t>
      </text>
    </comment>
    <comment authorId="0" ref="I302">
      <text>
        <t xml:space="preserve">half life of metabolites (small proteins)
	-Laura Garrison</t>
      </text>
    </comment>
    <comment authorId="0" ref="H302">
      <text>
        <t xml:space="preserve">tissues
	-Laura Garrison</t>
      </text>
    </comment>
    <comment authorId="0" ref="G302">
      <text>
        <t xml:space="preserve">nanoscale level
	-Laura Garrison</t>
      </text>
    </comment>
    <comment authorId="0" ref="K302">
      <text>
        <t xml:space="preserve">highlight organelle vis here since it goes down to this resolution really well
	-Laura Garrison</t>
      </text>
    </comment>
    <comment authorId="0" ref="K11">
      <text>
        <t xml:space="preserve">can see vesicles
	-Laura Garrison</t>
      </text>
    </comment>
    <comment authorId="0" ref="G11">
      <text>
        <t xml:space="preserve">resolution stated in paper for stack is a micron
	-Laura Garrison
can see vesicles
	-Laura Garrison</t>
      </text>
    </comment>
    <comment authorId="0" ref="J244">
      <text>
        <t xml:space="preserve">development of heart tissue, scale of days
	-Laura Garrison</t>
      </text>
    </comment>
    <comment authorId="0" ref="G67">
      <text>
        <t xml:space="preserve">atoms-resolution on molecules
	-Laura Garrison</t>
      </text>
    </comment>
    <comment authorId="0" ref="G66">
      <text>
        <t xml:space="preserve">atoms-resolution on molecules
	-Laura Garrison</t>
      </text>
    </comment>
    <comment authorId="0" ref="AH66">
      <text>
        <t xml:space="preserve">this work is cited a lot in the surveys at this level
	-Laura Garrison</t>
      </text>
    </comment>
    <comment authorId="0" ref="AH94">
      <text>
        <t xml:space="preserve">definitely include, his art has been massively inspirational to vis
	-Laura Garrison</t>
      </text>
    </comment>
    <comment authorId="0" ref="G23">
      <text>
        <t xml:space="preserve">atomistic presentation within molecules
	-Laura Garrison</t>
      </text>
    </comment>
    <comment authorId="0" ref="K87">
      <text>
        <t xml:space="preserve">talk about this in the Cell section for the simulation vis for apoptosis
	-Laura Garrison</t>
      </text>
    </comment>
    <comment authorId="0" ref="J87">
      <text>
        <t xml:space="preserve">~18 days duration of simulation for cell death factors
	-Laura Garrison</t>
      </text>
    </comment>
    <comment authorId="0" ref="I87">
      <text>
        <t xml:space="preserve">time for diffusion across membrane
	-Laura Garrison</t>
      </text>
    </comment>
    <comment authorId="0" ref="G87">
      <text>
        <t xml:space="preserve">can see nuclei of cells in visualization
	-Laura Garrison</t>
      </text>
    </comment>
    <comment authorId="0" ref="H87">
      <text>
        <t xml:space="preserve">thousands of cells
	-Laura Garrison</t>
      </text>
    </comment>
    <comment authorId="0" ref="K92">
      <text>
        <t xml:space="preserve">I would say we're looking at this more at the level of cells, tissue is context, but we're looking at the fates of individual cells
	-Laura Garrison</t>
      </text>
    </comment>
    <comment authorId="0" ref="G92">
      <text>
        <t xml:space="preserve">simulation of cells
	-Laura Garrison</t>
      </text>
    </comment>
    <comment authorId="0" ref="J92">
      <text>
        <t xml:space="preserve">in range of 1800h
	-Laura Garrison</t>
      </text>
    </comment>
    <comment authorId="0" ref="I92">
      <text>
        <t xml:space="preserve">part of cell cycle
	-Laura Garrison</t>
      </text>
    </comment>
    <comment authorId="0" ref="I121">
      <text>
        <t xml:space="preserve">atomistic simulation
	-Laura Garrison</t>
      </text>
    </comment>
    <comment authorId="0" ref="G121">
      <text>
        <t xml:space="preserve">cell resolution
	-Laura Garrison</t>
      </text>
    </comment>
    <comment authorId="0" ref="K257">
      <text>
        <t xml:space="preserve">main analysis is tissue because we care about the various cell types as a whole
	-Laura Garrison</t>
      </text>
    </comment>
    <comment authorId="0" ref="M257">
      <text>
        <t xml:space="preserve">single cell, aggregate information
	-Laura Garrison</t>
      </text>
    </comment>
    <comment authorId="0" ref="O257">
      <text>
        <t xml:space="preserve">data itself not temporal, but the form follows function
	-Laura Garrison</t>
      </text>
    </comment>
    <comment authorId="0" ref="G257">
      <text>
        <t xml:space="preserve">imaging resolution of mass cytometry
	-Laura Garrison</t>
      </text>
    </comment>
    <comment authorId="0" ref="J24">
      <text>
        <t xml:space="preserve">length of one cell cycle
	-Laura Garrison</t>
      </text>
    </comment>
    <comment authorId="0" ref="J289">
      <text>
        <t xml:space="preserve">human cell moves at roughly one micron per minute
	-Laura Garrison</t>
      </text>
    </comment>
    <comment authorId="0" ref="J256">
      <text>
        <t xml:space="preserve">ligand binding can take seconds
	-Laura Garrison</t>
      </text>
    </comment>
    <comment authorId="0" ref="I256">
      <text>
        <t xml:space="preserve">low end of ligand-binding time for cellular communication
	-Laura Garrison</t>
      </text>
    </comment>
    <comment authorId="0" ref="H256">
      <text>
        <t xml:space="preserve">tissue
	-Laura Garrison</t>
      </text>
    </comment>
    <comment authorId="0" ref="G256">
      <text>
        <t xml:space="preserve">scRNA-seq data reads the bp of DNA to produce an RNA transcriptome, so this reads the size of a single DNA bp
	-Laura Garrison</t>
      </text>
    </comment>
    <comment authorId="0" ref="J239">
      <text>
        <t xml:space="preserve">one level higher to focus on morphogenesis/heading towards development of limbs etc.
	-Laura Garrison</t>
      </text>
    </comment>
    <comment authorId="0" ref="F239">
      <text>
        <t xml:space="preserve">dashboard vis
	-Laura Garrison</t>
      </text>
    </comment>
    <comment authorId="0" ref="J195">
      <text>
        <t xml:space="preserve">signal processing time
	-Laura Garrison</t>
      </text>
    </comment>
    <comment authorId="0" ref="I195">
      <text>
        <t xml:space="preserve">time across synapse, important part of connectivity/understanding neural cell function
	-Laura Garrison</t>
      </text>
    </comment>
    <comment authorId="0" ref="K195">
      <text>
        <t xml:space="preserve">we're looking at tissue but we really care about the cells, so this should be in the cell section for discussion
	-Laura Garrison</t>
      </text>
    </comment>
    <comment authorId="0" ref="H195">
      <text>
        <t xml:space="preserve">brain tissue resolution
	-Laura Garrison</t>
      </text>
    </comment>
    <comment authorId="0" ref="K219">
      <text>
        <t xml:space="preserve">main task is with cell
	-Laura Garrison</t>
      </text>
    </comment>
    <comment authorId="0" ref="J191">
      <text>
        <t xml:space="preserve">half life of mRNA
	-Laura Garrison</t>
      </text>
    </comment>
    <comment authorId="0" ref="I191">
      <text>
        <t xml:space="preserve">time for gene expression
	-Laura Garrison</t>
      </text>
    </comment>
    <comment authorId="0" ref="H191">
      <text>
        <t xml:space="preserve">thousands of cells
	-Laura Garrison</t>
      </text>
    </comment>
    <comment authorId="0" ref="G191">
      <text>
        <t xml:space="preserve">looking for stained nuclei, resolution of microscopy
	-Laura Garrison</t>
      </text>
    </comment>
    <comment authorId="0" ref="O192">
      <text>
        <t xml:space="preserve">the data here are not dynamic, but the part that to me is physiology is that we're looking at patterns of gene coexpression
	-Laura Garrison</t>
      </text>
    </comment>
    <comment authorId="0" ref="G192">
      <text>
        <t xml:space="preserve">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text>
    </comment>
    <comment authorId="0" ref="K192">
      <text>
        <t xml:space="preserve">main focus on chromosomes, evolutionary context
	-Laura Garrison</t>
      </text>
    </comment>
    <comment authorId="0" ref="J192">
      <text>
        <t xml:space="preserve">answer questions about evolutionary processes, occur over generation(s) - 10^9 is the bare minimum, one human generation
	-Laura Garrison</t>
      </text>
    </comment>
    <comment authorId="0" ref="O115">
      <text>
        <t xml:space="preserve">cell phenotype
	-Laura Garrison</t>
      </text>
    </comment>
    <comment authorId="0" ref="I115">
      <text>
        <t xml:space="preserve">data aren't dynamic..or could set this to half life of antibodies that the mass cytometry tags to
	-Laura Garrison</t>
      </text>
    </comment>
    <comment authorId="0" ref="H115">
      <text>
        <t xml:space="preserve">we care about the cells, but samples contain millions of cells
	-Laura Garrison</t>
      </text>
    </comment>
    <comment authorId="0" ref="G115">
      <text>
        <t xml:space="preserve">detect proteins that are expressed on the surface of the cell
"Mass cytometry is a novel, mass spectrometry-based, technique for characterizing protein expression on cells (cytometry) at single-cell resolution."
	-Laura Garrison</t>
      </text>
    </comment>
    <comment authorId="0" ref="B115">
      <text>
        <t xml:space="preserve">including at least a few of papers like these because cell phenotype is what indicates the behavior of the cell --&gt; structure etc comes from function
	-Laura Garrison</t>
      </text>
    </comment>
    <comment authorId="0" ref="I70">
      <text>
        <t xml:space="preserve">early events from blastula to early epiboly stages (≈3.5−4.5 hours post fertilization (hpf)) and consists of 100 time steps with a spatial discretization of 90 seconds
	-Laura Garrison</t>
      </text>
    </comment>
    <comment authorId="0" ref="K70">
      <text>
        <t xml:space="preserve">but main focus is on what the individual cells are doing
	-Laura Garrison</t>
      </text>
    </comment>
    <comment authorId="0" ref="J70">
      <text>
        <t xml:space="preserve">early events from blastula to early epiboly stages (≈3.5−4.5 hours post fertilization (hpf)) and consists of 100 time steps with a spatial discretization of 90 seconds....however, we are looking at mitotic generations, which if we scale up to human is over days, so using this
	-Laura Garrison</t>
      </text>
    </comment>
    <comment authorId="0" ref="G70">
      <text>
        <t xml:space="preserve">resolution of microscopy
	-Laura Garrison</t>
      </text>
    </comment>
    <comment authorId="0" ref="H70">
      <text>
        <t xml:space="preserve">up to thousands of cells
	-Laura Garrison</t>
      </text>
    </comment>
    <comment authorId="0" ref="J43">
      <text>
        <t xml:space="preserve">limb takes days to develop
	-Laura Garrison</t>
      </text>
    </comment>
    <comment authorId="0" ref="B7">
      <text>
        <t xml:space="preserve">not sure about including this, the physiology part is that you can identify cells according to their gene expression profiles, the latter of which is the dynamic part
	-Laura Garrison</t>
      </text>
    </comment>
    <comment authorId="0" ref="J7">
      <text>
        <t xml:space="preserve">one cell cycle
	-Laura Garrison</t>
      </text>
    </comment>
    <comment authorId="0" ref="I7">
      <text>
        <t xml:space="preserve">timing for gene expression
	-Laura Garrison</t>
      </text>
    </comment>
    <comment authorId="0" ref="H7">
      <text>
        <t xml:space="preserve">thousands of cells
	-Laura Garrison</t>
      </text>
    </comment>
    <comment authorId="0" ref="I154">
      <text>
        <t xml:space="preserve">general microscopy data resolution 1000fps
	-Laura Garrison</t>
      </text>
    </comment>
    <comment authorId="0" ref="H305">
      <text>
        <t xml:space="preserve">or a "block" of blood
	-Laura Garrison</t>
      </text>
    </comment>
    <comment authorId="0" ref="G305">
      <text>
        <t xml:space="preserve">can by applied to individual blood cells
	-Laura Garrison</t>
      </text>
    </comment>
    <comment authorId="0" ref="H260">
      <text>
        <t xml:space="preserve">tissue
	-Laura Garrison</t>
      </text>
    </comment>
    <comment authorId="0" ref="G260">
      <text>
        <t xml:space="preserve">"The spatial resolution of sci-Space is presently limited by the patterned array of hashing oligos, here to ~200 μm."
	-Laura Garrison</t>
      </text>
    </comment>
    <comment authorId="0" ref="H237">
      <text>
        <t xml:space="preserve">we're looking at cells
	-Laura Garrison</t>
      </text>
    </comment>
    <comment authorId="0" ref="G237">
      <text>
        <t xml:space="preserve">general resolution of confocal microscopy
	-Laura Garrison</t>
      </text>
    </comment>
    <comment authorId="0" ref="I237">
      <text>
        <t xml:space="preserve">roughly 1000 frames/sec  = 1 frame/ms for this technique in general
	-Laura Garrison</t>
      </text>
    </comment>
    <comment authorId="0" ref="J237">
      <text>
        <t xml:space="preserve">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text>
    </comment>
    <comment authorId="0" ref="AH227">
      <text>
        <t xml:space="preserve">this isn't super crazy cool vis but it's for tissue and I think it's an interesting way to depict the layering of neuron types in cortical tissue besides ONLY showing the spikes in action potential
	-Laura Garrison</t>
      </text>
    </comment>
    <comment authorId="0" ref="H227">
      <text>
        <t xml:space="preserve">cortical tissue
	-Laura Garrison</t>
      </text>
    </comment>
    <comment authorId="0" ref="G227">
      <text>
        <t xml:space="preserve">neurons (represented as circles)
	-Laura Garrison</t>
      </text>
    </comment>
    <comment authorId="0" ref="J227">
      <text>
        <t xml:space="preserve">seconds
	-Laura Garrison</t>
      </text>
    </comment>
    <comment authorId="0" ref="I227">
      <text>
        <t xml:space="preserve">milliseconds
	-Laura Garrison</t>
      </text>
    </comment>
    <comment authorId="0" ref="K226">
      <text>
        <t xml:space="preserve">main focus is on organelle
	-Laura Garrison</t>
      </text>
    </comment>
    <comment authorId="0" ref="K225">
      <text>
        <t xml:space="preserve">focus is on protein interactions (and protein images) within the cell
	-Laura Garrison</t>
      </text>
    </comment>
    <comment authorId="0" ref="G217">
      <text>
        <t xml:space="preserve">scale of DNA-nucleosome polymers
	-Laura Garrison</t>
      </text>
    </comment>
    <comment authorId="0" ref="J194">
      <text>
        <t xml:space="preserve">signal processing
	-Laura Garrison</t>
      </text>
    </comment>
    <comment authorId="0" ref="I194">
      <text>
        <t xml:space="preserve">electrophys spiking neurons
	-Laura Garrison</t>
      </text>
    </comment>
    <comment authorId="0" ref="G194">
      <text>
        <t xml:space="preserve">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text>
    </comment>
    <comment authorId="0" ref="M194">
      <text>
        <t xml:space="preserve">this is TRUE multiscale and very cool
	-Laura Garrison</t>
      </text>
    </comment>
    <comment authorId="0" ref="I186">
      <text>
        <t xml:space="preserve">time for gene expression
	-Laura Garrison</t>
      </text>
    </comment>
    <comment authorId="0" ref="G186">
      <text>
        <t xml:space="preserve">metabolites
	-Laura Garrison</t>
      </text>
    </comment>
    <comment authorId="0" ref="H13">
      <text>
        <t xml:space="preserve">seeing whole cells
	-Laura Garrison</t>
      </text>
    </comment>
    <comment authorId="0" ref="J13">
      <text>
        <t xml:space="preserve">1 cell cycle
	-Laura Garrison</t>
      </text>
    </comment>
    <comment authorId="0" ref="I13">
      <text>
        <t xml:space="preserve">timing for gene expression
	-Laura Garrison</t>
      </text>
    </comment>
    <comment authorId="0" ref="G13">
      <text>
        <t xml:space="preserve">resolution generally that microscopy data can go to
	-Laura Garrison</t>
      </text>
    </comment>
    <comment authorId="0" ref="AG1">
      <text>
        <t xml:space="preserve">if paper published in 2021 it won't be in vitaLITy, database hasn't been updated past 2020
	-Laura Garrison</t>
      </text>
    </comment>
    <comment authorId="0" ref="I173">
      <text>
        <t xml:space="preserve">didn't say how long progression of normal to fibrosis goes
	-Laura Garrison</t>
      </text>
    </comment>
    <comment authorId="0" ref="H173">
      <text>
        <t xml:space="preserve">tissue cubes up to 100 micrometers in size
	-Laura Garrison</t>
      </text>
    </comment>
    <comment authorId="0" ref="N173">
      <text>
        <t xml:space="preserve">mouse
	-Laura Garrison</t>
      </text>
    </comment>
    <comment authorId="0" ref="G173">
      <text>
        <t xml:space="preserve">resolution 0.23
μm/pixel
	-Laura Garrison</t>
      </text>
    </comment>
    <comment authorId="0" ref="U7">
      <text>
        <t xml:space="preserve">this could be bullshit
	-Laura Garrison</t>
      </text>
    </comment>
    <comment authorId="0" ref="G167">
      <text>
        <t xml:space="preserve">gene sequence to dna bp
	-Laura Garrison</t>
      </text>
    </comment>
    <comment authorId="0" ref="H165">
      <text>
        <t xml:space="preserve">mid size molecules
	-Laura Garrison</t>
      </text>
    </comment>
    <comment authorId="0" ref="G165">
      <text>
        <t xml:space="preserve">small molecules
	-Laura Garrison</t>
      </text>
    </comment>
    <comment authorId="0" ref="J165">
      <text>
        <t xml:space="preserve">lower edge of scale for ligand binding, captures lower end of range for protein folding
	-Laura Garrison</t>
      </text>
    </comment>
    <comment authorId="0" ref="I165">
      <text>
        <t xml:space="preserve">range of midscale protein motion
	-Laura Garrison</t>
      </text>
    </comment>
    <comment authorId="0" ref="AH155">
      <text>
        <t xml:space="preserve">have this as a domain-side example of blood flow, show how simulations are of value now in clinic
	-Laura Garrison</t>
      </text>
    </comment>
    <comment authorId="0" ref="H154">
      <text>
        <t xml:space="preserve">can track up to clusters of cells
	-Laura Garrison</t>
      </text>
    </comment>
    <comment authorId="0" ref="G154">
      <text>
        <t xml:space="preserve">resolution of microscopy data
	-Laura Garrison</t>
      </text>
    </comment>
    <comment authorId="0" ref="K154">
      <text>
        <t xml:space="preserve">MAIN goal of application is tracking behavior and characteristics of individual cells
	-Laura Garrison</t>
      </text>
    </comment>
    <comment authorId="0" ref="H208">
      <text>
        <t xml:space="preserve">can show system-level (e.g. entire cardio system
	-Laura Garrison</t>
      </text>
    </comment>
    <comment authorId="0" ref="G208">
      <text>
        <t xml:space="preserve">cell model, transmembrane voltage (applied to cell membrane) that looks at sodium channel conductance
	-Laura Garrison</t>
      </text>
    </comment>
    <comment authorId="0" ref="J208">
      <text>
        <t xml:space="preserve">cell cycle is one day
	-Laura Garrison</t>
      </text>
    </comment>
    <comment authorId="0" ref="I208">
      <text>
        <t xml:space="preserve">ion channel gating
	-Laura Garrison</t>
      </text>
    </comment>
    <comment authorId="0" ref="M208">
      <text>
        <t xml:space="preserve">CAN do multiscale but doesn't have this in a combined view
	-Laura Garrison</t>
      </text>
    </comment>
    <comment authorId="0" ref="H19">
      <text>
        <t xml:space="preserve">cell
	-Laura Garrison</t>
      </text>
    </comment>
    <comment authorId="0" ref="G19">
      <text>
        <t xml:space="preserve">smallest molecules with atomistic shapes
	-Laura Garrison</t>
      </text>
    </comment>
    <comment authorId="0" ref="J19">
      <text>
        <t xml:space="preserve">gene expression in this range
	-Laura Garrison</t>
      </text>
    </comment>
    <comment authorId="0" ref="I19">
      <text>
        <t xml:space="preserve">zone for protein loop motion
	-Laura Garrison</t>
      </text>
    </comment>
    <comment authorId="0" ref="K120">
      <text>
        <t xml:space="preserve">although the model is driven by biophysical properties/diffusion, the visualization isn't actually showing this., it's showing skin at a macro-view
	-Laura Garrison</t>
      </text>
    </comment>
    <comment authorId="0" ref="I120">
      <text>
        <t xml:space="preserve">metabolite turnover
	-Laura Garrison</t>
      </text>
    </comment>
    <comment authorId="0" ref="G120">
      <text>
        <t xml:space="preserve">model includes diffusion at 400-700nm, so 10^-7 resolution but that's not the visual output - we just see a skin section (surface-level)
	-Laura Garrison</t>
      </text>
    </comment>
    <comment authorId="0" ref="H120">
      <text>
        <t xml:space="preserve">head
	-Laura Garrison</t>
      </text>
    </comment>
    <comment authorId="0" ref="M12">
      <text>
        <t xml:space="preserve">the calculations are multiscale but the vis itself is just organ
	-Laura Garrison</t>
      </text>
    </comment>
    <comment authorId="0" ref="I12">
      <text>
        <t xml:space="preserve">"Even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text>
    </comment>
    <comment authorId="0" ref="J12">
      <text>
        <t xml:space="preserve">simulation of a single heart beat in 44.3, 87.8 and 235.3 minutes..since the simulation ultimately generates a single heartbeat, using this.
	-Laura Garrison</t>
      </text>
    </comment>
    <comment authorId="0" ref="G12">
      <text>
        <t xml:space="preserve">220 μm, 440 μm and 880 μm meshes
	-Laura Garrison</t>
      </text>
    </comment>
    <comment authorId="0" ref="G248">
      <text>
        <t xml:space="preserve">resolution of tweezing methods
	-Laura Garrison</t>
      </text>
    </comment>
    <comment authorId="0" ref="J96">
      <text>
        <t xml:space="preserve">guessing but doesn't seem like it does really big reaction movements?
	-Laura Garrison</t>
      </text>
    </comment>
    <comment authorId="0" ref="I96">
      <text>
        <t xml:space="preserve">atomic movement
	-Laura Garrison</t>
      </text>
    </comment>
    <comment authorId="0" ref="G96">
      <text>
        <t xml:space="preserve">shows atomic resolution
	-Laura Garrison</t>
      </text>
    </comment>
    <comment authorId="0" ref="I111">
      <text>
        <t xml:space="preserve">M phase of cell cycle is 20 min
	-Laura Garrison</t>
      </text>
    </comment>
    <comment authorId="0" ref="H111">
      <text>
        <t xml:space="preserve">looking at whole cells
	-Laura Garrison</t>
      </text>
    </comment>
    <comment authorId="0" ref="G111">
      <text>
        <t xml:space="preserve">spatial resolution of live cell imaging is generally around 0.2-1 micron
	-Laura Garrison</t>
      </text>
    </comment>
    <comment authorId="0" ref="H92">
      <text>
        <t xml:space="preserve">hundreds of cells
	-Laura Garrison</t>
      </text>
    </comment>
    <comment authorId="0" ref="J1">
      <text>
        <t xml:space="preserve">how long does the process take? round to nearest power of ten
	-Laura Garrison</t>
      </text>
    </comment>
    <comment authorId="0" ref="G82">
      <text>
        <t xml:space="preserve">spatial resolution of a metabolite
	-Laura Garrison</t>
      </text>
    </comment>
    <comment authorId="0" ref="H82">
      <text>
        <t xml:space="preserve">looking at different metabolite distributions across the entire brain
	-Laura Garrison</t>
      </text>
    </comment>
    <comment authorId="0" ref="I82">
      <text>
        <t xml:space="preserve">metabolite turnover ~1min
	-Laura Garrison</t>
      </text>
    </comment>
    <comment authorId="0" ref="K81">
      <text>
        <t xml:space="preserve">is this really multiscale?
	-Laura Garrison</t>
      </text>
    </comment>
    <comment authorId="0" ref="I55">
      <text>
        <t xml:space="preserve">temp resolution of confocal microscopy is hundreds of frames/sec
	-Laura Garrison</t>
      </text>
    </comment>
    <comment authorId="0" ref="H55">
      <text>
        <t xml:space="preserve">cell scale resolution
	-Laura Garrison</t>
      </text>
    </comment>
    <comment authorId="0" ref="J3">
      <text>
        <t xml:space="preserve">mid range of protein movements
	-Laura Garrison</t>
      </text>
    </comment>
    <comment authorId="0" ref="AD1">
      <text>
        <t xml:space="preserve">that I'm adding myself, in some cases
	-Laura Garrison</t>
      </text>
    </comment>
    <comment authorId="0" ref="K1">
      <text>
        <t xml:space="preserve">what level of biological organization are we talking about that is the MAIN TARGET for visualization (most relevant to the task)?
	-Laura Garrison</t>
      </text>
    </comment>
    <comment authorId="0" ref="S1">
      <text>
        <t xml:space="preserve">Data are most abstracted (visually) from their original form. Idea is to convey a clear and specific message about overarching property/properties of the data
	-Laura Garrison</t>
      </text>
    </comment>
    <comment authorId="0" ref="R1">
      <text>
        <t xml:space="preserve">Understand properties of the data, often with transformations through statistical methods; guidance, specific tasks related to search, query associated with understanding/interpreting the data
	-Laura Garrison</t>
      </text>
    </comment>
    <comment authorId="0" ref="Q1">
      <text>
        <t xml:space="preserve">often minimally abstracted input data. What are the results of a simulation, what do the data look like in a raw form
	-Laura Garrison</t>
      </text>
    </comment>
    <comment authorId="0" ref="I3">
      <text>
        <t xml:space="preserve">range of mid-size protein interactions
	-Laura Garrison
size 116× 116 × 10 nanometers (x, y, and z respectively). Individual trajectories reflect the evolution of 336,260
particles over 1,980 nanoseconds (ns).
	-Laura Garrison</t>
      </text>
    </comment>
    <comment authorId="0" ref="H3">
      <text>
        <t xml:space="preserve">organelle size (lipid membrane)
	-Laura Garrison</t>
      </text>
    </comment>
    <comment authorId="0" ref="G3">
      <text>
        <t xml:space="preserve">we see the atoms that comprise the lipd molecules
	-Laura Garrison</t>
      </text>
    </comment>
    <comment authorId="0" ref="J44">
      <text>
        <t xml:space="preserve">upper limit of big protein motions
	-Laura Garrison</t>
      </text>
    </comment>
    <comment authorId="0" ref="I44">
      <text>
        <t xml:space="preserve">not getting down to bond vibrations
	-Laura Garrison</t>
      </text>
    </comment>
    <comment authorId="0" ref="H44">
      <text>
        <t xml:space="preserve">gene size on average is 3 micrometers
	-Laura Garrison</t>
      </text>
    </comment>
    <comment authorId="0" ref="I31">
      <text>
        <t xml:space="preserve">tens to hundreds of milliseconds
	-Laura Garrison</t>
      </text>
    </comment>
    <comment authorId="0" ref="G31">
      <text>
        <t xml:space="preserve">neural tissue
	-Laura Garrison</t>
      </text>
    </comment>
    <comment authorId="0" ref="I1">
      <text>
        <t xml:space="preserve">what is the lowest temporal resolution (what is the temporal resolution of the data)? what's the fastest that this can occur/begin? *Data itself may not necessarily be dynamic, but is capturing a part of a dynamic process, where we then note the timing of the process
	-Laura Garrison</t>
      </text>
    </comment>
    <comment authorId="0" ref="H1">
      <text>
        <t xml:space="preserve">what is the spatial resolution that I'm seeing at the highest level?
	-Laura Garrison</t>
      </text>
    </comment>
    <comment authorId="0" ref="G1">
      <text>
        <t xml:space="preserve">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text>
    </comment>
  </commentList>
</comments>
</file>

<file path=xl/comments3.xml><?xml version="1.0" encoding="utf-8"?>
<comments xmlns:r="http://schemas.openxmlformats.org/officeDocument/2006/relationships" xmlns="http://schemas.openxmlformats.org/spreadsheetml/2006/main">
  <authors>
    <author/>
  </authors>
  <commentList>
    <comment authorId="0" ref="E61">
      <text>
        <t xml:space="preserve">not the same as PC-MRI!
	-Laura Garrison</t>
      </text>
    </comment>
    <comment authorId="0" ref="P11">
      <text>
        <t xml:space="preserve">survey of models, not really of visualization
	-Laura Garrison</t>
      </text>
    </comment>
    <comment authorId="0" ref="P59">
      <text>
        <t xml:space="preserve">also kind of an outlook paper
	-Laura Garrison</t>
      </text>
    </comment>
    <comment authorId="0" ref="B14">
      <text>
        <t xml:space="preserve">keep? Exclude?
	-Laura Garrison</t>
      </text>
    </comment>
    <comment authorId="0" ref="J14">
      <text>
        <t xml:space="preserve">metastasis, etc. can take years
	-Laura Garrison</t>
      </text>
    </comment>
    <comment authorId="0" ref="AA38">
      <text>
        <t xml:space="preserve">caption on figure from paper: Visualizations of single-cell RNA sequencing observations of liver bud development. (a) Clustered heat map for the top 10 differentially
expressed genes in two cell types, indicated in the Sankey diagram with black and beige coloring. Saturation encodes absolute
expression, and row and column positions encode genes and experimental conditions, respectively. Genes and cells with similar
expression patterns are clustered to optimally order rows and columns. The cluster tree graph shows three distinct groups of expression
behavior, and vertical space has been inserted to separate these sets of rows. The Sankey diagram highlights imperfect separation of the
two cell types, and spaces have also been inserted to separate sets of differently behaving cells. In panels b–d, scatterplots show
alternative views created by applying dimensionality reduction methods, each revealing different aspects of the full data set. (b) PCA
groups most cell types but does not resolve cells forming the definitive endoderm and the hepatic endoderm. (c) t-SNE (126) provides
more insight, revealing local similarities as well as overall variation in the data set. However, t-SNE can be more difficult to apply, as it
requires setting a manually adjustable parameter (perplexity) (127). (d ) Diffusion maps (128, 129) model relationships between points in
the data set as a diffusion process that is then reduced to a lower-dimensional map. Here, successive developmental relationships
between cells are revealed. Panel a was made using R and D3.js (Sankey diagram). Panels b–d were made using scater (130). All panels
were modified using Illustrator. Data in panels a–d are from Reference 131 and reanalyzed in R with read counts processed, as described
by Hemberg et al. (https://github.com/hemberg-lab/scRNA.seq.course). Abbreviations: IPSC, induced pluripotent stem cell; PCA,
principal component analysis; t-SNE, t-distributed stochastic neighborhood embedding.
	-Laura Garrison</t>
      </text>
    </comment>
    <comment authorId="0" ref="J38">
      <text>
        <t xml:space="preserve">tissue differentiation
	-Laura Garrison</t>
      </text>
    </comment>
    <comment authorId="0" ref="F38">
      <text>
        <t xml:space="preserve">mostly
	-Laura Garrison</t>
      </text>
    </comment>
    <comment authorId="0" ref="N10">
      <text>
        <t xml:space="preserve">focus mainly on bacterial cell systems
	-Laura Garrison</t>
      </text>
    </comment>
    <comment authorId="0" ref="X10">
      <text>
        <t xml:space="preserve">Cell main focus
	-Laura Garrison</t>
      </text>
    </comment>
    <comment authorId="0" ref="J10">
      <text>
        <t xml:space="preserve">cellular pathways-cell cycle
	-Laura Garrison</t>
      </text>
    </comment>
    <comment authorId="0" ref="I10">
      <text>
        <t xml:space="preserve">md simulations
	-Laura Garrison</t>
      </text>
    </comment>
    <comment authorId="0" ref="H10">
      <text>
        <t xml:space="preserve">whole cell
	-Laura Garrison</t>
      </text>
    </comment>
    <comment authorId="0" ref="AH10">
      <text>
        <t xml:space="preserve">cell section, cell development--would that fit here? other subsection in cell?
	-Laura Garrison</t>
      </text>
    </comment>
    <comment authorId="0" ref="AA15">
      <text>
        <t xml:space="preserve">mesoscale simulation
	-Laura Garrison</t>
      </text>
    </comment>
    <comment authorId="0" ref="J15">
      <text>
        <t xml:space="preserve">cellular lifecycle
	-Laura Garrison</t>
      </text>
    </comment>
    <comment authorId="0" ref="I15">
      <text>
        <t xml:space="preserve">resolution of MD simulations in general
	-Laura Garrison</t>
      </text>
    </comment>
    <comment authorId="0" ref="AH56">
      <text>
        <t xml:space="preserve">survey, so include
	-Laura Garrison</t>
      </text>
    </comment>
    <comment authorId="0" ref="J56">
      <text>
        <t xml:space="preserve">cell division - pathways for this
	-Laura Garrison</t>
      </text>
    </comment>
    <comment authorId="0" ref="I56">
      <text>
        <t xml:space="preserve">network vis span
	-Laura Garrison</t>
      </text>
    </comment>
    <comment authorId="0" ref="H56">
      <text>
        <t xml:space="preserve">genes
	-Laura Garrison</t>
      </text>
    </comment>
    <comment authorId="0" ref="G56">
      <text>
        <t xml:space="preserve">metabolites
	-Laura Garrison</t>
      </text>
    </comment>
    <comment authorId="0" ref="B36">
      <text>
        <t xml:space="preserve">include this? is a survey of "challenges" piece more than review of what's been done
	-Laura Garrison</t>
      </text>
    </comment>
    <comment authorId="0" ref="J36">
      <text>
        <t xml:space="preserve">temporal changes in clinical cohorts, these can be years
	-Laura Garrison</t>
      </text>
    </comment>
    <comment authorId="0" ref="I36">
      <text>
        <t xml:space="preserve">pathways begin
	-Laura Garrison</t>
      </text>
    </comment>
    <comment authorId="0" ref="H36">
      <text>
        <t xml:space="preserve">individuals
	-Laura Garrison</t>
      </text>
    </comment>
    <comment authorId="0" ref="AH31">
      <text>
        <t xml:space="preserve">in pathway section
	-Laura Garrison</t>
      </text>
    </comment>
    <comment authorId="0" ref="AH9">
      <text>
        <t xml:space="preserve">include as high level resource for networks for drug discovery
	-Laura Garrison</t>
      </text>
    </comment>
    <comment authorId="0" ref="J23">
      <text>
        <t xml:space="preserve">time for binding events stretches into this scale
	-Laura Garrison</t>
      </text>
    </comment>
    <comment authorId="0" ref="I23">
      <text>
        <t xml:space="preserve">MD simulation
	-Laura Garrison</t>
      </text>
    </comment>
    <comment authorId="0" ref="B23">
      <text>
        <t xml:space="preserve">this mentions AminoAminoMiner from Jan
	-Laura Garrison</t>
      </text>
    </comment>
    <comment authorId="0" ref="J22">
      <text>
        <t xml:space="preserve">molecule pathways can be involved in cell cycle
	-Laura Garrison</t>
      </text>
    </comment>
    <comment authorId="0" ref="AH36">
      <text>
        <t xml:space="preserve">definitely cite, recent and highly relevant; discusses challenges that we can frame our work into as well
	-Laura Garrison</t>
      </text>
    </comment>
    <comment authorId="0" ref="AH59">
      <text>
        <t xml:space="preserve">is more of a perspectives paper, include in multiscale section and in outlook
	-Laura Garrison</t>
      </text>
    </comment>
    <comment authorId="0" ref="I59">
      <text>
        <t xml:space="preserve">general MD simulation, number from Hollingsworth
	-Laura Garrison</t>
      </text>
    </comment>
    <comment authorId="0" ref="I57">
      <text>
        <t xml:space="preserve">resolution of SPECT
	-Laura Garrison</t>
      </text>
    </comment>
    <comment authorId="0" ref="B32">
      <text>
        <t xml:space="preserve">another great paper to frame ours against
	-Laura Garrison</t>
      </text>
    </comment>
    <comment authorId="0" ref="J11">
      <text>
        <t xml:space="preserve">some reaction pathways can take hours/days
	-Laura Garrison</t>
      </text>
    </comment>
    <comment authorId="0" ref="I11">
      <text>
        <t xml:space="preserve">coarser-grained MD simulations are more like nanoseconds
	-Laura Garrison</t>
      </text>
    </comment>
    <comment authorId="0" ref="B30">
      <text>
        <t xml:space="preserve">great springboard for need for multiscale vis
	-Laura Garrison</t>
      </text>
    </comment>
    <comment authorId="0" ref="B61">
      <text>
        <t xml:space="preserve">if include then include for the prototype they developed ?
	-Laura Garrison</t>
      </text>
    </comment>
    <comment authorId="0" ref="M44">
      <text>
        <t xml:space="preserve">CAN be multiscale, but generally not the focus in this paper
	-Laura Garrison</t>
      </text>
    </comment>
    <comment authorId="0" ref="I44">
      <text>
        <t xml:space="preserve">DCE-MRI temp resolution is in range of 1sec
	-Laura Garrison</t>
      </text>
    </comment>
    <comment authorId="0" ref="F44">
      <text>
        <t xml:space="preserve">not always 3, but often
	-Laura Garrison</t>
      </text>
    </comment>
    <comment authorId="0" ref="B41">
      <text>
        <t xml:space="preserve">@stefan.bruckner@gmail.com should I include this? It's the tutorial you guys did, it talks about physiology and its value, but it's if any of these categories like a mini-survey
_Assigned to Stefan Bruckner_
	-Laura Garrison</t>
      </text>
    </comment>
    <comment authorId="0" ref="I41">
      <text>
        <t xml:space="preserve">MD simulation time
	-Laura Garrison</t>
      </text>
    </comment>
    <comment authorId="0" ref="P41">
      <text>
        <t xml:space="preserve">mini survey
	-Laura Garrison</t>
      </text>
    </comment>
    <comment authorId="0" ref="AH41">
      <text>
        <t xml:space="preserve">in intro as motivator for the survey
	-Laura Garrison</t>
      </text>
    </comment>
    <comment authorId="0" ref="AH55">
      <text>
        <t xml:space="preserve">in blood flow as a reference work
	-Laura Garrison</t>
      </text>
    </comment>
    <comment authorId="0" ref="H21">
      <text>
        <t xml:space="preserve">focus mainly on the aorta
	-Laura Garrison</t>
      </text>
    </comment>
    <comment authorId="0" ref="F21">
      <text>
        <t xml:space="preserve">often in 3D
	-Laura Garrison</t>
      </text>
    </comment>
    <comment authorId="0" ref="AG20">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B48">
      <text>
        <t xml:space="preserve">more recent surveys cover the same concepts
	-Laura Garrison</t>
      </text>
    </comment>
    <comment authorId="0" ref="I53">
      <text>
        <t xml:space="preserve">relevant to ligand binding timescale
	-Laura Garrison</t>
      </text>
    </comment>
    <comment authorId="0" ref="J49">
      <text>
        <t xml:space="preserve">gamut of time for molecular sim options
	-Laura Garrison</t>
      </text>
    </comment>
    <comment authorId="0" ref="J42">
      <text>
        <t xml:space="preserve">include cell cycle
	-Laura Garrison</t>
      </text>
    </comment>
    <comment authorId="0" ref="B16">
      <text>
        <t xml:space="preserve">awesome paper, also organized by scale in part (fig 1)
	-Laura Garrison</t>
      </text>
    </comment>
    <comment authorId="0" ref="G19">
      <text>
        <t xml:space="preserve">An additional challenge of visualising 3C data is that the scale of genome organisation features varies widely: features of interest might range from kilobase-scale loops to inter-chromosomal translocations.
	-Laura Garrison
10 kpb = 3 microns, so 1 kpb = 0.3 microns
	-Laura Garrison</t>
      </text>
    </comment>
    <comment authorId="0" ref="J34">
      <text>
        <t xml:space="preserve">gene expression range
	-Laura Garrison</t>
      </text>
    </comment>
    <comment authorId="0" ref="I34">
      <text>
        <t xml:space="preserve">gene expression range
	-Laura Garrison</t>
      </text>
    </comment>
    <comment authorId="0" ref="G34">
      <text>
        <t xml:space="preserve">microarray data looks at DNA bp
	-Laura Garrison</t>
      </text>
    </comment>
    <comment authorId="0" ref="G54">
      <text>
        <t xml:space="preserve">transcriptomics reads nucleotide bps
	-Laura Garrison</t>
      </text>
    </comment>
    <comment authorId="0" ref="I54">
      <text>
        <t xml:space="preserve">network signaling
	-Laura Garrison</t>
      </text>
    </comment>
    <comment authorId="0" ref="J54">
      <text>
        <t xml:space="preserve">cell cycle
	-Laura Garrison</t>
      </text>
    </comment>
    <comment authorId="0" ref="H54">
      <text>
        <t xml:space="preserve">whole body from the common coordinate framework
	-Laura Garrison</t>
      </text>
    </comment>
    <comment authorId="0" ref="J8">
      <text>
        <t xml:space="preserve">cardiac cycle
	-Laura Garrison</t>
      </text>
    </comment>
    <comment authorId="0" ref="I8">
      <text>
        <t xml:space="preserve">diffusion/ion channel gating
	-Laura Garrison</t>
      </text>
    </comment>
    <comment authorId="0" ref="H8">
      <text>
        <t xml:space="preserve">whole heart
	-Laura Garrison</t>
      </text>
    </comment>
    <comment authorId="0" ref="G8">
      <text>
        <t xml:space="preserve">"At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text>
    </comment>
    <comment authorId="0" ref="J20">
      <text>
        <t xml:space="preserve">longer-run time movements of proteins, eg ligand binding can take seconds
	-Laura Garrison</t>
      </text>
    </comment>
    <comment authorId="0" ref="I20">
      <text>
        <t xml:space="preserve">for major analysis can get into showing bond vibrations
	-Laura Garrison</t>
      </text>
    </comment>
    <comment authorId="0" ref="H46">
      <text>
        <t xml:space="preserve">see up to groups of cells, understand tissue development from cell lineages
	-Laura Garrison</t>
      </text>
    </comment>
    <comment authorId="0" ref="J46">
      <text>
        <t xml:space="preserve">completion of one cell cycle
	-Laura Garrison</t>
      </text>
    </comment>
    <comment authorId="0" ref="N46">
      <text>
        <t xml:space="preserve">can be human, isn't always
	-Laura Garrison</t>
      </text>
    </comment>
    <comment authorId="0" ref="J43">
      <text>
        <t xml:space="preserve">signal processing time
	-Laura Garrison</t>
      </text>
    </comment>
    <comment authorId="0" ref="I43">
      <text>
        <t xml:space="preserve">synapse
	-Laura Garrison</t>
      </text>
    </comment>
    <comment authorId="0" ref="H43">
      <text>
        <t xml:space="preserve">whole brain
	-Laura Garrison</t>
      </text>
    </comment>
    <comment authorId="0" ref="G43">
      <text>
        <t xml:space="preserve">nanoscale
	-Laura Garrison</t>
      </text>
    </comment>
    <comment authorId="0" ref="N43">
      <text>
        <t xml:space="preserve">often studied in other organisms with less complex circuitry
	-Laura Garrison</t>
      </text>
    </comment>
    <comment authorId="0" ref="J47">
      <text>
        <t xml:space="preserve">"minutes" up to 20 min? would be the max
	-Laura Garrison</t>
      </text>
    </comment>
    <comment authorId="0" ref="I47">
      <text>
        <t xml:space="preserve">timing for coarse-grained simulation that captures protein folding, biological assembly
	-Laura Garrison</t>
      </text>
    </comment>
    <comment authorId="0" ref="H47">
      <text>
        <t xml:space="preserve">tissue
	-Laura Garrison</t>
      </text>
    </comment>
    <comment authorId="0" ref="G47">
      <text>
        <t xml:space="preserve">VEGF is a macromolecule
	-Laura Garrison</t>
      </text>
    </comment>
    <comment authorId="0" ref="B47">
      <text>
        <t xml:space="preserve">this one is really cool
	-Laura Garrison</t>
      </text>
    </comment>
    <comment authorId="0" ref="M47">
      <text>
        <t xml:space="preserve">this is true multiscale
	-Laura Garrison</t>
      </text>
    </comment>
    <comment authorId="0" ref="I45">
      <text>
        <t xml:space="preserve">US data can be this resolution
	-Laura Garrison</t>
      </text>
    </comment>
    <comment authorId="0" ref="B29">
      <text>
        <t xml:space="preserve">NOTE this is related to the Alharbi STAR short paper
	-Laura Garrison</t>
      </text>
    </comment>
    <comment authorId="0" ref="M24">
      <text>
        <t xml:space="preserve">generally, not multiscale (no change in data frame needed), except in spectroscopy type data
	-Laura Garrison</t>
      </text>
    </comment>
    <comment authorId="0" ref="K24">
      <text>
        <t xml:space="preserve">although the resolution goes down to molecule level for MRS, the main goal of the applications detailed in this paper are focused on organ function
	-Laura Garrison</t>
      </text>
    </comment>
    <comment authorId="0" ref="J24">
      <text>
        <t xml:space="preserve">over seconds
	-Laura Garrison</t>
      </text>
    </comment>
    <comment authorId="0" ref="I24">
      <text>
        <t xml:space="preserve">lowest resolution of surveyed methods includes US data
	-Laura Garrison</t>
      </text>
    </comment>
    <comment authorId="0" ref="G24">
      <text>
        <t xml:space="preserve">discuss MRS, which detects presence of biomolecules, which can measure about 1nm
	-Laura Garrison</t>
      </text>
    </comment>
    <comment authorId="0" ref="H34">
      <text>
        <t xml:space="preserve">avg size of gene is 3 micrometers
	-Laura Garrison</t>
      </text>
    </comment>
    <comment authorId="0" ref="H20">
      <text>
        <t xml:space="preserve">macromolecules
	-Laura Garrison</t>
      </text>
    </comment>
    <comment authorId="0" ref="G20">
      <text>
        <t xml:space="preserve">atoms
	-Laura Garrison</t>
      </text>
    </comment>
    <comment authorId="0" ref="H15">
      <text>
        <t xml:space="preserve">cell scale
	-Laura Garrison</t>
      </text>
    </comment>
    <comment authorId="0" ref="G15">
      <text>
        <t xml:space="preserve">down to showing the atoms in some cases (hinted/abstracted)
	-Laura Garrison</t>
      </text>
    </comment>
    <comment authorId="0" ref="K14">
      <text>
        <t xml:space="preserve">probably, since it's covering blood flow most likely?
	-Laura Garrison</t>
      </text>
    </comment>
    <comment authorId="0" ref="K8">
      <text>
        <t xml:space="preserve">would say that the ultimate vis target is the whole heart though
	-Laura Garrison</t>
      </text>
    </comment>
    <comment authorId="0" ref="B17">
      <text>
        <t xml:space="preserve">great writing on this, could be a nice writing style ref
	-Laura Garrison</t>
      </text>
    </comment>
    <comment authorId="0" ref="I52">
      <text>
        <t xml:space="preserve">they just say nanoscale here but they're talking about molecular dynamics, so might as well cover the whole gammut
	-Laura Garrison</t>
      </text>
    </comment>
    <comment authorId="0" ref="J52">
      <text>
        <t xml:space="preserve">from paper, they say billions of years for population level
	-Laura Garrison</t>
      </text>
    </comment>
    <comment authorId="0" ref="E4">
      <text>
        <t xml:space="preserve">the standards
	-Laura Garrison</t>
      </text>
    </comment>
    <comment authorId="0" ref="H17">
      <text>
        <t xml:space="preserve">visualizing genes/networks (=many pathways?)
	-Laura Garrison</t>
      </text>
    </comment>
    <comment authorId="0" ref="H52">
      <text>
        <t xml:space="preserve">space for a population
	-Laura Garrison</t>
      </text>
    </comment>
    <comment authorId="0" ref="J4">
      <text>
        <t xml:space="preserve">protein deformation changes can take minutes, but networks (pathways) can take days
	-Laura Garrison</t>
      </text>
    </comment>
    <comment authorId="0" ref="H4">
      <text>
        <t xml:space="preserve">a gene averages 3 micrometers in size
	-Laura Garrison</t>
      </text>
    </comment>
    <comment authorId="0" ref="J3">
      <text>
        <t xml:space="preserve">changes in blood gas over time
	-Laura Garrison
over several minutes
	-Laura Garrison</t>
      </text>
    </comment>
    <comment authorId="0" ref="I2">
      <text>
        <t xml:space="preserve">bond vibrations
	-Laura Garrison</t>
      </text>
    </comment>
    <comment authorId="0" ref="J2">
      <text>
        <t xml:space="preserve">weeks
	-Laura Garrison</t>
      </text>
    </comment>
    <comment authorId="0" ref="H2">
      <text>
        <t xml:space="preserve">upper limit tissue
	-Laura Garrison
This is a population thing too though, not sure how to set this - would 1 be better? recognition of cohort?
	-Laura Garrison</t>
      </text>
    </comment>
    <comment authorId="0" ref="H37">
      <text>
        <t xml:space="preserve">macromolecule scale zone, e.g. DNA, RNA
	-Laura Garrison</t>
      </text>
    </comment>
    <comment authorId="0" ref="G37">
      <text>
        <t xml:space="preserve">down to atom scale that comprises the molecules
	-Laura Garrison</t>
      </text>
    </comment>
    <comment authorId="0" ref="H39">
      <text>
        <t xml:space="preserve">organ
	-Laura Garrison</t>
      </text>
    </comment>
    <comment authorId="0" ref="G39">
      <text>
        <t xml:space="preserve">bond vibrations
	-Laura Garrison</t>
      </text>
    </comment>
    <comment authorId="0" ref="H3">
      <text>
        <t xml:space="preserve">there's an application (Midgaard) with a whole body view
	-Laura Garrison</t>
      </text>
    </comment>
  </commentList>
</comments>
</file>

<file path=xl/comments4.xml><?xml version="1.0" encoding="utf-8"?>
<comments xmlns:r="http://schemas.openxmlformats.org/officeDocument/2006/relationships" xmlns="http://schemas.openxmlformats.org/spreadsheetml/2006/main">
  <authors>
    <author/>
  </authors>
  <commentList>
    <comment authorId="0" ref="B119">
      <text>
        <t xml:space="preserve">really about structure
	-Laura Garrison</t>
      </text>
    </comment>
    <comment authorId="0" ref="B118">
      <text>
        <t xml:space="preserve">biomechanics, for big movements like squatting, gait, out of scope
	-Laura Garrison</t>
      </text>
    </comment>
    <comment authorId="0" ref="B117">
      <text>
        <t xml:space="preserve">biomechanics, musculoskeletal system
	-Laura Garrison</t>
      </text>
    </comment>
    <comment authorId="0" ref="B116">
      <text>
        <t xml:space="preserve">biomechanics, musculoskeletal system
	-Laura Garrison</t>
      </text>
    </comment>
    <comment authorId="0" ref="B114">
      <text>
        <t xml:space="preserve">biomechanics, out of scope
	-Laura Garrison</t>
      </text>
    </comment>
    <comment authorId="0" ref="B113">
      <text>
        <t xml:space="preserve">biomechanics, out of scope
	-Laura Garrison</t>
      </text>
    </comment>
    <comment authorId="0" ref="B112">
      <text>
        <t xml:space="preserve">biomechanics
	-Laura Garrison</t>
      </text>
    </comment>
    <comment authorId="0" ref="B111">
      <text>
        <t xml:space="preserve">biomechanics
	-Laura Garrison</t>
      </text>
    </comment>
    <comment authorId="0" ref="B105">
      <text>
        <t xml:space="preserve">movement of whole body, compound movement of whole system, out of scope
	-Laura Garrison</t>
      </text>
    </comment>
    <comment authorId="0" ref="B104">
      <text>
        <t xml:space="preserve">whole foot, complex joint system out of scope
	-Laura Garrison</t>
      </text>
    </comment>
    <comment authorId="0" ref="B110">
      <text>
        <t xml:space="preserve">complex movement (mult joint), skeleton
	-Laura Garrison</t>
      </text>
    </comment>
    <comment authorId="0" ref="B109">
      <text>
        <t xml:space="preserve">complex movement- chewing
	-Laura Garrison</t>
      </text>
    </comment>
    <comment authorId="0" ref="B108">
      <text>
        <t xml:space="preserve">spine, not muscle
	-Laura Garrison</t>
      </text>
    </comment>
    <comment authorId="0" ref="B106">
      <text>
        <t xml:space="preserve">spine, not muscle
	-Laura Garrison</t>
      </text>
    </comment>
    <comment authorId="0" ref="B103">
      <text>
        <t xml:space="preserve">complex compound movement, out of scope
	-Laura Garrison</t>
      </text>
    </comment>
    <comment authorId="0" ref="B102">
      <text>
        <t xml:space="preserve">out of scope, compound joint movements
	-Laura Garrison</t>
      </text>
    </comment>
    <comment authorId="0" ref="B100">
      <text>
        <t xml:space="preserve">doesn't really fit - cohort analysis, not looking at specifically physiology per se
	-Laura Garrison</t>
      </text>
    </comment>
    <comment authorId="0" ref="B99">
      <text>
        <t xml:space="preserve">DTI is just structural, not meaningful functional information
	-Laura Garrison</t>
      </text>
    </comment>
    <comment authorId="0" ref="B98">
      <text>
        <t xml:space="preserve">really just structural
	-Laura Garrison</t>
      </text>
    </comment>
    <comment authorId="0" ref="I109">
      <text>
        <t xml:space="preserve">temp resolution of biplane fluoroscopy
	-Laura Garrison</t>
      </text>
    </comment>
    <comment authorId="0" ref="B101">
      <text>
        <t xml:space="preserve">this modality (DWI) is not meaningful for physiology
	-Laura Garrison</t>
      </text>
    </comment>
    <comment authorId="0" ref="B21">
      <text>
        <t xml:space="preserve">not really about visualization, more about data resolution:increase the resolution of 4D flow MRI by using computational fluid dynamics as a proxy to generate training data.
	-Laura Garrison</t>
      </text>
    </comment>
    <comment authorId="0" ref="B34">
      <text>
        <t xml:space="preserve">just a really brief recap of a conference, not a review/survey/discussion of works like I thought would be
	-Laura Garrison</t>
      </text>
    </comment>
    <comment authorId="0" ref="B88">
      <text>
        <t xml:space="preserve">structural map of fruit fly brain
	-Laura Garrison</t>
      </text>
    </comment>
    <comment authorId="0" ref="B79">
      <text>
        <t xml:space="preserve">no vis
	-Laura Garrison</t>
      </text>
    </comment>
    <comment authorId="0" ref="B56">
      <text>
        <t xml:space="preserve">MR, static, not using to show placental dev, just placenta structure
	-Laura Garrison</t>
      </text>
    </comment>
    <comment authorId="0" ref="B26">
      <text>
        <t xml:space="preserve">robotics, not vis
	-Laura Garrison</t>
      </text>
    </comment>
    <comment authorId="0" ref="B2">
      <text>
        <t xml:space="preserve">" Comparative genomics is a strongly interactive task, and visualizing the location, size, and orientation of conserved regions can assist researchers by supporting critical activities of interpretation and judgment." &lt;-- mainly structural
	-Laura Garrison</t>
      </text>
    </comment>
    <comment authorId="0" ref="B5">
      <text>
        <t xml:space="preserve">really just about DTI data, all about structural connectivity
	-Laura Garrison</t>
      </text>
    </comment>
    <comment authorId="0" ref="B33">
      <text>
        <t xml:space="preserve">really a methods survey, little/no vis techniques in here. Include in data acquisition src in paper
	-Laura Garrison</t>
      </text>
    </comment>
    <comment authorId="0" ref="Q33">
      <text>
        <t xml:space="preserve">domain survey
	-Laura Garrison</t>
      </text>
    </comment>
    <comment authorId="0" ref="B69">
      <text>
        <t xml:space="preserve">no vis - model
	-Laura Garrison</t>
      </text>
    </comment>
    <comment authorId="0" ref="B19">
      <text>
        <t xml:space="preserve">no-vis model
	-Laura Garrison</t>
      </text>
    </comment>
    <comment authorId="0" ref="J73">
      <text>
        <t xml:space="preserve">data spanned 7 years, long range temporal data study, but really what this is looking at is phenomenon of blood flow (which occurs over seconds)
	-Laura Garrison</t>
      </text>
    </comment>
    <comment authorId="0" ref="B62">
      <text>
        <t xml:space="preserve">not physiology, static anatomy
	-Laura Garrison</t>
      </text>
    </comment>
    <comment authorId="0" ref="B81">
      <text>
        <t xml:space="preserve">structural connectivity, not functional
	-Laura Garrison</t>
      </text>
    </comment>
    <comment authorId="0" ref="B76">
      <text>
        <t xml:space="preserve">more about md simulation, not so much about vis. Using this as a reference for MD simulations in molecular section
	-Laura Garrison</t>
      </text>
    </comment>
    <comment authorId="0" ref="B29">
      <text>
        <t xml:space="preserve">really common topic, slightly dated, unclear publication venue
	-Laura Garrison</t>
      </text>
    </comment>
    <comment authorId="0" ref="B38">
      <text>
        <t xml:space="preserve">domain paper, included this in research outlook of paper
	-Laura Garrison</t>
      </text>
    </comment>
    <comment authorId="0" ref="B39">
      <text>
        <t xml:space="preserve">not vis
	-Laura Garrison</t>
      </text>
    </comment>
    <comment authorId="0" ref="B49">
      <text>
        <t xml:space="preserve">redundant publication to the extended CGF version
	-Laura Garrison</t>
      </text>
    </comment>
    <comment authorId="0" ref="B80">
      <text>
        <t xml:space="preserve">more of a domain instruction chapter, vis very very secondary. Added this as a domain reference for data source to molecular reactions section of paper
	-Laura Garrison</t>
      </text>
    </comment>
    <comment authorId="0" ref="I80">
      <text>
        <t xml:space="preserve">ligand binding "protein-protein signaling"
	-Laura Garrison</t>
      </text>
    </comment>
    <comment authorId="0" ref="B97">
      <text>
        <t xml:space="preserve">structure, not physio
	-Laura Garrison</t>
      </text>
    </comment>
    <comment authorId="0" ref="H97">
      <text>
        <t xml:space="preserve">full gene/multi gene resolution
	-Laura Garrison</t>
      </text>
    </comment>
    <comment authorId="0" ref="G97">
      <text>
        <t xml:space="preserve">nucleotide resolution
	-Laura Garrison</t>
      </text>
    </comment>
    <comment authorId="0" ref="B3">
      <text>
        <t xml:space="preserve">not vis
	-Laura Garrison</t>
      </text>
    </comment>
    <comment authorId="0" ref="B96">
      <text>
        <t xml:space="preserve">main focus of this is really anatomy
	-Laura Garrison</t>
      </text>
    </comment>
    <comment authorId="0" ref="B95">
      <text>
        <t xml:space="preserve">too general, although do briefly mention VH Dissector that has SOME physiology, but main focus of that tool is still really on anatomy, from their website
	-Laura Garrison</t>
      </text>
    </comment>
    <comment authorId="0" ref="B35">
      <text>
        <t xml:space="preserve">anatomy only
	-Laura Garrison</t>
      </text>
    </comment>
    <comment authorId="0" ref="B78">
      <text>
        <t xml:space="preserve">this is generally speaking about a project, for which we already have cited work that fell under this (illustrative blood flow carousel)
	-Laura Garrison</t>
      </text>
    </comment>
    <comment authorId="0" ref="B68">
      <text>
        <t xml:space="preserve">need to talk about this one
	-Laura Garrison</t>
      </text>
    </comment>
    <comment authorId="0" ref="L68">
      <text>
        <t xml:space="preserve">can be multi-scale
	-Laura Garrison</t>
      </text>
    </comment>
    <comment authorId="0" ref="J68">
      <text>
        <t xml:space="preserve">some changes can take years, tracking
	-Laura Garrison</t>
      </text>
    </comment>
    <comment authorId="0" ref="I68">
      <text>
        <t xml:space="preserve">pathways begin (diffusion)
	-Laura Garrison</t>
      </text>
    </comment>
    <comment authorId="0" ref="H68">
      <text>
        <t xml:space="preserve">organs,imaging data
	-Laura Garrison</t>
      </text>
    </comment>
    <comment authorId="0" ref="G68">
      <text>
        <t xml:space="preserve">cohort data may involve metabolites, concentrations of small molecules
	-Laura Garrison</t>
      </text>
    </comment>
    <comment authorId="0" ref="G116">
      <text>
        <t xml:space="preserve">muscles
	-Laura Garrison</t>
      </text>
    </comment>
    <comment authorId="0" ref="B31">
      <text>
        <t xml:space="preserve">not relevant
	-Laura Garrison</t>
      </text>
    </comment>
    <comment authorId="0" ref="B65">
      <text>
        <t xml:space="preserve">cut?
	-Laura Garrison</t>
      </text>
    </comment>
    <comment authorId="0" ref="H114">
      <text>
        <t xml:space="preserve">whole limb structures
	-Laura Garrison</t>
      </text>
    </comment>
    <comment authorId="0" ref="G115">
      <text>
        <t xml:space="preserve">looking at whole jaw
	-Laura Garrison</t>
      </text>
    </comment>
    <comment authorId="0" ref="AG103">
      <text>
        <t xml:space="preserve">geared most towards communication/presentation
	-Laura Garrison</t>
      </text>
    </comment>
    <comment authorId="0" ref="B87">
      <text>
        <t xml:space="preserve">anatomical, position paper
	-Laura Garrison</t>
      </text>
    </comment>
    <comment authorId="0" ref="I105">
      <text>
        <t xml:space="preserve">signal processing/reaction time
	-Laura Garrison</t>
      </text>
    </comment>
    <comment authorId="0" ref="I106">
      <text>
        <t xml:space="preserve">signal processing/reaction time
	-Laura Garrison</t>
      </text>
    </comment>
    <comment authorId="0" ref="AG106">
      <text>
        <t xml:space="preserve">as model in movement section for what researchers are looking to get out of motion data from a visualization standpoint, what works and what doesn't
	-Laura Garrison</t>
      </text>
    </comment>
    <comment authorId="0" ref="G87">
      <text>
        <t xml:space="preserve">cells
	-Laura Garrison</t>
      </text>
    </comment>
    <comment authorId="0" ref="J100">
      <text>
        <t xml:space="preserve">changes in tissue can take years, aging processes
	-Laura Garrison</t>
      </text>
    </comment>
    <comment authorId="0" ref="J24">
      <text>
        <t xml:space="preserve">changes in tissue can take years, aging processes
	-Laura Garrison</t>
      </text>
    </comment>
    <comment authorId="0" ref="H24">
      <text>
        <t xml:space="preserve">imaging data of brain
	-Laura Garrison</t>
      </text>
    </comment>
    <comment authorId="0" ref="I100">
      <text>
        <t xml:space="preserve">beginning of signalling processes that initiate changes in body
	-Laura Garrison</t>
      </text>
    </comment>
    <comment authorId="0" ref="H100">
      <text>
        <t xml:space="preserve">imaging data of brain
	-Laura Garrison</t>
      </text>
    </comment>
    <comment authorId="0" ref="G100">
      <text>
        <t xml:space="preserve">detection of metabolites
	-Laura Garrison</t>
      </text>
    </comment>
    <comment authorId="0" ref="B12">
      <text>
        <t xml:space="preserve">structural, not physiological
	-Laura Garrison</t>
      </text>
    </comment>
    <comment authorId="0" ref="G24">
      <text>
        <t xml:space="preserve">metabolites
	-Laura Garrison</t>
      </text>
    </comment>
    <comment authorId="0" ref="B23">
      <text>
        <t xml:space="preserve">innovation in the paper is about imaging, limited interest for vis
	-Laura Garrison</t>
      </text>
    </comment>
    <comment authorId="0" ref="B18">
      <text>
        <t xml:space="preserve">not about visualization
	-Laura Garrison</t>
      </text>
    </comment>
    <comment authorId="0" ref="B90">
      <text>
        <t xml:space="preserve">multiscale anatomy, not multiscale physiology
	-Laura Garrison</t>
      </text>
    </comment>
    <comment authorId="0" ref="G111">
      <text>
        <t xml:space="preserve">joints are mm
	-Laura Garrison</t>
      </text>
    </comment>
    <comment authorId="0" ref="AG104">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B74">
      <text>
        <t xml:space="preserve">newer works cover these concepts
	-Laura Garrison</t>
      </text>
    </comment>
    <comment authorId="0" ref="B30">
      <text>
        <t xml:space="preserve">domain ref, not really vis
	-Laura Garrison</t>
      </text>
    </comment>
    <comment authorId="0" ref="B72">
      <text>
        <t xml:space="preserve">really just about structure of molecules
	-Laura Garrison</t>
      </text>
    </comment>
    <comment authorId="0" ref="B15">
      <text>
        <t xml:space="preserve">not really capturing information about the process
	-Laura Garrison</t>
      </text>
    </comment>
    <comment authorId="0" ref="B20">
      <text>
        <t xml:space="preserve">not really capturing information about the process
	-Laura Garrison</t>
      </text>
    </comment>
    <comment authorId="0" ref="AG101">
      <text>
        <t xml:space="preserve">survey, so include!
	-Laura Garrison</t>
      </text>
    </comment>
    <comment authorId="0" ref="K99">
      <text>
        <t xml:space="preserve">main goal is to understand overall structure of brain, heart
	-Laura Garrison</t>
      </text>
    </comment>
    <comment authorId="0" ref="I99">
      <text>
        <t xml:space="preserve">diffusion of water through tissue
	-Laura Garrison</t>
      </text>
    </comment>
    <comment authorId="0" ref="B86">
      <text>
        <t xml:space="preserve">simulation method described, no vis really
	-Laura Garrison</t>
      </text>
    </comment>
    <comment authorId="0" ref="B83">
      <text>
        <t xml:space="preserve">redundant to other Toma article
	-Laura Garrison</t>
      </text>
    </comment>
    <comment authorId="0" ref="AJ15">
      <text>
        <t xml:space="preserve">tissue section
	-Laura Garrison</t>
      </text>
    </comment>
    <comment authorId="0" ref="AJ20">
      <text>
        <t xml:space="preserve">include in Tissue section of paper
	-Laura Garrison</t>
      </text>
    </comment>
    <comment authorId="0" ref="B82">
      <text>
        <t xml:space="preserve">this is more of a project pitch, not really a research paper about a product that has been developed
	-Laura Garrison</t>
      </text>
    </comment>
    <comment authorId="0" ref="J118">
      <text>
        <t xml:space="preserve">walk cycle
	-Laura Garrison</t>
      </text>
    </comment>
    <comment authorId="0" ref="I118">
      <text>
        <t xml:space="preserve">time range for action potential for skeletal muscle
	-Laura Garrison</t>
      </text>
    </comment>
    <comment authorId="0" ref="H118">
      <text>
        <t xml:space="preserve">whole body
	-Laura Garrison</t>
      </text>
    </comment>
    <comment authorId="0" ref="G118">
      <text>
        <t xml:space="preserve">muscle sections
	-Laura Garrison</t>
      </text>
    </comment>
    <comment authorId="0" ref="P72">
      <text>
        <t xml:space="preserve">structure informs function
	-Laura Garrison</t>
      </text>
    </comment>
    <comment authorId="0" ref="B4">
      <text>
        <t xml:space="preserve">not visualization
	-Laura Garrison</t>
      </text>
    </comment>
    <comment authorId="0" ref="B47">
      <text>
        <t xml:space="preserve">whole PhD thesis, redundant to other papers
	-Laura Garrison
----
all about structure
	-Laura Garrison</t>
      </text>
    </comment>
    <comment authorId="0" ref="B9">
      <text>
        <t xml:space="preserve">really just about gene sequence and annotations, doesn't include gene expression
	-Laura Garrison</t>
      </text>
    </comment>
    <comment authorId="0" ref="B48">
      <text>
        <t xml:space="preserve">dated
	-Laura Garrison</t>
      </text>
    </comment>
    <comment authorId="0" ref="G65">
      <text>
        <t xml:space="preserve">resolution of EM
	-Laura Garrison</t>
      </text>
    </comment>
    <comment authorId="0" ref="B28">
      <text>
        <t xml:space="preserve">structural focus
	-Laura Garrison</t>
      </text>
    </comment>
    <comment authorId="0" ref="B22">
      <text>
        <t xml:space="preserve">is about imaging techniques, vis is secondary
	-Laura Garrison</t>
      </text>
    </comment>
    <comment authorId="0" ref="B41">
      <text>
        <t xml:space="preserve">redundant work to other one by same author
	-Laura Garrison</t>
      </text>
    </comment>
    <comment authorId="0" ref="B84">
      <text>
        <t xml:space="preserve">this is more about imaging, not the visaulization so much
	-Laura Garrison</t>
      </text>
    </comment>
    <comment authorId="0" ref="G84">
      <text>
        <t xml:space="preserve">100 nm resolution
	-Laura Garrison</t>
      </text>
    </comment>
    <comment authorId="0" ref="K84">
      <text>
        <t xml:space="preserve">main focus is on tissue
	-Laura Garrison</t>
      </text>
    </comment>
    <comment authorId="0" ref="B58">
      <text>
        <t xml:space="preserve">this is a bit dated
	-Laura Garrison</t>
      </text>
    </comment>
    <comment authorId="0" ref="B16">
      <text>
        <t xml:space="preserve">I think this is redundant to the Hunter paper
	-Laura Garrison</t>
      </text>
    </comment>
    <comment authorId="0" ref="B85">
      <text>
        <t xml:space="preserve">are similar and more recently published works related to this topic
	-Laura Garrison</t>
      </text>
    </comment>
    <comment authorId="0" ref="B66">
      <text>
        <t xml:space="preserve">a bit old?
	-Laura Garrison</t>
      </text>
    </comment>
    <comment authorId="0" ref="B17">
      <text>
        <t xml:space="preserve">very old
	-Laura Garrison</t>
      </text>
    </comment>
    <comment authorId="0" ref="B14">
      <text>
        <t xml:space="preserve">not visualization
	-Laura Garrison</t>
      </text>
    </comment>
    <comment authorId="0" ref="B27">
      <text>
        <t xml:space="preserve">old paper, exclude since there are so many surveys covering this space already
	-Laura Garrison</t>
      </text>
    </comment>
    <comment authorId="0" ref="B61">
      <text>
        <t xml:space="preserve">cool but more of a methods thing, have just cited the methods in the paper
	-Laura Garrison</t>
      </text>
    </comment>
    <comment authorId="0" ref="B59">
      <text>
        <t xml:space="preserve">more of a domain study, no interesting vis
	-Laura Garrison</t>
      </text>
    </comment>
    <comment authorId="0" ref="G62">
      <text>
        <t xml:space="preserve">resolution of 0.92μm per pixel
	-Laura Garrison</t>
      </text>
    </comment>
    <comment authorId="0" ref="B75">
      <text>
        <t xml:space="preserve">has a plugin for dynamics GROMACS
	-Laura Garrison
more about structure visualization
	-Laura Garrison</t>
      </text>
    </comment>
    <comment authorId="0" ref="D74">
      <text>
        <t xml:space="preserve">a bit old to include?
	-Laura Garrison</t>
      </text>
    </comment>
    <comment authorId="0" ref="K74">
      <text>
        <t xml:space="preserve">organelle scale = gene size
	-Laura Garrison</t>
      </text>
    </comment>
    <comment authorId="0" ref="B71">
      <text>
        <t xml:space="preserve">is more of a domain tech dev, not new vis beyond basic direct vis methods
	-Laura Garrison</t>
      </text>
    </comment>
    <comment authorId="0" ref="B67">
      <text>
        <t xml:space="preserve">not discussing physiology
	-Laura Garrison</t>
      </text>
    </comment>
    <comment authorId="0" ref="B64">
      <text>
        <t xml:space="preserve">more of a domain thing, not much vis here
	-Laura Garrison</t>
      </text>
    </comment>
    <comment authorId="0" ref="L62">
      <text>
        <t xml:space="preserve">maybe? if toggling between histology and a different data type?
	-Laura Garrison</t>
      </text>
    </comment>
    <comment authorId="0" ref="G47">
      <text>
        <t xml:space="preserve">size of macromolecules
	-Laura Garrison</t>
      </text>
    </comment>
    <comment authorId="0" ref="K58">
      <text>
        <t xml:space="preserve">cell interactions but focus is on proteins in the visualization part
	-Laura Garrison</t>
      </text>
    </comment>
    <comment authorId="0" ref="B57">
      <text>
        <t xml:space="preserve">domain ref about microarray technology
	-Laura Garrison</t>
      </text>
    </comment>
    <comment authorId="0" ref="B55">
      <text>
        <t xml:space="preserve">this is a domain ref paper, not really for the vis catalogue
	-Laura Garrison</t>
      </text>
    </comment>
    <comment authorId="0" ref="B6">
      <text>
        <t xml:space="preserve">not really vis, is what drives vis
	-Laura Garrison</t>
      </text>
    </comment>
    <comment authorId="0" ref="B54">
      <text>
        <t xml:space="preserve">domain ref, not vis
	-Laura Garrison</t>
      </text>
    </comment>
    <comment authorId="0" ref="B53">
      <text>
        <t xml:space="preserve">structural
	-Laura Garrison</t>
      </text>
    </comment>
    <comment authorId="0" ref="B51">
      <text>
        <t xml:space="preserve">structural
	-Laura Garrison</t>
      </text>
    </comment>
    <comment authorId="0" ref="B93">
      <text>
        <t xml:space="preserve">no vis, really just about mathematical modeling
	-Laura Garrison</t>
      </text>
    </comment>
    <comment authorId="0" ref="B94">
      <text>
        <t xml:space="preserve">domain work
	-Laura Garrison</t>
      </text>
    </comment>
    <comment authorId="0" ref="B92">
      <text>
        <t xml:space="preserve">data mining, no vis
	-Laura Garrison</t>
      </text>
    </comment>
    <comment authorId="0" ref="B91">
      <text>
        <t xml:space="preserve">master thesis, not peer reviewed pub
	-Laura Garrison</t>
      </text>
    </comment>
    <comment authorId="0" ref="B50">
      <text>
        <t xml:space="preserve">just a standard heatmap, other sources from visualization that do similar
	-Laura Garrison</t>
      </text>
    </comment>
    <comment authorId="0" ref="B52">
      <text>
        <t xml:space="preserve">so cool but not really physiology, more structural
	-Laura Garrison</t>
      </text>
    </comment>
    <comment authorId="0" ref="G52">
      <text>
        <t xml:space="preserve">The pixel size of the acquired WSIs was 0.46 μm
	-Laura Garrison</t>
      </text>
    </comment>
    <comment authorId="0" ref="B13">
      <text>
        <t xml:space="preserve">no vis, just sim
	-Laura Garrison</t>
      </text>
    </comment>
    <comment authorId="0" ref="I117">
      <text>
        <t xml:space="preserve">~50ms (generally temporal resolution in tens of milliseconds)
	-Laura Garrison</t>
      </text>
    </comment>
    <comment authorId="0" ref="G117">
      <text>
        <t xml:space="preserve">resolution ~1mm x 1mm x 1mm
	-Laura Garrison</t>
      </text>
    </comment>
    <comment authorId="0" ref="B40">
      <text>
        <t xml:space="preserve">diagnosis of a disease, not showing active physiology process
	-Laura Garrison</t>
      </text>
    </comment>
    <comment authorId="0" ref="B46">
      <text>
        <t xml:space="preserve">keep or swap with a Drew Berry animation?
	-Laura Garrison
this works but replace with a Drew Berry animation
	-Laura Garrison</t>
      </text>
    </comment>
    <comment authorId="0" ref="B45">
      <text>
        <t xml:space="preserve">domain, model specific thing, not much focus on the vis
	-Laura Garrison</t>
      </text>
    </comment>
    <comment authorId="0" ref="B44">
      <text>
        <t xml:space="preserve">domain, not vis
	-Laura Garrison</t>
      </text>
    </comment>
    <comment authorId="0" ref="B43">
      <text>
        <t xml:space="preserve">too old
	-Laura Garrison</t>
      </text>
    </comment>
    <comment authorId="0" ref="B37">
      <text>
        <t xml:space="preserve">not really physiology
	-Laura Garrison</t>
      </text>
    </comment>
    <comment authorId="0" ref="B36">
      <text>
        <t xml:space="preserve">not doing vis
	-Laura Garrison</t>
      </text>
    </comment>
    <comment authorId="0" ref="B77">
      <text>
        <t xml:space="preserve">domain ref, not vis
	-Laura Garrison</t>
      </text>
    </comment>
    <comment authorId="0" ref="B32">
      <text>
        <t xml:space="preserve">more of a domain reference than a visualization work
	-Laura Garrison</t>
      </text>
    </comment>
    <comment authorId="0" ref="J27">
      <text>
        <t xml:space="preserve">I'm guessing, haven't looked at paper yet
	-Laura Garrison</t>
      </text>
    </comment>
    <comment authorId="0" ref="B25">
      <text>
        <t xml:space="preserve">PhD thesis, articles from this are already included in other parts so this is a bit redundant to include
	-Laura Garrison</t>
      </text>
    </comment>
    <comment authorId="0" ref="H20">
      <text>
        <t xml:space="preserve">thousands of cells, 500micrometers
	-Laura Garrison</t>
      </text>
    </comment>
    <comment authorId="0" ref="G20">
      <text>
        <t xml:space="preserve">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text>
    </comment>
    <comment authorId="0" ref="B1">
      <text>
        <t xml:space="preserve">gene sequence is not gene expression, this is more of a structural thing, not physiology
	-Laura Garrison</t>
      </text>
    </comment>
    <comment authorId="0" ref="B60">
      <text>
        <t xml:space="preserve">great reference for processes, but not really focused on vis. More model-focused
	-Laura Garrison</t>
      </text>
    </comment>
    <comment authorId="0" ref="B8">
      <text>
        <t xml:space="preserve">reject because the results of this model were visualized using Falk et al.'s CellVis tool
	-Laura Garrison</t>
      </text>
    </comment>
    <comment authorId="0" ref="B7">
      <text>
        <t xml:space="preserve">keep or remove? main focus maybe more structural
	-Laura Garrison</t>
      </text>
    </comment>
    <comment authorId="0" ref="B11">
      <text>
        <t xml:space="preserve">this is really similar to Cickovski paper, same basic project I think
	-Laura Garrison</t>
      </text>
    </comment>
    <comment authorId="0" ref="G13">
      <text>
        <t xml:space="preserve">small biomolecules/metabolites
	-Laura Garrison</t>
      </text>
    </comment>
    <comment authorId="0" ref="H13">
      <text>
        <t xml:space="preserve">avg size of cell
	-Laura Garrison</t>
      </text>
    </comment>
  </commentList>
</comments>
</file>

<file path=xl/comments5.xml><?xml version="1.0" encoding="utf-8"?>
<comments xmlns:r="http://schemas.openxmlformats.org/officeDocument/2006/relationships" xmlns="http://schemas.openxmlformats.org/spreadsheetml/2006/main">
  <authors>
    <author/>
  </authors>
  <commentList>
    <comment authorId="0" ref="C22">
      <text>
        <t xml:space="preserve">The problem here is that you mix here temporal resolution of the technique and the underlying physiological process. So, I'm not sure where you would like to focus on or what the line of argument you have in mind. Nevertheless, current temporal resolutions are still at the range of +/- 1s. So, the "0" is correct.
	-Karsten Specht</t>
      </text>
    </comment>
    <comment authorId="0" ref="C19">
      <text>
        <t xml:space="preserve">structural, not functional, although basis of collecting is based on water diffusion
	-Laura Garrison
Same as above, i.e. range of days for seeing changes
	-Karsten Specht</t>
      </text>
    </comment>
    <comment authorId="0" ref="C18">
      <text>
        <t xml:space="preserve">structural, not functional, although basis of collecting is based on water diffusion
	-Laura Garrison
But changes are detectable in the range of days. So, in this respect you have a temporal resolution of the processes that could be captured. But this is the temporal resolution of the processes but not technique.
	-Karsten Specht</t>
      </text>
    </comment>
    <comment authorId="0" ref="C5">
      <text>
        <t xml:space="preserve">time for gene expression to occur
	-Laura Garrison</t>
      </text>
    </comment>
    <comment authorId="0" ref="B5">
      <text>
        <t xml:space="preserve">reverse transcribe: cDNA from RNA template
	-Laura Garrison</t>
      </text>
    </comment>
    <comment authorId="0" ref="B13">
      <text>
        <t xml:space="preserve">tenths of micrometers at best,
	-Laura Garrison</t>
      </text>
    </comment>
    <comment authorId="0" ref="C23">
      <text>
        <t xml:space="preserve">at the best, worst is 10^2 (minutes)
	-Laura Garrison</t>
      </text>
    </comment>
    <comment authorId="0" ref="C16">
      <text>
        <t xml:space="preserve">at its best
	-Laura Garrison</t>
      </text>
    </comment>
  </commentList>
</comments>
</file>

<file path=xl/sharedStrings.xml><?xml version="1.0" encoding="utf-8"?>
<sst xmlns="http://schemas.openxmlformats.org/spreadsheetml/2006/main" count="8803" uniqueCount="4936">
  <si>
    <t>Paper types</t>
  </si>
  <si>
    <t>Publication year</t>
  </si>
  <si>
    <t>count</t>
  </si>
  <si>
    <t>%</t>
  </si>
  <si>
    <t>Paper (sub)sections</t>
  </si>
  <si>
    <t xml:space="preserve"># of papers </t>
  </si>
  <si>
    <t>what does this mean/encompass</t>
  </si>
  <si>
    <t>Outlook/Project</t>
  </si>
  <si>
    <t>2017-2021</t>
  </si>
  <si>
    <t>molecular dynamics</t>
  </si>
  <si>
    <t>Survey</t>
  </si>
  <si>
    <t>2011-2016</t>
  </si>
  <si>
    <t>molecular interactions</t>
  </si>
  <si>
    <t>Subtotal:</t>
  </si>
  <si>
    <t>&lt; 2011</t>
  </si>
  <si>
    <t>molecular pathways</t>
  </si>
  <si>
    <t>Tool</t>
  </si>
  <si>
    <t>cell dynamics</t>
  </si>
  <si>
    <t>cell-self</t>
  </si>
  <si>
    <t xml:space="preserve">Model </t>
  </si>
  <si>
    <t>in Vitality?</t>
  </si>
  <si>
    <t>cell interactions</t>
  </si>
  <si>
    <t>cell-cell, cell-environment: cell dividing, cell aggregation, cell migration</t>
  </si>
  <si>
    <t>Method</t>
  </si>
  <si>
    <t xml:space="preserve">not in </t>
  </si>
  <si>
    <t>tissue dynamics</t>
  </si>
  <si>
    <t>morphogenesis</t>
  </si>
  <si>
    <t>in</t>
  </si>
  <si>
    <t>tissue interactions</t>
  </si>
  <si>
    <t>perfusion, signal propagation</t>
  </si>
  <si>
    <t>All papers:</t>
  </si>
  <si>
    <t>blood flow</t>
  </si>
  <si>
    <t>Multiscale publications (of tool, method, model papers)</t>
  </si>
  <si>
    <t>heart function</t>
  </si>
  <si>
    <t>lung function</t>
  </si>
  <si>
    <t>brain function</t>
  </si>
  <si>
    <t>muscle function</t>
  </si>
  <si>
    <t>organ-other</t>
  </si>
  <si>
    <t>many process-general</t>
  </si>
  <si>
    <t>tool/method/model is multi purpose and not specific to any one thing</t>
  </si>
  <si>
    <t>Scale</t>
  </si>
  <si>
    <t># of papers</t>
  </si>
  <si>
    <t>Molecule</t>
  </si>
  <si>
    <t>Cell</t>
  </si>
  <si>
    <t>Tissue</t>
  </si>
  <si>
    <t>Organ</t>
  </si>
  <si>
    <t>~ percentage non-vis origin works cited from main</t>
  </si>
  <si>
    <t>ID</t>
  </si>
  <si>
    <t>Title</t>
  </si>
  <si>
    <t>Author</t>
  </si>
  <si>
    <t>Year</t>
  </si>
  <si>
    <t>Data Origin</t>
  </si>
  <si>
    <t>Visual Dim</t>
  </si>
  <si>
    <t>Space Scale Start</t>
  </si>
  <si>
    <t>Space Scale Finish</t>
  </si>
  <si>
    <t>Time Scale Start</t>
  </si>
  <si>
    <t>Time Scale Finish</t>
  </si>
  <si>
    <t>Space-Time-Levels</t>
  </si>
  <si>
    <t>Level</t>
  </si>
  <si>
    <t>Multi scale</t>
  </si>
  <si>
    <t>Human</t>
  </si>
  <si>
    <t>Phys/Anat</t>
  </si>
  <si>
    <t>Survey ModelMethodtool</t>
  </si>
  <si>
    <t>Exploration</t>
  </si>
  <si>
    <t>Analysis</t>
  </si>
  <si>
    <t>Communication</t>
  </si>
  <si>
    <t>Purpose test</t>
  </si>
  <si>
    <t>Purpose comment</t>
  </si>
  <si>
    <t>Process</t>
  </si>
  <si>
    <t>*Process (paper subsection)</t>
  </si>
  <si>
    <t>Structure</t>
  </si>
  <si>
    <t>Origin</t>
  </si>
  <si>
    <t>Concept</t>
  </si>
  <si>
    <t>Image Name</t>
  </si>
  <si>
    <t>Bibtex Authors</t>
  </si>
  <si>
    <t>Abstract</t>
  </si>
  <si>
    <t>Keywords</t>
  </si>
  <si>
    <t>Future work</t>
  </si>
  <si>
    <t>DOI</t>
  </si>
  <si>
    <t>in vitaLITy?</t>
  </si>
  <si>
    <t>in paper?</t>
  </si>
  <si>
    <t>Paraview: An end-user tool for large data visualization</t>
  </si>
  <si>
    <t>Ahrens, Geveci, Law</t>
  </si>
  <si>
    <t>volume (CT, MRI, etc)</t>
  </si>
  <si>
    <t>Physiology</t>
  </si>
  <si>
    <t>platform for quantitative analysis, exploration, communication of small to large scale data. Volume rendering is main focus. Analysis is main purpose of the three, although parameters and scripting methods in tool enable exploration. Communication = export of png/movie files. segmentation, registration, annotation of data. Includes 2D charts ie parallel coordinates, tables (see screenshot)</t>
  </si>
  <si>
    <t>organ-other, brain, heart, lung</t>
  </si>
  <si>
    <t>organ - brain, heart</t>
  </si>
  <si>
    <t>vis</t>
  </si>
  <si>
    <t>ParaView is an open-source, multi-platform application designed to visualize data sets of varying sizes from small to very large.</t>
  </si>
  <si>
    <t>paraview.png</t>
  </si>
  <si>
    <t>Ahrens, James and Geveci, Berk and Law, Charles</t>
  </si>
  <si>
    <t>This paper describes the design and features of a visualization tool, called ParaView, a tool for scientists to visualize and analysis extremely large data sets. The tool provides a graphical user interface for the creation and dynamic execution of visualization tasks. ParaView transparently supports the visualization and rendering of large data sets by executing these programs in parallel on shared or distributed memory machines. ParaView supports hardware-accelerated parallel rendering and achieves interactive rendering performance via level-of-detail techniques. The design balances and integrates a number of diverse requirements including the ability to handle large data, ease of use and extensibility by developers. This paper describes the requirements that guided the design, identifies their importance to scientific users, and discusses key design decision and tradeoffs.</t>
  </si>
  <si>
    <t>large scale datasets, volume rendering, general software tool, kitware</t>
  </si>
  <si>
    <t>--</t>
  </si>
  <si>
    <t>10.1016/B978-012387582-2/50038-1</t>
  </si>
  <si>
    <t>n</t>
  </si>
  <si>
    <t>LoD PLI: Level of Detail for Visualizing Time-Dependent, Protein-Lipid Interaction</t>
  </si>
  <si>
    <t>Alharbi et al.</t>
  </si>
  <si>
    <t>simulation</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</si>
  <si>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</si>
  <si>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</si>
  <si>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Vis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</si>
  <si>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</si>
  <si>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</si>
  <si>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</si>
  <si>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</si>
  <si>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</si>
  <si>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</si>
  <si>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The Cat is Out of the Bag: Cortical Simulations with 10^9 Neurons, 10^13 Synapses</t>
  </si>
  <si>
    <t>Ananthanarayanan et al.</t>
  </si>
  <si>
    <t>Simulation</t>
  </si>
  <si>
    <t>Cell, Tissue, Organ</t>
  </si>
  <si>
    <t>Model</t>
  </si>
  <si>
    <t>simulation on supercomputer and accordingly analyzed</t>
  </si>
  <si>
    <t>signal propagation</t>
  </si>
  <si>
    <t>multiscale</t>
  </si>
  <si>
    <t>brain</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</si>
  <si>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</si>
  <si>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</si>
  <si>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</si>
  <si>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</si>
  <si>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</si>
  <si>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</si>
  <si>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</si>
  <si>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</si>
  <si>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y</t>
  </si>
  <si>
    <t>Using Python for Signal Processing and Visualization</t>
  </si>
  <si>
    <t>Anderson, Preston, Silva</t>
  </si>
  <si>
    <t>MRI, EEG</t>
  </si>
  <si>
    <t>using python to process and visualize data- may be to just explore, could be for targeted analysis</t>
  </si>
  <si>
    <t>brain activity</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</si>
  <si>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</si>
  <si>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</si>
  <si>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</si>
  <si>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</si>
  <si>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</si>
  <si>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t>
  </si>
  <si>
    <t>10.1109/MCSE.2010.91</t>
  </si>
  <si>
    <t>Straightening Tubular Flow for Side-by-Side Visualization</t>
  </si>
  <si>
    <t>Angelelli et al.</t>
  </si>
  <si>
    <t>PC-MRI</t>
  </si>
  <si>
    <t>Straightening tubular structure, and juxtapositioning to allow comparative visualization of flow. Created to clearly communicate flow pattern in aorta</t>
  </si>
  <si>
    <t>blood flow (hemodynamics)</t>
  </si>
  <si>
    <t>artery</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</si>
  <si>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</si>
  <si>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</si>
  <si>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</si>
  <si>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</si>
  <si>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</si>
  <si>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</si>
  <si>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y-lower grp</t>
  </si>
  <si>
    <t>Live ultrasound-based particle visualization of blood flow in the heart</t>
  </si>
  <si>
    <t>Angelelli, Hauser</t>
  </si>
  <si>
    <t>US</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</si>
  <si>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</si>
  <si>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</si>
  <si>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</si>
  <si>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</si>
  <si>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</si>
  <si>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</si>
  <si>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</si>
  <si>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</si>
  <si>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</si>
  <si>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DCE-MRI</t>
  </si>
  <si>
    <t>Anatomy</t>
  </si>
  <si>
    <t>strong, only direct visualization with additional modeling</t>
  </si>
  <si>
    <t>tumor metabolic profiles</t>
  </si>
  <si>
    <t>Breast tumor</t>
  </si>
  <si>
    <t>Medical image analysis</t>
  </si>
  <si>
    <t xml:space="preserve">Optimization and modeling scheme for CE-MRI to acquire relevant physiological parameters and color coding them to direct visualization. </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</si>
  <si>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</si>
  <si>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</si>
  <si>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</si>
  <si>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</si>
  <si>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</si>
  <si>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</si>
  <si>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</si>
  <si>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</si>
  <si>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MRI</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</si>
  <si>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</si>
  <si>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</si>
  <si>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</si>
  <si>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</si>
  <si>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</si>
  <si>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</si>
  <si>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</si>
  <si>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</si>
  <si>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</si>
  <si>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</si>
  <si>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</si>
  <si>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</si>
  <si>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</si>
  <si>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</si>
  <si>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</si>
  <si>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</si>
  <si>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</si>
  <si>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</si>
  <si>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</si>
  <si>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</si>
  <si>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</si>
  <si>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</si>
  <si>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</si>
  <si>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protein behavior in live kidney tissue</t>
  </si>
  <si>
    <t>Kidney</t>
  </si>
  <si>
    <t>Medicine</t>
  </si>
  <si>
    <t>A novel microscopy method, using dual photon detection, to visualize inter and intracelluar dynamics in the kidney</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</si>
  <si>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</si>
  <si>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</si>
  <si>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</si>
  <si>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</si>
  <si>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</si>
  <si>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</si>
  <si>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Anatomically accurate high resolution modeling of human whole heart electromechanics: A strongly scalable algebraic multigrid solver method for nonlinear deformation</t>
  </si>
  <si>
    <t>Augustin et al.</t>
  </si>
  <si>
    <t>Molecule, Tissue, Organ</t>
  </si>
  <si>
    <t>Tissue, Organ</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</si>
  <si>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</si>
  <si>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</si>
  <si>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</si>
  <si>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</si>
  <si>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</si>
  <si>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</si>
  <si>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</si>
  <si>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</si>
  <si>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</si>
  <si>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</si>
  <si>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CellProﬁler Analyst Web (CPAW) - Exploration, analysis, and classiﬁcation of biological images on the web</t>
  </si>
  <si>
    <t>Baidak et al.</t>
  </si>
  <si>
    <t>microscopy</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</si>
  <si>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</si>
  <si>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</si>
  <si>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</si>
  <si>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</si>
  <si>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</si>
  <si>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</si>
  <si>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</si>
  <si>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</si>
  <si>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</si>
  <si>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</si>
  <si>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</si>
  <si>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Toward Real-time Simulation of Cardiac Dynamics</t>
  </si>
  <si>
    <t>Bartocci et al.</t>
  </si>
  <si>
    <t xml:space="preserve">Physiology </t>
  </si>
  <si>
    <t>visualize results of cardiac electrophysiology in voltage map</t>
  </si>
  <si>
    <t>signal propagation (heart electrophysiology)</t>
  </si>
  <si>
    <t>heart</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</si>
  <si>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</si>
  <si>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</si>
  <si>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</si>
  <si>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</si>
  <si>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</si>
  <si>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</si>
  <si>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</si>
  <si>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</si>
  <si>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Patient-specific isogeometric fluid–structure interaction analysis of thoracic aortic blood flow due to implantation of the Jarvik 2000 left ventricular assist device</t>
  </si>
  <si>
    <t>Bazilevs et al.</t>
  </si>
  <si>
    <t>CT, simulation (NURBS-based isogeometric analysis)</t>
  </si>
  <si>
    <t>patient specific analysis of certain flow quantities</t>
  </si>
  <si>
    <t>Heart</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</si>
  <si>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</si>
  <si>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</si>
  <si>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</si>
  <si>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</si>
  <si>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</si>
  <si>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</si>
  <si>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Semi-Automatic Vessel Boundary Detection in Cardiac 4D PC-MRI Data Using FTLE fields</t>
  </si>
  <si>
    <t>Behrendt et al.</t>
  </si>
  <si>
    <t>Physiology/Anatomy</t>
  </si>
  <si>
    <t>main goal is automated method to extract vessel boundaries</t>
  </si>
  <si>
    <t>Aorta</t>
  </si>
  <si>
    <t>In this paper, we presented a method to aid the segmentation of vessels in low-contrast cardiac 4D PC-MRI datasets. This was achieved by combining magnitude-based images with flow coherency information extracted from FTLE fields. Although we only tested it with cardiac 4D PC-MRI data, our method should be easily adaptable for other regions of the human body, as long as the vessels are large enough to be visible through 4D PC-MRI.</t>
  </si>
  <si>
    <t>behrendt.jpg</t>
  </si>
  <si>
    <t>Behrendt, Benjamin; Kohler, Benjamin; Grafe, Daniel; Grothoff, Matthias; Gutberlet, Matthias; Preim, Bernhard</t>
  </si>
  <si>
    <t>Four-dimensional phase-contrast magnetic resonance imaging (4D PC-MRI) is a method to non-invasively acquire in-vivo blood flow, e.g. in the aorta. It produces three-dimensional, time-resolved datasets containing both flow speed and direction for each voxel. In order to perform qualitative and quantitative data analysis on these datasets, a vessel segmentation is often required. These segmentations are mostly performed manually or semi-automatically, based on three-dimensional intensity images containing the maximal flow speed over all time steps. To allow for a faster segmentation, we propose a method that, in addition to intensity, incorporates the flow trajectories into the segmentation process. This is accomplished by extracting Lagrangian Coherent Structures (LCS) from the flow data, which indicate physical boundaries in a dynamical system. To approximate LCS in our discrete images, we employ Finite Time Lyapunov Exponent (FTLE) fields to quantify the rate of separation of neighboring flow trajectories. LCS appear as ridges or valleys in FTLE images, indicating the presence of either a flow structure boundary or physical boundary. We will show that the process of segmenting low-contrast 4D PC-MRI datasets can be simplified by using the generated FLTE data in combination with intensity images.</t>
  </si>
  <si>
    <t>vessel boundary, blood flow</t>
  </si>
  <si>
    <t>10.2312/vcbm20161269</t>
  </si>
  <si>
    <t>Tridimensional Visualization and Analysis of Early Human Development</t>
  </si>
  <si>
    <t>Belle et al.</t>
  </si>
  <si>
    <t>Cell, Tissue, Organ, *System, *Organism</t>
  </si>
  <si>
    <t>Anatomy (form follows function)</t>
  </si>
  <si>
    <t>visualize high resolution microscopy data of human embryos to undertsand system structure, looking for specific markers to identify how they influence tissue development</t>
  </si>
  <si>
    <t>embryo development</t>
  </si>
  <si>
    <t>human embryo</t>
  </si>
  <si>
    <t>cell biology</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</si>
  <si>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</si>
  <si>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</si>
  <si>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</si>
  <si>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</si>
  <si>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</si>
  <si>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</si>
  <si>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</si>
  <si>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3D volumetric muscle modeling for real-time deformation analysis with FEM</t>
  </si>
  <si>
    <t>Berranen et al.</t>
  </si>
  <si>
    <t>modeling of muscle deformation, visualize output of model</t>
  </si>
  <si>
    <t>Muscle dynamics</t>
  </si>
  <si>
    <t>Muscle</t>
  </si>
  <si>
    <t>Medicine engineering</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</si>
  <si>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</si>
  <si>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</si>
  <si>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</si>
  <si>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</si>
  <si>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</si>
  <si>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</si>
  <si>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</si>
  <si>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DNA Animations for Science-Art Exhibition</t>
  </si>
  <si>
    <t>Berry</t>
  </si>
  <si>
    <t>animation</t>
  </si>
  <si>
    <t>Molecule, Organelle, Cell</t>
  </si>
  <si>
    <t>animation of DNA-related processes in real time, designed for communication with cinematic elements</t>
  </si>
  <si>
    <t>pathway</t>
  </si>
  <si>
    <t>DNA</t>
  </si>
  <si>
    <t>biomedical animation</t>
  </si>
  <si>
    <t>multiscale animation that starts with an outer view of the cell, then dives into the nucleus to observe the process of gene expression and repair; processes occur in real-time</t>
  </si>
  <si>
    <t>berry.jpg</t>
  </si>
  <si>
    <t>Berry, Drew</t>
  </si>
  <si>
    <r>
      <rPr/>
      <t xml:space="preserve">Edit of wehi.tv's DNA animations.
Created for V&amp;A exhibition "The Future Starts Here" 2018
youtube: </t>
    </r>
    <r>
      <rPr>
        <color rgb="FF1155CC"/>
        <u/>
      </rPr>
      <t>https://www.youtube.com/watch?v=7Hk9jct2ozY</t>
    </r>
  </si>
  <si>
    <t>DNA repair, animation</t>
  </si>
  <si>
    <t>In Vivo Three-Dimensional MR Wall Shear Stress Estimation in Ascending Aortic Dilatation</t>
  </si>
  <si>
    <t>Bieging et al.</t>
  </si>
  <si>
    <t>Main interest in identifying regions of high wall shear stress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</si>
  <si>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</si>
  <si>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</si>
  <si>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</si>
  <si>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</si>
  <si>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</si>
  <si>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</si>
  <si>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Productive visualization of high-throughput sequencing data using the SeqCode open portable platform</t>
  </si>
  <si>
    <t>Blanco, González-Ramírez, Di Croce</t>
  </si>
  <si>
    <t>gene sequence, e.g. ChIP-seq, ATAC-seq, and RNA-seq</t>
  </si>
  <si>
    <t>Molecule, Organelle</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</si>
  <si>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</si>
  <si>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</si>
  <si>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</si>
  <si>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computational biology</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</si>
  <si>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</si>
  <si>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</si>
  <si>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</si>
  <si>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rP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color rgb="FF1155CC"/>
        <u/>
      </rPr>
      <t>https://github.com/eblancoga/seqcode.</t>
    </r>
  </si>
  <si>
    <t xml:space="preserve">sequence, gene, genomics </t>
  </si>
  <si>
    <t xml:space="preserve">integrate more features for comparison tasks </t>
  </si>
  <si>
    <t>10.1038/s41598-021-98889-7</t>
  </si>
  <si>
    <t>4D phase contrast MRI at 3 T: Effect of standard and blood-pool contrast agents on SNR, PC-MRA, and blood flow visualization</t>
  </si>
  <si>
    <t>Bock et al.</t>
  </si>
  <si>
    <t>PC-MRA</t>
  </si>
  <si>
    <t>streamlines derived from the data and visualized, main idea exploratory (overview) of what data contain</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</si>
  <si>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</si>
  <si>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</si>
  <si>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</si>
  <si>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</si>
  <si>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</si>
  <si>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</si>
  <si>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</si>
  <si>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The Inner Life of the Cell</t>
  </si>
  <si>
    <t>Bolinsky</t>
  </si>
  <si>
    <t>PDB</t>
  </si>
  <si>
    <t>Illustration</t>
  </si>
  <si>
    <t>pathway, organelle behavior</t>
  </si>
  <si>
    <t>molecules,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</si>
  <si>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</si>
  <si>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</si>
  <si>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</si>
  <si>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</si>
  <si>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</si>
  <si>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</si>
  <si>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The Cell Cycle Browser: An Interactive Tool for Visualizing, Simulating, and Perturbing Cell-Cycle Progression</t>
  </si>
  <si>
    <t>Borland et al.</t>
  </si>
  <si>
    <t>simulation, microscopy</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</si>
  <si>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</si>
  <si>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</si>
  <si>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</si>
  <si>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</si>
  <si>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</si>
  <si>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</si>
  <si>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</si>
  <si>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</si>
  <si>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</si>
  <si>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Visual Analysis of Cardiac 4D MRI Blood Flow Using Line Predicates</t>
  </si>
  <si>
    <t>Born et al.</t>
  </si>
  <si>
    <t>Visual analysis main component, direct visualization for exploration of data as secondary concept as well</t>
  </si>
  <si>
    <t>Vessel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</si>
  <si>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</si>
  <si>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</si>
  <si>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</si>
  <si>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</si>
  <si>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</si>
  <si>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</si>
  <si>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</si>
  <si>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y-lower group</t>
  </si>
  <si>
    <t>Metabolic network visualization using constraint planar graph drawing algorithm</t>
  </si>
  <si>
    <t>Bourqui et al.</t>
  </si>
  <si>
    <t>Pathway</t>
  </si>
  <si>
    <t>network visual analysis</t>
  </si>
  <si>
    <t>metabolism</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</si>
  <si>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</si>
  <si>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</si>
  <si>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</si>
  <si>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</si>
  <si>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</si>
  <si>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</si>
  <si>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</si>
  <si>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y - upper grp</t>
  </si>
  <si>
    <t>OpenCMISS: a multi-physics &amp; multi-scale computational infrastructure for the VPH/Physiome project</t>
  </si>
  <si>
    <t>Bradley et al.</t>
  </si>
  <si>
    <t>Molecule, Organelle, Cell, Tissue, Organ</t>
  </si>
  <si>
    <t>Molecule, Cell, Tissue, Organ</t>
  </si>
  <si>
    <t>See results of CellML simulations, modify parameters in OpenCMISS-Zinc (the compnent that allows field manipulation and visualization)</t>
  </si>
  <si>
    <t xml:space="preserve">many </t>
  </si>
  <si>
    <t>many</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</si>
  <si>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</si>
  <si>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</si>
  <si>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</si>
  <si>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</si>
  <si>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</si>
  <si>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</si>
  <si>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</si>
  <si>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</si>
  <si>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mentioned in Sec Taxonomy as example of multi-scale sim model</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</si>
  <si>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</si>
  <si>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</si>
  <si>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</si>
  <si>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</si>
  <si>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molecules</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</si>
  <si>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</si>
  <si>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</si>
  <si>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</si>
  <si>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</si>
  <si>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</si>
  <si>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</si>
  <si>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</si>
  <si>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</si>
  <si>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</si>
  <si>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</si>
  <si>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has reconstructed 3D models</t>
  </si>
  <si>
    <t>wing</t>
  </si>
  <si>
    <t>Vis - 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</si>
  <si>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</si>
  <si>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</si>
  <si>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</si>
  <si>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</si>
  <si>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</si>
  <si>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</si>
  <si>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</si>
  <si>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BioDynaMo: a general platform for scalable agent-based simulation</t>
  </si>
  <si>
    <t>Breitweiser et al.</t>
  </si>
  <si>
    <t xml:space="preserve">Visualize results of simulation </t>
  </si>
  <si>
    <t>signal propagation, cell division, etc</t>
  </si>
  <si>
    <t>cell, tissue</t>
  </si>
  <si>
    <t>Visualization</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</si>
  <si>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</si>
  <si>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</si>
  <si>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</si>
  <si>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</si>
  <si>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</si>
  <si>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</si>
  <si>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</si>
  <si>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</si>
  <si>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</si>
  <si>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</si>
  <si>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</si>
  <si>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</si>
  <si>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</si>
  <si>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</si>
  <si>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</si>
  <si>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</si>
  <si>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</si>
  <si>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</si>
  <si>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</si>
  <si>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</si>
  <si>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</si>
  <si>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</si>
  <si>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also allow for interactive selection of areas of interest for further exploration</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</si>
  <si>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</si>
  <si>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</si>
  <si>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</si>
  <si>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</si>
  <si>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</si>
  <si>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</si>
  <si>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Automated Illustration of Molecular Flexibility</t>
  </si>
  <si>
    <t>Bryden et al.</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</si>
  <si>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</si>
  <si>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</si>
  <si>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</si>
  <si>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</si>
  <si>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</si>
  <si>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</si>
  <si>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</si>
  <si>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</si>
  <si>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</si>
  <si>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</si>
  <si>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done in molecule dynamics</t>
  </si>
  <si>
    <t>Visualizing metabolic network dynamics through time-series metabolomic data</t>
  </si>
  <si>
    <t>Buchweitz et al.</t>
  </si>
  <si>
    <t>metabolomic data</t>
  </si>
  <si>
    <t>Molecule, Cell</t>
  </si>
  <si>
    <t>exploration and analysis methods for metabolomics data in metabolic pathway maps, similar to Escher etc</t>
  </si>
  <si>
    <t>molecule</t>
  </si>
  <si>
    <t xml:space="preserve">we present GEM-Vis, an original method for the visualization of time-course metabolomic data within the context of metabolic network maps. </t>
  </si>
  <si>
    <t>buchweitz.jpeg</t>
  </si>
  <si>
    <t>Buchweitz, L.F., Yurkovich, J.T., Blessing, C., Kohler, V., Schwarzkopf, F., King, Z.A., Yang, L., Jóhannsson, F., Sigurjónsson, Ó.E., Rolfsson, Ó. and Heinrich, J.</t>
  </si>
  <si>
    <t>Background
New technologies have given rise to an abundance of -omics data, particularly metabolomic data. The scale of these data introduces new challenges for the interpretation and extraction of knowledge, requiring the development of innovative computational visualization methodologies. Here, we present GEM-Vis, an original method for the visualization of time-course metabolomic data within the context of metabolic network maps. We demonstrate the utility of the GEM-Vis method by examining previously published data for two cellular systems—the human platelet and erythrocyte under cold storage for use in transfusion medicine.
Results
The results comprise two animated videos that allow for new insights into the metabolic state of both cell types. In the case study of the platelet metabolome during storage, the new visualization technique elucidates a nicotinamide accumulation that mirrors that of hypoxanthine and might, therefore, reflect similar pathway usage. This visual analysis provides a possible explanation for why the salvage reactions in purine metabolism exhibit lower activity during the first few days of the storage period. The second case study displays drastic changes in specific erythrocyte metabolite pools at different times during storage at different temperatures.
Conclusions
The new visualization technique GEM-Vis introduced in this article constitutes a well-suitable approach for large-scale network exploration and advances hypothesis generation. This method can be applied to any system with data and a metabolic map to promote visualization and understand physiology at the network level. More broadly, we hope that our approach will provide the blueprints for new visualizations of other longitudinal -omics data types. The supplement includes a comprehensive user’s guide and links to a series of tutorial videos that explain how to prepare model and data files, and how to use the software SBMLsimulator in combination with further tools to create similar animations as highlighted in the case studies.</t>
  </si>
  <si>
    <t>metabolomics, pathways, cell phenotype</t>
  </si>
  <si>
    <t>10.1186/s12859-020-3415-z</t>
  </si>
  <si>
    <t>SnapShot: Phosphoregulation of Mitosis</t>
  </si>
  <si>
    <t>Burgess et al.</t>
  </si>
  <si>
    <t>Mass spectrometry–based proteomics</t>
  </si>
  <si>
    <t>Moleule, Organelle, Cell</t>
  </si>
  <si>
    <t xml:space="preserve">communicate cascade of phosphorylation events that lead to overall cell behaviors </t>
  </si>
  <si>
    <t>mitosis, molecular pathway</t>
  </si>
  <si>
    <t>cell, molecules</t>
  </si>
  <si>
    <t>cascade of phosphorylation events is laid out as a cyclic journey through a cellular landscape. Proteins are represented as tracks and phosphoevents are positioned by time and subcellular location—two key variables in these experiments. This layout facilitates spatial reasoning about causal relationships, helping researchers use these complex data sets to gain insight into cellular processes, such as insulin response or mitosis.</t>
  </si>
  <si>
    <t>burgess.jpg</t>
  </si>
  <si>
    <t>Burgess, A.; Vuong, J.; Rogers, S.; Malumbres, M.; O’Donoghue, S.I.</t>
  </si>
  <si>
    <t>During mitosis, a cell divides its duplicated genome into two identical daughter cells. This process must occur without errors to prevent proliferative diseases (e.g., cancer). A key mechanism controlling mitosis is the precise timing of more than 32,000 phosphorylation and dephosphorylation events by a network of kinases and counterbalancing phosphatases. The identity, magnitude, and temporal regulation of these events have emerged recently, largely from advances in mass spectrometry. Here, we show phosphoevents currently believed to be key regulators of mitosis. For an animated version of this SnapShot, please see http://www.cell.com/cell/enhanced/odonoghue2.</t>
  </si>
  <si>
    <t>visual communication, chart, phosphorylation</t>
  </si>
  <si>
    <t>10.1016/j.cell.2017.06.003</t>
  </si>
  <si>
    <t>Multi-scale computational models of the airways to unravel the pathophysiological mechanisms in asthma and chronic obstructive pulmonary disease (AirPROM)</t>
  </si>
  <si>
    <t xml:space="preserve">Burrowes et al. </t>
  </si>
  <si>
    <t>simulation, CT, MRI, omics</t>
  </si>
  <si>
    <t xml:space="preserve">explore/evaluate results of multiscale model on 3D model of lung/bronchial tree </t>
  </si>
  <si>
    <t>breathing</t>
  </si>
  <si>
    <t>lung</t>
  </si>
  <si>
    <t>biomedical engineering</t>
  </si>
  <si>
    <t xml:space="preserve">integrated multi-scale model of the airways in order to unravel the complex pathophysiological mechanisms occurring in the diseases asthma and COPD. The workflow includes collection and analysis of patient data, extraction of structural information from medical images, the construction of computational meshes, three-dimensional computational fluid dynamics (CFD) and the development of a multi-scale model—capturing information from the gene–cell–tissue level—that predicts clinically relevant outcomes. AirPROM knowledge management system: The main focus of the modelling within AirPROM is ventilation and the impact of pathophysiological changes on resultant ventilatory and gas exchange function. Because changes occur throughout the airway network—within both large and small airways—and in the parenchymal tissue, there are several components we need to include in an organ-scale model to understand the system as a whole. We optimize and bring together the existing techniques in three-dimensional CFD (see §3.1), small airway measurements and models (see §3.2), one-dimensional flow modelling, organ-level continuum mechanics and statistical models (see §3.4) to capture the structure and function of a whole lung. Sub-organ-level components also need to be integrated with the organ model to enable an understanding of the multi-scale nature of these diseases. Here, we again optimize and bring together existing tools and techniques using agent-based modelling to predict emergent tissue properties from gene–cell interactions.
*applying the technique of individual-based modelling/agent-based modelling (ABM) to capture the changes occurring at the cell level. </t>
  </si>
  <si>
    <t>burrowes.jpg</t>
  </si>
  <si>
    <t>Burrowes, K.S.; De Backer, J.; Smallwood, R.; Sterk, P.J.; Gut, I.; Wirix-Speetjens, R.; Siddiqui, S.; Owers-Bradley, J.; Wild, J., Maier, D.; Brightling, C.</t>
  </si>
  <si>
    <t>The respiratory system comprises several scales of biological complexity: the genes, cells and tissues that work in concert to generate resultant function. Malfunctions of the structure or function of components at any spatial scale can result in diseases, to the detriment of gas exchange, right heart function and patient quality of life. Vast amounts of data emerge from studies across each of the biological scales; however, the question remains: how can we integrate and interpret these data in a meaningful way? Respiratory disease presents a huge health and economic burden, with the diseases asthma and chronic obstructive pulmonary disease (COPD) affecting over 500 million people worldwide. Current therapies are inadequate owing to our incomplete understanding of the disease pathophysiology and our lack of recognition of the enormous disease heterogeneity: we need to characterize this heterogeneity on a patient-specific basis to advance healthcare. In an effort to achieve this goal, the AirPROM consortium (Airway disease Predicting Outcomes through patient-specific computational Modelling) brings together a multi-disciplinary team and a wealth of clinical data. Together we are developing an integrated multi-scale model of the airways in order to unravel the complex pathophysiological mechanisms occurring in the diseases asthma and COPD.</t>
  </si>
  <si>
    <t xml:space="preserve"> asthma, chronic obstructive pulmonary disease, computational modelling</t>
  </si>
  <si>
    <t>increased collab across institutions, continue model verification</t>
  </si>
  <si>
    <t>10.1098/rsfs.2012.0057</t>
  </si>
  <si>
    <t>in multiscale section</t>
  </si>
  <si>
    <t>MoleCollar and Tunnel Heat Map Visualizations for Conveying Spatio-Temporo-Chemical Properties Across and Along Protein Voids</t>
  </si>
  <si>
    <t>Byska et al.</t>
  </si>
  <si>
    <t>Simulation,PDB</t>
  </si>
  <si>
    <t>visual analysis with some direct visualization</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</si>
  <si>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</si>
  <si>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</si>
  <si>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</si>
  <si>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</si>
  <si>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</si>
  <si>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</si>
  <si>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</si>
  <si>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AnimoAminoMiner: Exploration of Protein Tunnels and their Properties in Molecular Dynamics</t>
  </si>
  <si>
    <t>Byška et al.</t>
  </si>
  <si>
    <t>visual exploration and analysis of protein tunnel dynamics</t>
  </si>
  <si>
    <t>protein tunnel</t>
  </si>
  <si>
    <t xml:space="preserve">In this paper we proposed the novel AnimoAminoMiner representation. It provides biochemists with an abstracted overview on the main characteristics of a protein tunnel, namely its width, length, surrounding amino acids and their properties. This also includes changes over time represented by molecular dynamics simulations. Among other numerous characteristics of protein tunnels, these were selected as the most crucial ones when searching for the best mutation candidates influencing protein reactivity and its function. The AnimoAminoMiner focuses also on the interactive exploration of the proposed representations which leads to a fast and intuitive selection of the most appropriate candidate amino acids. </t>
  </si>
  <si>
    <t>byskaamino.jpg</t>
  </si>
  <si>
    <t>Byška, J., Le Muzic, M., Gröller, M.E., Viola, I. and Kozlikova, B.</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</si>
  <si>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</si>
  <si>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Byška, Jan; Le Muzic, Mathieu; Gröller, M. Eduard; Viola, Ivan; Kozlíková, Barbora</t>
  </si>
  <si>
    <t>10.1109/TVCG.2015.2467434</t>
  </si>
  <si>
    <t>Analysis of long molecular dynamics simulations using interactive focus+ context visualization</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</si>
  <si>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</si>
  <si>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</si>
  <si>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molecular dynamics, molecular interactions</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</si>
  <si>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</si>
  <si>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</si>
  <si>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</si>
  <si>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</si>
  <si>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</si>
  <si>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</si>
  <si>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</si>
  <si>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</si>
  <si>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y-upper grp</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</si>
  <si>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</si>
  <si>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</si>
  <si>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</si>
  <si>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</si>
  <si>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</si>
  <si>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</si>
  <si>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</si>
  <si>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caspi.png</t>
  </si>
  <si>
    <t>Caspi, R., Altman, T., Billington, R., Dreher, K., Foerster, H., Fulcher, C.A., Holland, T.A., Keseler, I.M., Kothari, A., Kubo, A. and Krummenacker, M.</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</si>
  <si>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</si>
  <si>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</si>
  <si>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</si>
  <si>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</si>
  <si>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Fast Joint Detection-Estimation of Evoked Brain Activity in Event-Related fMRI Using a Variational Approach</t>
  </si>
  <si>
    <t>Chaari et al.</t>
  </si>
  <si>
    <t>fMRI</t>
  </si>
  <si>
    <t>direct visualization with a little bit of derivation and color coding</t>
  </si>
  <si>
    <t>Medical imaging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</si>
  <si>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</si>
  <si>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</si>
  <si>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</si>
  <si>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</si>
  <si>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</si>
  <si>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</si>
  <si>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A Dynamic Skull Model for Simulation of Cerebral Cortex Folding</t>
  </si>
  <si>
    <t>Chen et al</t>
  </si>
  <si>
    <t>Simulation, DTI (for structural)</t>
  </si>
  <si>
    <t>model of human brain, and direct visualization of simulation</t>
  </si>
  <si>
    <t>morphogenesis/embryogenesis</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</si>
  <si>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</si>
  <si>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</si>
  <si>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</si>
  <si>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</si>
  <si>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</si>
  <si>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</si>
  <si>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</si>
  <si>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</si>
  <si>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A framework for three-dimensional simulation of morphogenesis</t>
  </si>
  <si>
    <t>Cickovski et al.</t>
  </si>
  <si>
    <t>Cell, Tissue</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</si>
  <si>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</si>
  <si>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</si>
  <si>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</si>
  <si>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</si>
  <si>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</si>
  <si>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</si>
  <si>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</si>
  <si>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</si>
  <si>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</si>
  <si>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</si>
  <si>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Molecular Maya (mMaya)</t>
  </si>
  <si>
    <t>Clarafi</t>
  </si>
  <si>
    <t>x-ray crystallography, nmr</t>
  </si>
  <si>
    <t>Anatomy/Physiology</t>
  </si>
  <si>
    <t>plugin for Maya, less geared for analysis and more for exploration of structures and for communication (animation)</t>
  </si>
  <si>
    <t>molecule interactions, dyanmics</t>
  </si>
  <si>
    <t>Vis - VIZBI - illustration/systems bio</t>
  </si>
  <si>
    <t xml:space="preserve">Molecular Maya (mMaya) is a free plugin for Autodesk Maya that lets users import, model and animate molecular structures. </t>
  </si>
  <si>
    <t>clarafi.jpg</t>
  </si>
  <si>
    <t>Molecular Maya (mMaya) is a free plugin for Autodesk Maya that lets users import, model and animate molecular structures. We leverage the power and flexibility of Maya while offering innovative, intuitive tools specialized for the challenges of molecular modeling and animation. mMaya is further enhanced by a series of 'kits' that expand its functionality and greatly streamline molecular modeling, animation, and simulation (see below).</t>
  </si>
  <si>
    <t>Maya, autodesk, molecular animation</t>
  </si>
  <si>
    <t>Illustration-Inspired Visualization of Blood Flow Dynamics</t>
  </si>
  <si>
    <t>Coppin et al.</t>
  </si>
  <si>
    <t>CFD</t>
  </si>
  <si>
    <t xml:space="preserve">main idea to communicate dynamics of blood flow, use of illustrative techniques to abstract essential elements </t>
  </si>
  <si>
    <t>vessel</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</si>
  <si>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</si>
  <si>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</si>
  <si>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</si>
  <si>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</si>
  <si>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</si>
  <si>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</si>
  <si>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Interactive Network Visualization of Gene Expression Time-Series Data</t>
  </si>
  <si>
    <t>Cruz, Arrais, Machado</t>
  </si>
  <si>
    <t>RNAseq</t>
  </si>
  <si>
    <t>main goal is analysis of protein networks for gene expression: By moving through the timeline, it was possible to observe that proteins within the same clusters presented similar gene expression profiles, meaning increases and decreases at the same points in time.; 
clustering algorithm that does analyzing and grouping nodes based on the similarity of their attributes, such as gene expression variation between time points, which identifies clusters of proteins that share similar activation patterns. Furthermore, by distorting the time line in order to position time points according to their similarity, it is possible to identify behaviours that occur over time, such as cycles and significant changes "When handling biological data, the list of processes associated to any selected node is queried from the GO database and displayed at the bottom of the user interface. When a cluster is selected, this list will display all the biological processes found in that group, along with the quantity of occurrences, as shown in Figure 1. This provides the user with the ability to compare the groups of proteins based on external database data"</t>
  </si>
  <si>
    <t>molecule pathway (protein-protein interaction network, gene expression)</t>
  </si>
  <si>
    <t>protein</t>
  </si>
  <si>
    <t>visualization</t>
  </si>
  <si>
    <t>In this paper, we propose a novel visualization tool for representing and analyzing gene expression time-series data, capable of improving the biological reasoning over large datasets. Integrates GO ontology database</t>
  </si>
  <si>
    <t>cruz.jpg</t>
  </si>
  <si>
    <t>Cruz, António; P. Arrais, Joel; Machado, Penousal</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</si>
  <si>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</si>
  <si>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protein similarity, gene expression profile, time-dependent data</t>
  </si>
  <si>
    <t xml:space="preserve">reduce data dimensionality for easier analysis </t>
  </si>
  <si>
    <t>10.1109/iV.2018.00105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</si>
  <si>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</si>
  <si>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</si>
  <si>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</si>
  <si>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</si>
  <si>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</si>
  <si>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</si>
  <si>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</si>
  <si>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</si>
  <si>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</si>
  <si>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</si>
  <si>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</si>
  <si>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</si>
  <si>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</si>
  <si>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</si>
  <si>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</si>
  <si>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</si>
  <si>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</si>
  <si>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</si>
  <si>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</si>
  <si>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</si>
  <si>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</si>
  <si>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</si>
  <si>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</si>
  <si>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</si>
  <si>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molecular dynamics, packed cell</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</si>
  <si>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</si>
  <si>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</si>
  <si>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</si>
  <si>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</si>
  <si>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</si>
  <si>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</si>
  <si>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</si>
  <si>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</si>
  <si>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</si>
  <si>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</si>
  <si>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</si>
  <si>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</si>
  <si>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</si>
  <si>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</si>
  <si>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</si>
  <si>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</si>
  <si>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</si>
  <si>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</si>
  <si>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From biochemical reaction networks to 3D dynamics in the cell: The ZigCell3D modeling, simulation and visualisation framework</t>
  </si>
  <si>
    <t>De Heras Ciechomski et al.</t>
  </si>
  <si>
    <t>Network</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</si>
  <si>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</si>
  <si>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</si>
  <si>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</si>
  <si>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</si>
  <si>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</si>
  <si>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</si>
  <si>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</si>
  <si>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</si>
  <si>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</si>
  <si>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TODO in multiscale section</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</si>
  <si>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</si>
  <si>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</si>
  <si>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</si>
  <si>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</si>
  <si>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</si>
  <si>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</si>
  <si>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</si>
  <si>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</si>
  <si>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</si>
  <si>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</si>
  <si>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Temporal Interpolation of 4D PC-MRI Blood-flow Measurements Using Bidirectional Physics-based Fluid Simulation</t>
  </si>
  <si>
    <t>PC-MRI, CFD</t>
  </si>
  <si>
    <t>aorta</t>
  </si>
  <si>
    <t>dehoon.2016.jpg</t>
  </si>
  <si>
    <t>de 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</si>
  <si>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</si>
  <si>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</si>
  <si>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InkVis: A High-Particle-Count Approach for Visualization of Phase-Contrast Magnetic Resonance Imaging Data</t>
  </si>
  <si>
    <t>de Hoon et al.</t>
  </si>
  <si>
    <t>explore data for areas of abnormal flow, visual encoding used to understand uncertainty (specific property) of the data</t>
  </si>
  <si>
    <t>aneurysm</t>
  </si>
  <si>
    <t>We have presented a flexible framework inspired by experimental physical flow visualization that allows the visualization of various aspects of blood-flow PC-MRI data. Specifically temporal behaviour and uncertainty are features that can be explored in our proposed framework and that are not commonly available in the currently used methods in PC-MRI visualization.</t>
  </si>
  <si>
    <t>dehoon-inkvis.jpg</t>
  </si>
  <si>
    <t>de Hoon, Niels; Lawonn, Kai; Jalba, Andrei; Eisemann, Elmar; Vilanova, Anna</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</si>
  <si>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</si>
  <si>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uncertainty visualization</t>
  </si>
  <si>
    <t xml:space="preserve">apply to different flow datasets, e.g. heart data </t>
  </si>
  <si>
    <t>10.2312/vcbm.20191243</t>
  </si>
  <si>
    <t>Visualization of time dependent confocal microscopy data</t>
  </si>
  <si>
    <t>De Leeuw et al.</t>
  </si>
  <si>
    <t>confocal microscopy</t>
  </si>
  <si>
    <t>Organelle, Cell</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</si>
  <si>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</si>
  <si>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</si>
  <si>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chromosomes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</si>
  <si>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</si>
  <si>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</si>
  <si>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</si>
  <si>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</si>
  <si>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</si>
  <si>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</si>
  <si>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</si>
  <si>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</si>
  <si>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</si>
  <si>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</si>
  <si>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activity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</si>
  <si>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</si>
  <si>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</si>
  <si>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</si>
  <si>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</si>
  <si>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</si>
  <si>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</si>
  <si>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</si>
  <si>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</si>
  <si>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</si>
  <si>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</si>
  <si>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</si>
  <si>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</si>
  <si>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</si>
  <si>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</si>
  <si>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</si>
  <si>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</si>
  <si>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</si>
  <si>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</si>
  <si>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Giotto, a toolbox for integrative analysis and visualization of spatial expression data</t>
  </si>
  <si>
    <t>Dries et al.</t>
  </si>
  <si>
    <t>spatial transcriptomics data</t>
  </si>
  <si>
    <t>Molecule, Cell, Tissue</t>
  </si>
  <si>
    <t xml:space="preserve">goal for visualization of this type of data with this tool can be to explore and/or analyze, less so about communicating </t>
  </si>
  <si>
    <t>molecules, genes, cells</t>
  </si>
  <si>
    <t>Giotto, a comprehensive, flexible, robust, and open-source toolbox for spatial transcriptomic and proteomic data analysis and visualization</t>
  </si>
  <si>
    <t>dries.jpg</t>
  </si>
  <si>
    <t>Dries, R.; Zhu, Q.; Dong, R.; Eng, C.H.L.; Li, H.; Liu, K.; Fu, Y.; Zhao, T.; Sarkar, A.; Bao, F.</t>
  </si>
  <si>
    <t>The rapid development of novel spatial transcriptomic and proteomic technologies has provided new opportunities to investigate the interactions between cells and their native microenvironment. However, effective use of such technologies requires the development of innovative computational tools that are easily accessible and intuitive to use. Here we present Giotto, a comprehensive, flexible, robust, and open-source toolbox for spatial transcriptomic and proteomic data analysis and visualization. The data analysis module provides end-to-end analysis by implementing a wide range of algorithms for characterizing cell-type distribution, spatially coherent gene expression patterns, and interactions between each cell and its surrounding neighbors. Furthermore, Giotto can also be used in conjunction with external single-cell RNAseq data to infer the spatial enrichment of cell types from data that do not have single-cell resolution. The data visualization module allows users to interactively visualize the gene expression data, analysis outputs, and additional imaging features, thereby providing a user-friendly workspace to explore multiple modalities of information for biological investigation. These two modules can be used iteratively for refined analysis and hypothesis development. We applied Giotto to a wide range of public datasets encompassing diverse technologies and platforms, thereby demonstrating its general applicability for spatial transcriptomic and proteomic data analysis and visualization.</t>
  </si>
  <si>
    <t>spatial transcriptomics, single cell omics, proteomics</t>
  </si>
  <si>
    <t>10.1186/s13059-021-02286-2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</si>
  <si>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</si>
  <si>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</si>
  <si>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</si>
  <si>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</si>
  <si>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signal propagation (respiratory signaling)</t>
  </si>
  <si>
    <t>Brain</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</si>
  <si>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</si>
  <si>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</si>
  <si>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</si>
  <si>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</si>
  <si>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</si>
  <si>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</si>
  <si>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</si>
  <si>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</si>
  <si>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</si>
  <si>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molecular interactions, ligand binding</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</si>
  <si>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</si>
  <si>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</si>
  <si>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</si>
  <si>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</si>
  <si>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</si>
  <si>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</si>
  <si>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</si>
  <si>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</si>
  <si>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</si>
  <si>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</si>
  <si>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</si>
  <si>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</si>
  <si>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</si>
  <si>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</si>
  <si>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</si>
  <si>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</si>
  <si>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</si>
  <si>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significant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</si>
  <si>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</si>
  <si>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</si>
  <si>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Visualizing stromal cell dynamics in different tumor microenvironments by spinning disk confocal microscopy</t>
  </si>
  <si>
    <t>Egeblad et al.</t>
  </si>
  <si>
    <t>Microscope, Confocal light microscopy</t>
  </si>
  <si>
    <t>cell migration, division</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</si>
  <si>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</si>
  <si>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</si>
  <si>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</si>
  <si>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</si>
  <si>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</si>
  <si>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</si>
  <si>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Statistical Modeling of 4D Respiratory Lung Motion Using Diffeomorphic Image Registration</t>
  </si>
  <si>
    <t>Ehrhardt et al.</t>
  </si>
  <si>
    <t>CT, model</t>
  </si>
  <si>
    <t>half of the visual information from additional modeling and statistical information, however no visual analysis</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</si>
  <si>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</si>
  <si>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</si>
  <si>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</si>
  <si>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</si>
  <si>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</si>
  <si>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</si>
  <si>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</si>
  <si>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</si>
  <si>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</si>
  <si>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</si>
  <si>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</si>
  <si>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</si>
  <si>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</si>
  <si>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</si>
  <si>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</si>
  <si>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</si>
  <si>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Atomistic Visualization of Mesoscopic Whole-Cell Simulations Using Ray-Casted Instancing</t>
  </si>
  <si>
    <t>Falk et al.</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</si>
  <si>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</si>
  <si>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</si>
  <si>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</si>
  <si>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falk-atomistic.jpg</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</si>
  <si>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</si>
  <si>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</si>
  <si>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</si>
  <si>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</si>
  <si>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Visualization of signal transduction processes in the crowded environment of the cell</t>
  </si>
  <si>
    <t>direct visualization of illustrative the modeling</t>
  </si>
  <si>
    <t>Cell signal transduction</t>
  </si>
  <si>
    <t>Proposing stochaistic simulation to model and analyze cellular signal transduction,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</si>
  <si>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</si>
  <si>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</si>
  <si>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</si>
  <si>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</si>
  <si>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</si>
  <si>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</si>
  <si>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</si>
  <si>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</si>
  <si>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</si>
  <si>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falk.2011.gif</t>
  </si>
  <si>
    <t>Falk, M.</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</si>
  <si>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</si>
  <si>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</si>
  <si>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</si>
  <si>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3D visualization of concentrations from stochastic agent-based signal transduction simulations</t>
  </si>
  <si>
    <t>Phyiology</t>
  </si>
  <si>
    <t>aggregation of signal proteins, understand dev of signal in whole cell vis simulation</t>
  </si>
  <si>
    <t>cell signaling</t>
  </si>
  <si>
    <t>sampled the positions of signal proteins in whole-cell simulations to a grid to show the development of the signal density using direct volume rendering</t>
  </si>
  <si>
    <t>falk-2010-cell.jpg</t>
  </si>
  <si>
    <t>Falk, M.; Klann, M.; Reuss, M.; Ertl, T.</t>
  </si>
  <si>
    <t>Cellular signal transduction involves a transport step from the plasma membrane towards the nucleus, during which the signaling molecules are partly deactivated in control loops. This leads to a gradient in the concentration of active signaling molecules. The low number of molecules introduces spatio-temporal fluctuations and the asymmetric cellular architecture further increases the complexity. We propose a technique to represent this pattern in a continuous three-dimensional concentration map. The local concentration is computed and visualized with volume rendering techniques at interactive frame rates and is therefore well-suited for time-dependent data. Our approach allows the transition from the nano-scale of single and discrete signaling proteins to a continuous signal on the cell level. In the application context of this paper, we employ an agent-based Monte Carlo simulation to calculate the actual particle positions depending on reaction and transport parameters in the cell. The applicability of the proposed technique is demonstrated by an investigation of the effects of different transport parameters in Mitogen-activated protein kinase (MAPK) signaling.</t>
  </si>
  <si>
    <t>agent-based simulation, volume rendering, aggregation, cellular signal transduction</t>
  </si>
  <si>
    <t xml:space="preserve">Interesting future directions include the investigation of vesicular transport of the receptor and improving the cellular model. </t>
  </si>
  <si>
    <t>10.1109/ISBI.2010.5490235</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</si>
  <si>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</si>
  <si>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</si>
  <si>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</si>
  <si>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</si>
  <si>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</si>
  <si>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</si>
  <si>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</si>
  <si>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</si>
  <si>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</si>
  <si>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</si>
  <si>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</si>
  <si>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</si>
  <si>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</si>
  <si>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in organ function main section before specialized subsections</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</si>
  <si>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</si>
  <si>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</si>
  <si>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</si>
  <si>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</si>
  <si>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</si>
  <si>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</si>
  <si>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</si>
  <si>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</si>
  <si>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</si>
  <si>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</si>
  <si>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</si>
  <si>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3D Slicer as an image computing platform for the Quantitative Imaging Network</t>
  </si>
  <si>
    <t>Fedorov et al.</t>
  </si>
  <si>
    <t>platform for prototyping, development and evaluation of image analysis tools for clinical research applications. segmentation, registration, annotation of data</t>
  </si>
  <si>
    <t>medical imaging</t>
  </si>
  <si>
    <t xml:space="preserve"> free open-source software application for quantitative analysis of medical imaging data. </t>
  </si>
  <si>
    <t>3dslicer.jpeg</t>
  </si>
  <si>
    <t>Fedorov, Andriy and Beichel, Reinhard and Kalpathy-Cramer, Jayashree and Finet, Julien and Fillion-Robin, Jean-Christophe and Pujol, Sonia and Bauer, Christian and Jennings, Dominique and Fennessy, Fiona and Sonka, Milan and others</t>
  </si>
  <si>
    <t xml:space="preserve">Quantitative analysis has tremendous but mostly unrealized potential in healthcare to support objective and accurate interpretation of the clinical imaging. In 2008, the National Cancer Institute began building the Quantitative Imaging Network (QIN) initiative with the goal of advancing quantitative imaging in the context of personalized therapy and evaluation of treatment response. Computerized analysis is an important component contributing to reproducibility and efficiency of the quantitative imaging techniques. The success of quantitative imaging is contingent on robust analysis methods and software tools to bring these methods from bench to bedside.
3D Slicer is a free open-source software application for medical image computing. As a clinical research tool, 3D Slicer is similar to a radiology workstation that supports versatile visualizations but also provides advanced functionality such as automated segmentation and registration for a variety of application domains. Unlike a typical radiology workstation, 3D Slicer is free and is not tied to specific hardware. As a programming platform, 3D Slicer facilitates translation and evaluation of the new quantitative methods by allowing the biomedical researcher to focus on the implementation of the algorithm and providing abstractions for the common tasks of data communication, visualization and user interface development. Compared to other tools that provide aspects of this functionality, 3D Slicer is fully open source and can be readily extended and redistributed. In addition, 3D Slicer is designed to facilitate the development of new functionality in the form of 3D Slicer extensions.
In this paper, we present an overview of 3D Slicer as a platform for prototyping, development and evaluation of image analysis tools for clinical research applications. To illustrate the utility of the platform in the scope of QIN, we discuss several use cases of 3D Slicer by the existing QIN teams, and we elaborate on the future directions that can further facilitate development and validation of imaging biomarkers using 3D Slicer.
</t>
  </si>
  <si>
    <t>medical imaging data, MRI, open source software, quantitative analysis, cancer</t>
  </si>
  <si>
    <t>further develop 4D quantitative analysis approaches as well as
method validation on the H&amp;N (head and neck) database</t>
  </si>
  <si>
    <t>10.1016/j.mri.2012.05.001</t>
  </si>
  <si>
    <t>Visualization of biomedical processes: local quantitative physiological functions in living human body</t>
  </si>
  <si>
    <t>Feng et al.</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</si>
  <si>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</si>
  <si>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</si>
  <si>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</si>
  <si>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</si>
  <si>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</si>
  <si>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</si>
  <si>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</si>
  <si>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Evaluation of glyph-based multivariate scalar volume visualization techniques</t>
  </si>
  <si>
    <t>MRS</t>
  </si>
  <si>
    <t>Render metabolites, explore and analysis for following questions:
1. Value Estimation: What are the values of variables at particular spatial locations?
2. Relationship Identification: What relationships exist among
variables in the data?</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</si>
  <si>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</si>
  <si>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</si>
  <si>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</si>
  <si>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</si>
  <si>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</si>
  <si>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</si>
  <si>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</si>
  <si>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</si>
  <si>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Visualizing Motional Correlations in Molecular Dynamics Using Geometric Deformations</t>
  </si>
  <si>
    <t>Fioravante et al.</t>
  </si>
  <si>
    <t xml:space="preserve">We found several new ways to represent motional correlation data on a three-dimensional model of a complex biomolecule. These techniques allow the user to relate these correlations to their physical locations in space, enabling researchers to study how localized events such as inhibitor binding affect global properties of complex molecules. In particular the allosteric path visualization was found to be useful in describing interaction networks in the enzyme that may facilitate allosteric communication. </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</si>
  <si>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</si>
  <si>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 "The purpose of these techniques is to display motional correlation data on physical protein models. Each one tries to accomplish this by highlighting a different aspect or set of relationships in the data. Some of these techniques tell us about the state of the entire molecule while others give us insight into the behavior occurring in smaller sub regions of the molecule. Combining these techniques, we can not only understand the behavior of the molecule but also what is causing this behavior to occur."</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</si>
  <si>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</si>
  <si>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</si>
  <si>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</si>
  <si>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</si>
  <si>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</si>
  <si>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</si>
  <si>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4D blood flow visualization fusing 3D and 4D MRA image sequences</t>
  </si>
  <si>
    <t>Forkert et al.</t>
  </si>
  <si>
    <t>4D MRA/ 
TOF MRA</t>
  </si>
  <si>
    <t>direct visualization with color encoding, clinical evaluation compares with acquired imaging data</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</si>
  <si>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</si>
  <si>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</si>
  <si>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</si>
  <si>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</si>
  <si>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</si>
  <si>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</si>
  <si>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</si>
  <si>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Mitochondrial form and function</t>
  </si>
  <si>
    <t>Friedman, Nunnari</t>
  </si>
  <si>
    <t>Physiology, Anatomy</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</si>
  <si>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</si>
  <si>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</si>
  <si>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</si>
  <si>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</si>
  <si>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</si>
  <si>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</si>
  <si>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</si>
  <si>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</si>
  <si>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</si>
  <si>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</si>
  <si>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</si>
  <si>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</si>
  <si>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</si>
  <si>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</si>
  <si>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</si>
  <si>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</si>
  <si>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</si>
  <si>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</si>
  <si>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</si>
  <si>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</si>
  <si>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</si>
  <si>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</si>
  <si>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</si>
  <si>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</si>
  <si>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</si>
  <si>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</si>
  <si>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</si>
  <si>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</si>
  <si>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</si>
  <si>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</si>
  <si>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</si>
  <si>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</si>
  <si>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</si>
  <si>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</si>
  <si>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</si>
  <si>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</si>
  <si>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</si>
  <si>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</si>
  <si>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</si>
  <si>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</si>
  <si>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</si>
  <si>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Exploration of Ligand Transportation through Protein Tunnels</t>
  </si>
  <si>
    <t>Furmanova et al.</t>
  </si>
  <si>
    <t>visual analysis of ligand trajectory inside the protein tunnel</t>
  </si>
  <si>
    <t>protein-ligand interactions</t>
  </si>
  <si>
    <t>molecules, cell membrane</t>
  </si>
  <si>
    <t>Bioinformatics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</si>
  <si>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</si>
  <si>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</si>
  <si>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</si>
  <si>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</si>
  <si>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</si>
  <si>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</si>
  <si>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</si>
  <si>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</si>
  <si>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</si>
  <si>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</si>
  <si>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</si>
  <si>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</si>
  <si>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</si>
  <si>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</si>
  <si>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</si>
  <si>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</si>
  <si>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</si>
  <si>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</si>
  <si>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</si>
  <si>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</si>
  <si>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</si>
  <si>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</si>
  <si>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</si>
  <si>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</si>
  <si>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</si>
  <si>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</si>
  <si>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</si>
  <si>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</si>
  <si>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Adapted Surface Visualization of Cerebral Aneurysms with Embedded Blood Flow Information</t>
  </si>
  <si>
    <t>Gasteiger et al.</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</si>
  <si>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</si>
  <si>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</si>
  <si>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</si>
  <si>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</si>
  <si>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</si>
  <si>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Gasteiger, Rocco and Neugebauer, Mathias and Kubisch, Christoph and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</si>
  <si>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</si>
  <si>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</si>
  <si>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</si>
  <si>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</si>
  <si>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The FLOWLENS: A Focus-and-Context Visualization Approach for Exploration of Blood Flow in Cerebral Aneurysms</t>
  </si>
  <si>
    <t>visual exploration and filtering of different properties of hemodynamic data using focus+context</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</si>
  <si>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</si>
  <si>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</si>
  <si>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</si>
  <si>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</si>
  <si>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</si>
  <si>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</si>
  <si>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</si>
  <si>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Resting State fMRI-guided Fiber Clustering: Methods and Applications</t>
  </si>
  <si>
    <t>Ge et al.</t>
  </si>
  <si>
    <t>fMRI/DTI</t>
  </si>
  <si>
    <t xml:space="preserve">cluster fiber bundles (derive, analysis) and explore result </t>
  </si>
  <si>
    <t>medicine</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</si>
  <si>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</si>
  <si>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</si>
  <si>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</si>
  <si>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</si>
  <si>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</si>
  <si>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</si>
  <si>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</si>
  <si>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</si>
  <si>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</si>
  <si>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</si>
  <si>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</si>
  <si>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</si>
  <si>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</si>
  <si>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</si>
  <si>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</si>
  <si>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</si>
  <si>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</si>
  <si>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</si>
  <si>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</si>
  <si>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</si>
  <si>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</si>
  <si>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</si>
  <si>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</si>
  <si>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</si>
  <si>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</si>
  <si>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</si>
  <si>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</si>
  <si>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</si>
  <si>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</si>
  <si>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Influence of fiber connectivity in simulations of cardiac biomechanics</t>
  </si>
  <si>
    <t>Gil et al.</t>
  </si>
  <si>
    <t>DTI, simulation</t>
  </si>
  <si>
    <t>Molecule, Cell, Tisssue, Organ</t>
  </si>
  <si>
    <t>explore how fibers of heart ventricle muscle connect, compare simulation to experimentally acquired data</t>
  </si>
  <si>
    <t>Cardiac electromechanical simulations of the heart with fibers extracted from experimental data produce functional scores closer to healthy ranges than rule-based models disregarding architecture connectivity.</t>
  </si>
  <si>
    <t>gil.png</t>
  </si>
  <si>
    <t>Gil, D., Aris, R., Borras, A., Ramírez, E., Sebastian, R. and Vazquez, M.</t>
  </si>
  <si>
    <t xml:space="preserve">Purpose
Personalized computational simulations of the heart could open up new improved approaches to diagnosis and surgery assistance systems. While it is fully recognized that myocardial fiber orientation is central for the construction of realistic computational models of cardiac electromechanics, the role of its overall architecture and connectivity remains unclear. Morphological studies show that the distribution of cardiac muscular fibers at the basal ring connects epicardium and endocardium. However, computational models simplify their distribution and disregard the basal loop. This work explores the influence in computational simulations of fiber distribution at different short-axis cuts.
Methods
We have used a highly parallelized computational solver to test different fiber models of ventricular muscular connectivity. We have considered two rule-based mathematical models and an own-designed method preserving basal connectivity as observed in experimental data. Simulated cardiac functional scores (rotation, torsion and longitudinal shortening) were compared to experimental healthy ranges using generalized models (rotation) and Mahalanobis distances (shortening, torsion).
Results
The probability of rotation was significantly lower for ruled-based models [95% CI (0.13, 0.20)] in comparison with experimental data [95% CI (0.23, 0.31)]. The Mahalanobis distance for experimental data was in the edge of the region enclosing 99% of the healthy population.
Conclusions
Cardiac electromechanical simulations of the heart with fibers extracted from experimental data produce functional scores closer to healthy ranges than rule-based models disregarding architecture connectivity.
</t>
  </si>
  <si>
    <t>heart fibers, DTI, heart muscle connectivity</t>
  </si>
  <si>
    <t>To firmly confirm this, we plan to repeat this work using models with blood flow on the whole JHU dataset including pathological cases</t>
  </si>
  <si>
    <t>/10.1007/s11548-018-1849-9</t>
  </si>
  <si>
    <t>Three-dimensional ultrasonography of the gastric antrum in patients with functional dyspepsia</t>
  </si>
  <si>
    <t>Gilja et al.</t>
  </si>
  <si>
    <t>dashboard for visual analysis of gastric antrum shape, planar drawings to abstract shape for easier visualization</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</si>
  <si>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</si>
  <si>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</si>
  <si>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</si>
  <si>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</si>
  <si>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</si>
  <si>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</si>
  <si>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Methods: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</si>
  <si>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</si>
  <si>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</si>
  <si>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Visualizing Mitochondrial Form and Function within the Cell</t>
  </si>
  <si>
    <t>Glancy, Brian</t>
  </si>
  <si>
    <t>light microscopy</t>
  </si>
  <si>
    <t>Cell, Organelle</t>
  </si>
  <si>
    <t>browse/explore imaging output in visualization, e.g. direct visualization of ATP production in mitochondria</t>
  </si>
  <si>
    <t>mitochondria form, movement, function</t>
  </si>
  <si>
    <t>highlight current imaging approaches for visualizing mitochondrial form and function within complex cellular environment. (1) Advances in super-resolution microscopy now enable the visualization of thousands of individual mitochondria with molecular precision throughout large tissues, as well as unprecedented views of the dynamic nature of internal mitochondrial structures. (2) Expansion of our ability to simultaneously visualize multiple mitochondrial structures and proteins together with other organelles has provided novel mechanistic insights into the intra- and interorganelle interactions of mitochondrial networks. (3) Spatially resolved measures of mitochondrial energetic flux provide a promising avenue for evaluating the impact of interventions into cellular energy metabolism within heterogeneous cells and tissues. (4) Accompaniment of high-throughput image analysis platforms with big data-generating microscopy approaches now enables systems-level evaluations of how mitochondria behave within the cellular environment. EXAMPLE: One of the most important functions of mitochondria is to make ATP. Thus, it is of interest to visualize how well mitochondria perform this task within cells. Indeed, there are several dyes or genetically encoded probes of varying specificity that enable observation of ATP in cells</t>
  </si>
  <si>
    <t>glancy.jpg</t>
  </si>
  <si>
    <t>The specific cellular role of mitochondria is influenced by the surrounding environment because effective mitochondrial function requires the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the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 regulated processes that can be targeted to improve cellular function.</t>
  </si>
  <si>
    <t>mitochondria; live cell imaging;  Energy metabolism; super-resolution microscopy; 3D electron microscopy; systems-level imaging</t>
  </si>
  <si>
    <t>quantitative analytical questions to solve, e.g., What will it take to measure ATP production rates with subcellular resolution?</t>
  </si>
  <si>
    <t>10.1016/j.molmed.2019.09.009</t>
  </si>
  <si>
    <t>A visual analytics approach to diagnosis of breast DCE-MRI data</t>
  </si>
  <si>
    <t>Glaßer et al.</t>
  </si>
  <si>
    <t>visual analysis with direction visualization component (heatmap encoding features of data on top of image slice of data)</t>
  </si>
  <si>
    <t>perfusion</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</si>
  <si>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</si>
  <si>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</si>
  <si>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</si>
  <si>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</si>
  <si>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</si>
  <si>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</si>
  <si>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</si>
  <si>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</si>
  <si>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</si>
  <si>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</si>
  <si>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</si>
  <si>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</si>
  <si>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</si>
  <si>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</si>
  <si>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</si>
  <si>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</si>
  <si>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</si>
  <si>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</si>
  <si>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</si>
  <si>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BiGGEsTS: integrated environment for biclustering analysis of time series gene expression data</t>
  </si>
  <si>
    <t>Gonçalves, Madeira, Oliveira</t>
  </si>
  <si>
    <t>RNAseq (? gene expression data)</t>
  </si>
  <si>
    <t>main goal is analysis of gene expression/coexpression, verify hypotheses with aid of heatmaps, dendrograms, expression charts and graphs of enriched GO terms - clustering algorithsm</t>
  </si>
  <si>
    <t>gene expression, molecule pathway</t>
  </si>
  <si>
    <t>gene</t>
  </si>
  <si>
    <t>BiGGEsTS (BiclusterinG Gene Expression Time Series) is a free open source graphical software tool for revealing local coexpression of genes in specific intervals of time, while integrating meaningful information on gene annotations. Network graph but only shows nodes - egdes hidden by default. Node size and brightness varies over time with degree of expression</t>
  </si>
  <si>
    <t>goncalves.jpg</t>
  </si>
  <si>
    <t>Gonçalves, J.P.; Madeira, S.C.; Oliveira, A.L.</t>
  </si>
  <si>
    <t>Background: The ability to monitor changes in expression patterns over time, and to observe the emergence of coherent temporal responses using expression time series, is critical to advance our understanding of complex biological processes. Biclustering has been recognized as an effective method for discovering local temporal expression patterns and unraveling potential regulatory mechanisms. The general biclustering problem is NP-hard. In the case of time series this problem is tractable, and efficient algorithms can be used. However, there is still a need for specialized applications able to take advantage of the temporal properties inherent to expression time series, both from a computational and a biological perspective.
Findings: BiGGEsTS makes available state-of-the-art biclustering algorithms for analyzing expression time series. Gene Ontology (GO) annotations are used to assess the biological relevance of the biclusters. Methods for preprocessing expression time series and post-processing results are also included. The analysis is additionally supported by a visualization module capable of displaying informative representations of the data, including heatmaps, dendrograms, expression charts and graphs of enriched GO terms.
Conclusion: BiGGEsTS is a free open source graphical software tool for revealing local coexpression of genes in specific intervals of time, while integrating meaningful information on gene annotations. It is freely available at: http://kdbio.inesc-id.pt/software/biggests. We present a case study on the discovery of transcriptional regulatory modules in the response of Saccharomyces cerevisiae to heat stress.</t>
  </si>
  <si>
    <t>gene expression, GO ontology, gene annotations, heatmap, dendrogram</t>
  </si>
  <si>
    <t>10.1186/1756-0500-2-124</t>
  </si>
  <si>
    <t>Neuromuscular synapse</t>
  </si>
  <si>
    <t>Goodsell</t>
  </si>
  <si>
    <t xml:space="preserve">x-ray crystallography, </t>
  </si>
  <si>
    <t>illustration</t>
  </si>
  <si>
    <t>neuromuscular junction - synapse</t>
  </si>
  <si>
    <t>neuromuscular synapse</t>
  </si>
  <si>
    <t>Vis - VIZBI/illustration/systems bio</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</si>
  <si>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</si>
  <si>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</si>
  <si>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</si>
  <si>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</si>
  <si>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</si>
  <si>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Visualization of heart activity in virtual reality: A biofeedback application using wearable sensors</t>
  </si>
  <si>
    <t>Gradl et al.</t>
  </si>
  <si>
    <t>ECG, simulation</t>
  </si>
  <si>
    <t>The “refvis” visualization, which consists of a heart symbol, pulsating in the rhythm of the user's heartbeat, and the actual current beats per minute value written above it as a number. It is used as a reference visualization inspired by clinical electrocardiogram monitoring devices and presented in the central field of view of the subject. (b) The “radialvis” visualization, which consists of a circle filling time-coherent in radial sections over 20 s. For each detected heartbeat (r-peak) a line extends from the center of the circle. The length of the line and its color changes in direct correlation to the current RR-interval.</t>
  </si>
  <si>
    <t>engineering</t>
  </si>
  <si>
    <t>wearable sensors to detect heartbeat paired with VR used for patients to help them understand and monitor their stress. Results of the heart rate estimation show that the screen pulse seems to perform overall the best regarding the sub-ject's ability to assess her/his own heart rate.</t>
  </si>
  <si>
    <t>gradl.png</t>
  </si>
  <si>
    <t>Gradl, S., Wirth, M., Zillig, T. and Eskofier, B.M.</t>
  </si>
  <si>
    <t>Stress or anxiety disorders are a growing problem in industrialized countries. Those can be effectively countered by several relaxation techniques which are more effective using biofeedback. Modern virtual reality hardware provides a high level of immersion to its users. This directly affects the feeling of presence. An increased feeling of presence may allow biofeedback mechanisms to work more effectively. We build on this idea and explore how different visualizations of a user's cardiac activity in a virtual environment can be used in biofeedback scenarios - and how effective they are. Using a state-of-the-art virtual reality headset, 14 participants were subjected to four different visualizations of their own heart rate (one control visualization and three experimental visualizations). In different experiments, we examined whether they were able to estimate their heart rate based on the visualization and whether we could influence it subconsciously. Furthermore, we used the AttrakDiff questionnaire to assess the usability and attractiveness of each of the four visualizations. For the three non-reference ones, we observed significant positively correlating changes in the heart rate between the real-time true representation of the heart rate and a simulated increased heart rate visualization with a mean magnitude of 1.96 ± 0.39 beats per minute. The results from the source and number estimation experiments and the questionnaire led to the conclusion that the most appealing and best working visualization for biofeedback is a synchronized modulation/modification of the virtual environment itself.</t>
  </si>
  <si>
    <t>VR, AR</t>
  </si>
  <si>
    <t>larger user study</t>
  </si>
  <si>
    <t>10.1109/BSN.2018.8329681</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</si>
  <si>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</si>
  <si>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</si>
  <si>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</si>
  <si>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</si>
  <si>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</si>
  <si>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</si>
  <si>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</si>
  <si>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</si>
  <si>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</si>
  <si>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rPr/>
      <t xml:space="preserve">*not future work but this article builds from the original megamol paper: </t>
    </r>
    <r>
      <rPr>
        <color rgb="FF1155CC"/>
        <u/>
      </rPr>
      <t>https://ieeexplore.ieee.org/document/6881728</t>
    </r>
    <r>
      <rPr/>
      <t xml:space="preserve"> by Grottel et al in 2014</t>
    </r>
  </si>
  <si>
    <t>10.1140/epjst/e2019-800167-5</t>
  </si>
  <si>
    <t>Complete Valvular Heart Apparatus Model from 4D Cardiac CT</t>
  </si>
  <si>
    <t>Grbic et al.</t>
  </si>
  <si>
    <t>CT</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</si>
  <si>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</si>
  <si>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</si>
  <si>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</si>
  <si>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</si>
  <si>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</si>
  <si>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</si>
  <si>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</si>
  <si>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</si>
  <si>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</si>
  <si>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</si>
  <si>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</si>
  <si>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 xml:space="preserve">visual analysis and exploration of mixed data types </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</si>
  <si>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</si>
  <si>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</si>
  <si>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</si>
  <si>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</si>
  <si>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</si>
  <si>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</si>
  <si>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</si>
  <si>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ReactomeGSA - Efficient Multi-Omics Comparative Pathway Analysis</t>
  </si>
  <si>
    <t>Griss et al.</t>
  </si>
  <si>
    <t>omics, scRNA-seq</t>
  </si>
  <si>
    <t>visual exploration and analysis of pathways</t>
  </si>
  <si>
    <t>comparative pathway analyses of multi-omics datasets</t>
  </si>
  <si>
    <t>griss.jpg</t>
  </si>
  <si>
    <t>Griss, Johannes; Viteri, Guilherme; Sidiropoulos, Konstantinos; Nguyen, Vy; Fabregat, Antonio; Hermjakob, Henning</t>
  </si>
  <si>
    <t>Pathway analyses are key methods to analyze 'omics experiments. Nevertheless, integrating data from different 'omics technologies and different species still requires considerable bioinformatics knowledge.Here we present the novel ReactomeGSA resource for comparative pathway analyses of multi-omics datasets. ReactomeGSA can be used through Reactome's existing web interface and the novel ReactomeGSA R Bioconductor package with explicit support for scRNA-seq data. Data from different species is automatically mapped to a common pathway space. Public data from ExpressionAtlas and Single Cell ExpressionAtlas can be directly integrated in the analysis. ReactomeGSA greatly reduces the technical barrier for multi-omics, cross-species, comparative pathway analyses.We used ReactomeGSA to characterize the role of B cells in anti-tumor immunity. We compared B cell rich and poor human cancer samples from five of the Cancer Genome Atlas (TCGA) transcriptomics and two of the Clinical Proteomic Tumor Analysis Consortium (CPTAC) proteomics studies. B cell-rich lung adenocarcinoma samples lacked the otherwise present activation through NFkappaB. This may be linked to the presence of a specific subset of tumor associated IgG+ plasma cells that lack NFkappaB activation in scRNA-seq data from human melanoma. This showcases how ReactomeGSA can derive novel biomedical insights by integrating large multi-omics datasets.</t>
  </si>
  <si>
    <t>Pathway analysis; bioinformatics software; cancer biology*; cancer immunology; data evaluation; melanoma; multi-omics data integration; tumor microenvironment</t>
  </si>
  <si>
    <t>10.1074/mcp.TIR120.002155</t>
  </si>
  <si>
    <t>Characterizing Molecular Interactions in Chemical Systems</t>
  </si>
  <si>
    <t>Gunther et al.</t>
  </si>
  <si>
    <t>direct visualization of molecular properties with illustrations</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</si>
  <si>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</si>
  <si>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</si>
  <si>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</si>
  <si>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</si>
  <si>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</si>
  <si>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</si>
  <si>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</si>
  <si>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</si>
  <si>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</si>
  <si>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</si>
  <si>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</si>
  <si>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</si>
  <si>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</si>
  <si>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</si>
  <si>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</si>
  <si>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</si>
  <si>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Spatial Stochastic Modeling with MCell and CellBlender</t>
  </si>
  <si>
    <t>Gupta et al.</t>
  </si>
  <si>
    <t>spatially visualize results of simulation from stochastic modeling (experimental/exploration), do this as CellBlender plugin to modeling software Blender that allows then more creative/cinematic features for communication-oriented goals. Models are fairly visually abstracted onto mesh</t>
  </si>
  <si>
    <t>interactionss, pathway</t>
  </si>
  <si>
    <t>molecules, cell</t>
  </si>
  <si>
    <t>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introduced the theory and algorithms that can be used to carry out one form of spatial stochastic modeling as implemented in the MCell simulation package. It has also provided a tutorial for building, simulating, and analyzing MCell models using the CellBlender interface starting from basic diffusion and reaction-diffusion systems, and building up to more advanced examples that demonstrate how spatial heterogeneity can arise from a variety of mechanisms including diffusion-limited reactions (Lotka-Volterra), membrane organization and hindered diffusion (lipid rafts), and positive feedback.</t>
  </si>
  <si>
    <t>gupta.jpg</t>
  </si>
  <si>
    <t>Gupta, Sanjana; Czech, Jacob; Kuczewski, Robert; Bartol, Thomas M.; Sejnowski, Terrence J.; Lee, Robin E. C.; Faeder, James R.</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</si>
  <si>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</si>
  <si>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spatial stochastic modeling, simulation, molecule dynamics</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</si>
  <si>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</si>
  <si>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</si>
  <si>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</si>
  <si>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</si>
  <si>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</si>
  <si>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</si>
  <si>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</si>
  <si>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</si>
  <si>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</si>
  <si>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</si>
  <si>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</si>
  <si>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</si>
  <si>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</si>
  <si>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</si>
  <si>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</si>
  <si>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</si>
  <si>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Computer imaging</t>
  </si>
  <si>
    <t>We present a fully automatic real-time algorithm for robust and accurate left ventricular segmentation in three-dimensional (3D) cardiac ultrasound.</t>
  </si>
  <si>
    <t>hansegard.jpg</t>
  </si>
  <si>
    <t>Hansegård, Jøger; Orderud, Fredrik; Rabben, Stein I.</t>
  </si>
  <si>
    <t>We present a fully automatic real-time algorithm for robust and accurate left ventricular segmentation in three-dimensional (3D) cardiac ultrasound. Segmentation is performed in a sequential state estimation fashion using an extended Kalman filter to recursively predict and update the parameters of a 3D Active Shape Model (ASM) in real-time. The ASM was trained by tracing the left ventricle in 31 patients, and provided a compact and physiological realistic shape space. The feasibility of the proposed algorithm was evaluated in 21 patients, and compared to manually verified segmentations from a custom-made semi-automatic segmentation algorithm. Successful segmentation was achieved in all cases. The limits of agreement (mean±1.96SD) for the point-to-surface distance were 2.2±1.1 mm. For volumes, the correlation coefficient was 0.95 and the limits of agreement were 3.4±20 ml. Real-time segmentation of 25 frames per second was achieved with a CPU load of 22%.</t>
  </si>
  <si>
    <t xml:space="preserve">Quadrilateral Mesh; Active Shape Model; Spline Interpolant; Left Ventricular Shape; Left Ventricular Model </t>
  </si>
  <si>
    <t>10.1007/978-3-540-74272-2_20</t>
  </si>
  <si>
    <t>OmicsTIDE: Interactive Exploration of Trends in Multi-Omics Data</t>
  </si>
  <si>
    <t>Harbig et al.</t>
  </si>
  <si>
    <t>omics data (proteomics, transcriptomics, *metabolomics)</t>
  </si>
  <si>
    <t>trend comparison main goal of tool, typically have clear analytical question. Example case study:  Interactively studying the trend comparison between the transcriptome and proteome during blood cell differentation
"OmicsTIDE is an interactive inter-omics and intra-omics, as well as intra-condition and inter-condition visualization tool to compare trends of omics abundance data in a pairwise manner"</t>
  </si>
  <si>
    <t>gene expression, pathway</t>
  </si>
  <si>
    <t xml:space="preserve">gene </t>
  </si>
  <si>
    <t>visualization/bioinformatics</t>
  </si>
  <si>
    <t xml:space="preserve">Omics Trend-comparing Interactive Data Explorer (OmicsTIDE), an interactive visualization tool developed to address the limitations of current visualization approaches in the multi-omics field. visual analytics tool that is designed for biologists; its user interface creates clear default views that show the concordant and discordant patterns in omics abundance data in a pairwise manner.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t>
  </si>
  <si>
    <t>harbig-omicstide.jpg</t>
  </si>
  <si>
    <t>Harbig, Theresa; Fratte, Julian; Krone, Michael; Nieselt, Kay</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</si>
  <si>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t>
  </si>
  <si>
    <t xml:space="preserve">omics data, multiomics data, sankey diagram, visual analysis, GO onotology </t>
  </si>
  <si>
    <t>more sophisticated clustering algorithms</t>
  </si>
  <si>
    <t xml:space="preserve">10.1101/2021.02.01.428836
</t>
  </si>
  <si>
    <t>OncoThreads: Visualization of Large Scale Longitudinal Cancer Molecular Data</t>
  </si>
  <si>
    <t>RNAseq (?gene expression)</t>
  </si>
  <si>
    <t>Molecule, Organelle, Organisim, *Population</t>
  </si>
  <si>
    <t>visual analysis of cohort gemoics and molecular data, exploration a component (hypothesis gen) -- visual organization allows interactive exploration, may not have a specific analysis goal in mind at start; query mechanisms</t>
  </si>
  <si>
    <t>molecular pathway, cancer progression</t>
  </si>
  <si>
    <t>molecule, gene</t>
  </si>
  <si>
    <t xml:space="preserve">OncoThreads was designed for cancer researchers and developed to address the lack of temporal cohort visualization tools, which specifically integrate multiple molecular data types and clinical data. OncoThreads provides exploratory visualizations of longitudinal cancer molecular data across patient cohorts and supports a wide range of biological data types, including mutations, copy number alterations, mRNA expression and protein expression. Furthermore, OncoThreads offers a temporal cohort visualization based on heatmaps and Sankey diagrams as well as a timeline overview for all patients. Moreover, it provides a feature explorer to discover features of interest—variables that are defined for each patient and timepoint, such as tumor stage or mutation burden—and feature modification in order to adjust their visual representation and facilitate interpretation. </t>
  </si>
  <si>
    <t>harbig.jpg</t>
  </si>
  <si>
    <t>Harbig, Theresa A.; Nusrat, Sabrina; Mazor, Tali; Wang, Qianwen; Thomson, Alexander; Bitter, Hans; Cerami, Ethan; Gehlenborg, Nils</t>
  </si>
  <si>
    <t>Motivation: 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Results: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for example, emergence of resistant clones. We demonstrate the functionality of OncoThreads using a cohort of 23 glioma patients sampled at 2-4 timepoints.
Availability and implementation: Freely available at http://oncothreads.gehlenborglab.org. Implemented in Java Script using the cBioPortal web API as a backend.
Supplementary information: Supplementary data are available at Bioinformatics online.</t>
  </si>
  <si>
    <t>gene expression, longitudinal cancer molecular data, cohort visualization, multiple coordinate views</t>
  </si>
  <si>
    <t>In the future, additional user interactions could trigger more complex queries in OncoThreads. An example of such a query could be: ‘Find all features that show a similar pattern in a specific timepoint’. Such a query would help users to identify correlations among features.</t>
  </si>
  <si>
    <t xml:space="preserve"> 10.1093/bioinformatics/btab289</t>
  </si>
  <si>
    <t>3D blood flow characteristics in the carotid artery bifurcation assessed by flow-sensitive 4D MRI at 3T</t>
  </si>
  <si>
    <t>Harloff et al.</t>
  </si>
  <si>
    <t>direct visualization of 4D CMR to quantify pathological flow patterns</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</si>
  <si>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</si>
  <si>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</si>
  <si>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</si>
  <si>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</si>
  <si>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</si>
  <si>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</si>
  <si>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</si>
  <si>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</si>
  <si>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evaluate strain rate over whole heart</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</si>
  <si>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</si>
  <si>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</si>
  <si>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</si>
  <si>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</si>
  <si>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</si>
  <si>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</si>
  <si>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</si>
  <si>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</si>
  <si>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</si>
  <si>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</si>
  <si>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</si>
  <si>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</si>
  <si>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</si>
  <si>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</si>
  <si>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</si>
  <si>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</si>
  <si>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</si>
  <si>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</si>
  <si>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Physics-Based Visual Characterization of Molecular Interaction Forces</t>
  </si>
  <si>
    <t>Hermosilla et al.</t>
  </si>
  <si>
    <t>Simulation, PDB</t>
  </si>
  <si>
    <t>Glyph based arrow visualization showing the energies influences on the binding process of the reactive molecules. Moreover abstraction and simplification to 2D was presented to allow visual analysis of important forces.</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</si>
  <si>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</si>
  <si>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</si>
  <si>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</si>
  <si>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</si>
  <si>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</si>
  <si>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</si>
  <si>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</si>
  <si>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</si>
  <si>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</si>
  <si>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</si>
  <si>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</si>
  <si>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</si>
  <si>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</si>
  <si>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</si>
  <si>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</si>
  <si>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</si>
  <si>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</si>
  <si>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</si>
  <si>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</si>
  <si>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 xml:space="preserve"> analysis and exploration of multiple microarray datasets simultaneously for 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</si>
  <si>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</si>
  <si>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</si>
  <si>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</si>
  <si>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</si>
  <si>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</si>
  <si>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</si>
  <si>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</si>
  <si>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</si>
  <si>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A cell-based simulation software for multi-cellular systems</t>
  </si>
  <si>
    <t>Hoehme and Drasdo</t>
  </si>
  <si>
    <t>direct visualization of partially illustrative modeling</t>
  </si>
  <si>
    <t>multi-cellular dynamics</t>
  </si>
  <si>
    <t>liver tissue</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</si>
  <si>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</si>
  <si>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</si>
  <si>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</si>
  <si>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</si>
  <si>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</si>
  <si>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</si>
  <si>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</si>
  <si>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</si>
  <si>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</si>
  <si>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</si>
  <si>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</si>
  <si>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</si>
  <si>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</si>
  <si>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</si>
  <si>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</si>
  <si>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</si>
  <si>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</si>
  <si>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</si>
  <si>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</si>
  <si>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</si>
  <si>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</si>
  <si>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</si>
  <si>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</si>
  <si>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</si>
  <si>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</si>
  <si>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</si>
  <si>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</si>
  <si>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</si>
  <si>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</si>
  <si>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</si>
  <si>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</si>
  <si>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</si>
  <si>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</si>
  <si>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</si>
  <si>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</si>
  <si>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</si>
  <si>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</si>
  <si>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</si>
  <si>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</si>
  <si>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</si>
  <si>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</si>
  <si>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</si>
  <si>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</si>
  <si>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</si>
  <si>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</si>
  <si>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</si>
  <si>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</si>
  <si>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</si>
  <si>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</si>
  <si>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</si>
  <si>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</si>
  <si>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</si>
  <si>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</si>
  <si>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</si>
  <si>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</si>
  <si>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</si>
  <si>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</si>
  <si>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VMD: Visual molecular dynamics</t>
  </si>
  <si>
    <t>Humphrey, Dalke, Schulten</t>
  </si>
  <si>
    <t>direct visualization of molecule and basic dynamics of molecule</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</si>
  <si>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</si>
  <si>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</si>
  <si>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</si>
  <si>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</si>
  <si>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</si>
  <si>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</si>
  <si>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 xml:space="preserve">done, in molecule function </t>
  </si>
  <si>
    <t>A Biophysically-Based Model of the Optical Properties of Skin Aging</t>
  </si>
  <si>
    <t>Iglesias-Guitian et al.</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</si>
  <si>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</si>
  <si>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aging</t>
  </si>
  <si>
    <t>skin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</si>
  <si>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</si>
  <si>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</si>
  <si>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</si>
  <si>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</si>
  <si>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</si>
  <si>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</si>
  <si>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 xml:space="preserve">y </t>
  </si>
  <si>
    <t>Visualizing multiscale, multiphysics simulation data: Brain blood flow</t>
  </si>
  <si>
    <t>Insley, Grinberg, Papka</t>
  </si>
  <si>
    <t>strong focus on exploration of simulation data, visual analysis through data derivation to show the flow data, illustrative elements to communicate the shapes in the system, e.g., platelets, red blood cells</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</si>
  <si>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</si>
  <si>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</si>
  <si>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</si>
  <si>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</si>
  <si>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</si>
  <si>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</si>
  <si>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</si>
  <si>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</si>
  <si>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</si>
  <si>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</si>
  <si>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</si>
  <si>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</si>
  <si>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Vis - VIZBI/illustration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</si>
  <si>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</si>
  <si>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</si>
  <si>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</si>
  <si>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</si>
  <si>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</si>
  <si>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</si>
  <si>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</si>
  <si>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</si>
  <si>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</si>
  <si>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</si>
  <si>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</si>
  <si>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</si>
  <si>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</si>
  <si>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</si>
  <si>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</si>
  <si>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</si>
  <si>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</si>
  <si>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</si>
  <si>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</si>
  <si>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</si>
  <si>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</si>
  <si>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</si>
  <si>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</si>
  <si>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</si>
  <si>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</si>
  <si>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</si>
  <si>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</si>
  <si>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</si>
  <si>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</si>
  <si>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</si>
  <si>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</si>
  <si>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</si>
  <si>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</si>
  <si>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</si>
  <si>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</si>
  <si>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</si>
  <si>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</si>
  <si>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</si>
  <si>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</si>
  <si>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</si>
  <si>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</si>
  <si>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</si>
  <si>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</si>
  <si>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</si>
  <si>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Visualizing Protein Interactions and Dynamics: Evolving a Visual Language for Molecular Animation</t>
  </si>
  <si>
    <t>Jenkinson, McGill</t>
  </si>
  <si>
    <t>animation, x-ray crystallography, nmr, em</t>
  </si>
  <si>
    <t>considerations for visualizing protein interactions and dynamics clearly for education/outreach</t>
  </si>
  <si>
    <t>molecule interactions</t>
  </si>
  <si>
    <t xml:space="preserve">molecule </t>
  </si>
  <si>
    <t>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 Despite the limitations of the present study, it suggests some interesting implications for the use of animated visualizations in undergraduate molecular biology. We set out to examine whether a more complex representation of a membrane-receptor binding event would impact positively or negatively upon students' understanding of molecular environments. It would appear that students were able to focus on the more perceptually salient aspects of the animation regardless of the level of detail. Both the ligand and protein receptor made use of explicit color cues as a means of helping the viewer focus on the main narrative. This finding is consistent with Lowe's (1999) study of the extraction of information from complex animation.</t>
  </si>
  <si>
    <t>jenkinson.jpg</t>
  </si>
  <si>
    <t>Jenkinson, Jodie; McGill, Gaël</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</si>
  <si>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</si>
  <si>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illustration, education, undergraduate education, outreach</t>
  </si>
  <si>
    <t>10.1187/cbe.11-08-0071</t>
  </si>
  <si>
    <t>Electron tomographic analysis reveals ultrastructural features of mitochondrial cristae architecture which reflect energetic state and aging</t>
  </si>
  <si>
    <t>Jiang et al.</t>
  </si>
  <si>
    <t>cryo-EM, immunofluoresence microscopy</t>
  </si>
  <si>
    <t xml:space="preserve">Anatomy, Physiology drives the anatomy </t>
  </si>
  <si>
    <t>explore data to understand structure of mitochondria cristae and what that means for the underlying functions of the organelle; direct visualization with color coding</t>
  </si>
  <si>
    <t>mitochondria energetics</t>
  </si>
  <si>
    <t>molecular biology</t>
  </si>
  <si>
    <t>we describe novel features of mitochondrial cristae structure, which correspond to the energetic state of the organelle. Overall, structural features of mitochondrial cristae were described in three-dimension from serial section electron tomographic analysis which reflect energetic state and mtDNA-mediated aging. **Mitochondria are organelles that produce ATP, metabolites and lipids, as well as functioning to maintain Ca2+ homeostasis and mediate apoptosis. Mitochondria with onion-like swirling membrane accumulated in aged M1L Drosophila (= cristae are a sign of aging)</t>
  </si>
  <si>
    <t>jiang.jpg</t>
  </si>
  <si>
    <t>Jiang, Yi-fan; Lin, Shao-syuan; Chen, Jing-min; Tsai, Han-zen; Hsieh, Tao-shih; Fu, Chi-yu</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</si>
  <si>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</si>
  <si>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aging, energetic state, organelle health, microscopy, EM</t>
  </si>
  <si>
    <t>10.1038/srep45474</t>
  </si>
  <si>
    <t>Visual Integration of Quantitative Proteomic Data, Pathways, and Protein Interactions</t>
  </si>
  <si>
    <t>Jianu et al.</t>
  </si>
  <si>
    <t>visual analysis</t>
  </si>
  <si>
    <t>molecular interactions (protein-protein interactions), pathways</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</si>
  <si>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</si>
  <si>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</si>
  <si>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</si>
  <si>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</si>
  <si>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</si>
  <si>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</si>
  <si>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y-upper group</t>
  </si>
  <si>
    <t>Simulation data mapping in virtual cardiac model</t>
  </si>
  <si>
    <t>Jiquan et al.</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</si>
  <si>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</si>
  <si>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</si>
  <si>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</si>
  <si>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</si>
  <si>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</si>
  <si>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</si>
  <si>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</si>
  <si>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</si>
  <si>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</si>
  <si>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Rapid Visual Inventory &amp; Comparison of Complex 3D Structures</t>
  </si>
  <si>
    <t>Johnson</t>
  </si>
  <si>
    <t>cell growth</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</si>
  <si>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</si>
  <si>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</si>
  <si>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</si>
  <si>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</si>
  <si>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</si>
  <si>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A Visual Environment for Hypothesis Formation and Reasoning in Studies with fMRI and Multivariate Clinical Data</t>
  </si>
  <si>
    <t>Jönsson et al.</t>
  </si>
  <si>
    <t>fMRI, DTI, clinical data</t>
  </si>
  <si>
    <t>main goal is hypothesis generation, statistics for following up on hypotheses once formed. "Exploratory driven research is becoming increasingly important as the number of parameters and subjects grow in neuroscientific studies. However, as identified during the presented design process, existing tools provide versatile statistical measures for hypothesis confirmation but are not designed for interactive hypothesis formation and reasoning."</t>
  </si>
  <si>
    <t>A variety of MRI/fMRI-derived data was used in the study including cerebralblood flow, functional connectivity, and PCA of fMRI, which also demonstrates its applicability in a wide range of neuroscience use cases. Examples of insights gained are which brain regions differ between groups, symmetries in these differences, or parcelations’ of atlas regions with respect to functional connectivity. The fact that all participants would like to use the presented visual environment for gaining insights about their study data stress the importance of the exploratory gap covered by the presented interactive round-trip query process</t>
  </si>
  <si>
    <t>jonsson.jpg</t>
  </si>
  <si>
    <t>Jönsson, Daniel; Bergström, Albin; Forsell, Camilla; Simon, Rozalyn; Engström, Maria; Ynnerman, Anders; Hotz, Ingrid</t>
  </si>
  <si>
    <t>We present an interactive visual environment for linked analysis of brain imaging and clinical measurements. The environment is developed in an iterative participatory design process involving neuroscientists investigating the causes of brain-related complex diseases. The hypotheses formation process about correlations between active brain regions and physiological or psychological factors in studies with hundreds of subjects is a central part of the investigation. Observing the reasoning patterns during hypotheses formation, we concluded that while existing tools provide powerful analysis options, they lack effective interactive exploration, thus limiting the scientific scope and preventing extraction of knowledge from available data. Based on these observations, we designed methods that support neuroscientists by integrating their existing statistical analysis of multivariate subject data with interactive visual exploration to enable them to better understand differences between patient groups and the complex bidirectional interplay between clinical measurement and the brain. These exploration concepts enable neuroscientists, for the first time during their investigations, to interactively move between and reason about questions such as 'which clinical measurements are correlated with a specific brain region?' or 'are there differences in brain activity between depressed young and old subjects?'. The environment uses parallel coordinates for effective overview and selection of subject groups, Welch's t-test to filter out brain regions with statistically significant differences, and multiple visualizations of Pearson correlations between brain regions and clinical parameters to facilitate correlation analysis. A qualitative user study was performed with three neuroscientists from different domains. The study shows that the developed environment supports simultaneous analysis of more parameters, provides rapid pathways to insights, and is an effective support tool for hypothesis formation.</t>
  </si>
  <si>
    <t>exploratory visual analysis, hypothesis generation</t>
  </si>
  <si>
    <t>integrate statistics for better comparison of groups and filtering within group comparison</t>
  </si>
  <si>
    <t>10.2312/vcbm.20191232</t>
  </si>
  <si>
    <t>maybe?</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</si>
  <si>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</si>
  <si>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</si>
  <si>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</si>
  <si>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</si>
  <si>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</si>
  <si>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</si>
  <si>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</si>
  <si>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</si>
  <si>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</si>
  <si>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</si>
  <si>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</si>
  <si>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</si>
  <si>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</si>
  <si>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</si>
  <si>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interactions</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</si>
  <si>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</si>
  <si>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</si>
  <si>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</si>
  <si>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</si>
  <si>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</si>
  <si>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</si>
  <si>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Visualization of molecular interactions by fluorescence complementation</t>
  </si>
  <si>
    <t>Kerppola</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</si>
  <si>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</si>
  <si>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</si>
  <si>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</si>
  <si>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</si>
  <si>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</si>
  <si>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</si>
  <si>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</si>
  <si>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</si>
  <si>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</si>
  <si>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</si>
  <si>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</si>
  <si>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</si>
  <si>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</si>
  <si>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</si>
  <si>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</si>
  <si>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</si>
  <si>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</si>
  <si>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</si>
  <si>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</si>
  <si>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Dynamic flow characteristics in normal and asthmatic lungs</t>
  </si>
  <si>
    <t>Kim et al.</t>
  </si>
  <si>
    <t>simulation, CT</t>
  </si>
  <si>
    <t>explore simulation results in 3D model and quantify  airway network flow rates in charts</t>
  </si>
  <si>
    <t xml:space="preserve">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
  </si>
  <si>
    <t>kim-2015.jpg</t>
  </si>
  <si>
    <t>Kim, M.; Bordas, R.; Vos, W.; Hartley, R.A.; Brightling, C.E.; Kay, D.; Grau, V.; Burrowes, K.S.</t>
  </si>
  <si>
    <t>Complex flow patterns exist within the asymmetric branching airway network in the lungs. These flow patterns are known to become increasingly heterogeneous during disease as a result of various mechanisms such as bronchoconstriction or alterations in lung tissue compliance. Here, we present a coupled model of tissue deformation and network airflow enabling predictions of dynamic flow properties, including temporal flow rate, pressure distribution, and the occurrence of reverse flows. 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The differences in wave phase of the flows in parallel airways induced by asymmetric airway geometry and bidirectional interaction between intra-acinar and airway network pressures were small in central airways but were more evident in peripheral airways. The asthmatic model showed elevated ventilation heterogeneity and significant flow disturbance. The reverse flows in the asthmatic model not only altered the local flow characteristics but also affected total lung resistance. The clinical significance of temporal flow disturbance on lung ventilation in normal airway model is obscure. However, increased flow disturbance and ventilation heterogeneity observed in the asthmatic model suggests that reverse flow may be an important factor for asthmatic lung function.</t>
  </si>
  <si>
    <t>airway constriction; airway network; asthma; lung ventilation model; reverse flow</t>
  </si>
  <si>
    <t>include the influence of other physiological alterations such as mucus secretion, airway remodeling, and related tissue property changes, which might be more significant in a severely diseased lung, take into account the existence of parenchyma filling the space between acinar units and the interaction of acini through this media in this study.</t>
  </si>
  <si>
    <t>10.1002/cnm.2730</t>
  </si>
  <si>
    <t>mentioned in Sec. Taxonomy</t>
  </si>
  <si>
    <t>Escher: A Web Application for Building, Sharing, and Embedding Data-Rich Visualizations of Biological Pathways</t>
  </si>
  <si>
    <t>King et al.</t>
  </si>
  <si>
    <t>omics database (metabolite, gene (from RNAseq), pathway)</t>
  </si>
  <si>
    <t>build pathway maps for exploration, sharing, can build by metabolite, by gene, by data value</t>
  </si>
  <si>
    <t>We are now in the age of big data. More than ever before, biological discoveries require powerful and flexible tools for managing large datasets, including both visual and statistical tools. Pathway-based visualization is particularly powerful since it enables one to analyze complex datasets within the context of actual biological processes and to elucidate how each change in a cell effects related processes. To facilitate such approaches, we present Escher, a web application that can be used to rapidly build pathway maps. On Escher maps, diverse datasets related to genes, reactions, and metabolites can be quickly contextualized within metabolism and, increasingly, beyond metabolism. Escher is available now for free use (under the MIT license) at https://escher.github.io.</t>
  </si>
  <si>
    <t>escher.jpg</t>
  </si>
  <si>
    <t>King, Zachary A.; Dräger, Andreas; Ebrahim, Ali; Sonnenschein, Nikolaus; Lewis, Nathan E.; Palsson, Bernhard O.</t>
  </si>
  <si>
    <t>Escher is a web application for visualizing data on biological pathways. Three key features make Escher a uniquely effective tool for pathway visualization. First, users can rapidly design new pathway maps. Escher provides pathway suggestions based on user data and genome-scale models, so users can draw pathways in a semi-automated way. Second, users can visualize data related to genes or proteins on the associated reactions and pathways, using rules that define which enzymes catalyze each reaction. Thus, users can identify trends in common genomic data types (e.g. RNA-Seq, proteomics, ChIP)—in conjunction with metabolite- and reaction-oriented data types (e.g. metabolomics, fluxomics). Third, Escher harnesses the strengths of web technologies (SVG, D3, developer tools) so that visualizations can be rapidly adapted, extended, shared, and embedded. This paper provides examples of each of these features and explains how the development approach used for Escher can be used to guide the development of future visualization tools.</t>
  </si>
  <si>
    <t xml:space="preserve">biological pathway, pathway visualization, pathway map, web tool </t>
  </si>
  <si>
    <t>10.1371/journal.pcbi.1004321</t>
  </si>
  <si>
    <t>Our Resilient Genome</t>
  </si>
  <si>
    <t>Kingman</t>
  </si>
  <si>
    <t>Animation</t>
  </si>
  <si>
    <t>pathway, DNA repair</t>
  </si>
  <si>
    <t>Vis - Illustrator</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</si>
  <si>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</si>
  <si>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</si>
  <si>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</si>
  <si>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</si>
  <si>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Multi-Scale Procedural Animations of Microtubule Dynamics Based on Measured Data</t>
  </si>
  <si>
    <t>Klein et al.</t>
  </si>
  <si>
    <t>In this way, biologists can create accurate visual representations of their theories and findings of how microtubule dynamic instability evolves. The model can be used for communicating scientific results, but also for education in biology. (keeping some exploration aspect because is still entirely data-driven)</t>
  </si>
  <si>
    <t>microtubule assembly</t>
  </si>
  <si>
    <t>microtubule (cell skeleton structure)</t>
  </si>
  <si>
    <t xml:space="preserve">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
  </si>
  <si>
    <t>klein.jpg</t>
  </si>
  <si>
    <t>Klein, Tobias; Viola, Ivan; Gröller, Eduard; Mindek, Peter</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</si>
  <si>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</si>
  <si>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procedural animation, multiscale biological environment</t>
  </si>
  <si>
    <t>As a next step, we are investigating the possible application to processes, such as DNA replication, where DNA is read in a complex sequence of operations and copied into a new strand. Another research direction is the design of visual authoring metaphors for procedural animations. Artists and biologists should be able to easily set up animations without any programming skills.</t>
  </si>
  <si>
    <t>10.1109/TVCG.2019.2934612</t>
  </si>
  <si>
    <t>y- near lower grp, in collection with graphics approaches</t>
  </si>
  <si>
    <t>Prediction Framework for Statistical Respiratory Motion Modeling</t>
  </si>
  <si>
    <t>Klinder, Lorenz, Ostermann</t>
  </si>
  <si>
    <t>CT, Simulation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</si>
  <si>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</si>
  <si>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</si>
  <si>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</si>
  <si>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</si>
  <si>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</si>
  <si>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</si>
  <si>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Semi-Automatic Vortex Extraction in 4D PC-MRI Cardiac Blood Flow Data using Line Predicates</t>
  </si>
  <si>
    <t>Kohler et al.</t>
  </si>
  <si>
    <t>derivation of data through semi-automatic means, arrow glyphs that tie directly to vortex features for analysis</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</si>
  <si>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</si>
  <si>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</si>
  <si>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</si>
  <si>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</si>
  <si>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</si>
  <si>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</si>
  <si>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</si>
  <si>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Muscle Deformation Using Position Based Dynamics</t>
  </si>
  <si>
    <t>Kohout, Cervenka</t>
  </si>
  <si>
    <t>simulation (position based dynamics)</t>
  </si>
  <si>
    <t>explore main axis of movements of muscle along abstracted fibers</t>
  </si>
  <si>
    <t>contraction</t>
  </si>
  <si>
    <t>muscle</t>
  </si>
  <si>
    <t>presented approach is capable of performing a visually plausible and physically correct real-time deformation of muscles represented by triangular meshes in most cases we tested.</t>
  </si>
  <si>
    <t>kohout-2020.png</t>
  </si>
  <si>
    <t>Kohout, J.; Červenka, M.</t>
  </si>
  <si>
    <t>This paper describes an approach to personalized musculoskeletal modelling, in which the muscle represented by its triangular mesh is subject to deformation, based on a modified position-based dynamic (PBD) method, followed by decomposition of its volume into a set of muscle fibres. The PBD was enhanced by respecting some muscle-specific features, mainly its anisotropy. The proposed method builds no internal structures and works only with the muscle surface model. It runs in real-time on commodity hardware while maintaining visual plausibility of the resulting deformation. For decomposition, the state-of-the-art Kukačka method is used. Experiments with the gluteus maximus, gluteus medius, iliacus and adductor brevis deforming during the simulation of the hip flexion and decomposed into 100 fibres of 15 line segments show that the approach is capable of achieving promising results comparable with those in the literature, at least in the term of muscle fibre lengths.</t>
  </si>
  <si>
    <t xml:space="preserve">Position based dynamics; Musculoskeletal system; Muscle deformation; Muscle fibres; Personalised model </t>
  </si>
  <si>
    <t>improve iliacus muscle</t>
  </si>
  <si>
    <t>10.1007/978-3-030-72379-8_24</t>
  </si>
  <si>
    <t>Real-Time Modelling of Fibrous Muscle</t>
  </si>
  <si>
    <t>Kohout, Kukacka</t>
  </si>
  <si>
    <t>This paper has presented an approach that can automatically generate, in a convenient time (typically less than 170 ms) muscle fibres of an arbitrary number within the volume of the muscle that is represented by its triangular surface and for which the information about its attachment areas is available. These adapt to dynamic changes in muscle shape</t>
  </si>
  <si>
    <t>kohout.jpg</t>
  </si>
  <si>
    <t>Kohout, Josef and Kukacka, M</t>
  </si>
  <si>
    <t>Relatively recently it has become apparent that providing human kind with a better healthcare requires personalized, predictive and integrative medicine, for which the building of virtual physiological human (VPH) framework accessible via virtual patient avatar is necessary. Real-time modelling and visual exploration of such a complex avatar is a challenging task. In this paper, we propose a real-time method for automatic modelling of an arbitrarily large number of muscle fibres in the volume of a muscle represented by its surface mesh. The method is based on an iterative morphing of predefined fibres template into the muscle volume exploiting harmonic scalar field computed on the surface of muscle. Experiments with muscles of thighs and pelvis show that the method produces realistic shapes of fibres. Our sequential VTK-based C++ implementation is capable of producing 64 fine fibres within a muscle of 10K triangles in less than 170 ms on commodity hardware making the method suitable for VPH purposes as well as for interactive educational medical software.</t>
  </si>
  <si>
    <t>muscle modeling, virtual physiological human</t>
  </si>
  <si>
    <t>10.1111/cgf.12354</t>
  </si>
  <si>
    <t>Knowledge Representation for Multi-Scale Physiology Route Modeling</t>
  </si>
  <si>
    <t>Kokash, de Bono</t>
  </si>
  <si>
    <t>BFO ontology, computational physiology models</t>
  </si>
  <si>
    <t>for experts to build multiscale physiology route maps</t>
  </si>
  <si>
    <t>bioengineering</t>
  </si>
  <si>
    <t>framework for the topological and semantic assembly of multiscale physiology route maps. The development of ApiNATOMY is a work-in-progress and is coupled to integrative efforts by communities in physiology and medicine [e.g., SPARC (National Institutes of Health), HuBMAP. route maps, or a combination of lyphs (ie the basic unit of knowledge representation in the model) and process edges such that there is a one-to-one mechanistic correspondence between a process edge and a lyph that conveys, or brokers, the transaction represented by the edge. A route can, therefore, represent a chemical reaction brokered by an enzyme, the diffusive flow of an ion across a membrane, or the advective flow of fluid down an anatomical conduit. Concatenations of routes can be assembled to represent complex multiscale biological models.ApiNATOMY users describe key elements of a physiological model, their relationships, and layout constraints in an input file.
""While there are many well-structured formats to accurately capture the semantic relationships among organs, cells, proteins, etc., none of them are working across scale in a way that enables automated generation of visual route schematics reflecting entity interaction within a given context. With ApiNATOMY KR model and KM toolset, we are able to model and display structural information (e.g., show regional and constitutional parts of various compartments, define material composition), satisfy spatial constraints (i.e., position process edges within compartments or their borders), automatically generate resources to model complex assemblies (arborizations, membrane channels), associate resources with various data from ontological terms to computational models.</t>
  </si>
  <si>
    <t>kokash.jpg</t>
  </si>
  <si>
    <t>Kokash, Natallia; de Bono, Bernard</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</si>
  <si>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</si>
  <si>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 xml:space="preserve">route maps, pathway, multiscale physiology, ontology, HubMAP, node link diagram, tree </t>
  </si>
  <si>
    <t>10.3389/fninf.2021.560050</t>
  </si>
  <si>
    <t>Interactively illustrating polymerization using three-level model fusion</t>
  </si>
  <si>
    <t>Kolesar et al.</t>
  </si>
  <si>
    <t>Interactive illustration of polymerization</t>
  </si>
  <si>
    <t>Polymerization ranges spatially from molecules to macromolecules and temporally from nanoseconds (monomer movement) to seconds (overall process of polymerization)</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</si>
  <si>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</si>
  <si>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</si>
  <si>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</si>
  <si>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</si>
  <si>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10.1186/1471-2105-15-345</t>
  </si>
  <si>
    <t>Unfolding and Interactive Exploration of Protein Tunnels and their Dynamics</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</si>
  <si>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</si>
  <si>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</si>
  <si>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</si>
  <si>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</si>
  <si>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</si>
  <si>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</si>
  <si>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10.2312/vcbm.20161265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</si>
  <si>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</si>
  <si>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</si>
  <si>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</si>
  <si>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</si>
  <si>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</si>
  <si>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</si>
  <si>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</si>
  <si>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</si>
  <si>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</si>
  <si>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</si>
  <si>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</si>
  <si>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</si>
  <si>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</si>
  <si>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</si>
  <si>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</si>
  <si>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</si>
  <si>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</si>
  <si>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</si>
  <si>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</si>
  <si>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</si>
  <si>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Patient-specific modeling and visualization of blood flow through the heart</t>
  </si>
  <si>
    <t>Kulp et al.</t>
  </si>
  <si>
    <t>CT, fluid simulation</t>
  </si>
  <si>
    <t>explore relationship between heart walls and flow field, then quantitative comparison of normal to pathogenic heart condition wrt flow</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</si>
  <si>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</si>
  <si>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</si>
  <si>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</si>
  <si>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</si>
  <si>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</si>
  <si>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</si>
  <si>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</si>
  <si>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</si>
  <si>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</si>
  <si>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</si>
  <si>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</si>
  <si>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</si>
  <si>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</si>
  <si>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</si>
  <si>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</si>
  <si>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</si>
  <si>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</si>
  <si>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</si>
  <si>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</si>
  <si>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Two-Level Approach to Efficient Visualization of Protein Dynamics</t>
  </si>
  <si>
    <t>Lampe et al.</t>
  </si>
  <si>
    <t>During studies of proteins, biologists often like to switch between different levels of abstraction in proteins, e.g., first we might be interested in getting the big picture and seeing the backbone structure only, after identifying interesting regions we need to see the entire structure, or the most prominent part of the structure only etc. As our approach is aligned with the hierarchical structure of proteins, change in visual complexity of the scene comes out straightforward from our algorithm.</t>
  </si>
  <si>
    <t>visualization, bioinformatics</t>
  </si>
  <si>
    <t>We have designed a two-level rendering approach for immersive visualization and exploration of protein dynamics. Our approach performs better than that of a One Level with approximate 60% and consumes significantly less bandwidth as compared to a one-level approach; that makes it superior in scenarios with frequent positional change of the backbone in proteins.</t>
  </si>
  <si>
    <t>lampe2007.jpg</t>
  </si>
  <si>
    <t>Lampe, Ove Daae; Viola, Ivan; Reuter, Nathalie; Hauser, Helwig</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</si>
  <si>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</si>
  <si>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hierarchical visualization, molecular dynamics, billboard visualization, slow dynamics</t>
  </si>
  <si>
    <t>10.1109/TVCG.2007.70517</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</si>
  <si>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</si>
  <si>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</si>
  <si>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</si>
  <si>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</si>
  <si>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</si>
  <si>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</si>
  <si>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</si>
  <si>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</si>
  <si>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</si>
  <si>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</si>
  <si>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</si>
  <si>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Loon: Using Exemplars to Visualize Large-Scale Microscopy Data</t>
  </si>
  <si>
    <t>Lange et al.</t>
  </si>
  <si>
    <t>Visual analysis tool to track growth rates of exemplar cells in response to drug treatments, requirement to be able to share results for communication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</si>
  <si>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</si>
  <si>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</si>
  <si>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</si>
  <si>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</si>
  <si>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</si>
  <si>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</si>
  <si>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Impact of Pulmonary Venous Inflow on Cardiac Flow Simulations: Comparison with In Vivo 4D Flow MRI</t>
  </si>
  <si>
    <t>Lantz et al.</t>
  </si>
  <si>
    <t>MRI, CFD simulation</t>
  </si>
  <si>
    <t>visualize flow simulations and compare with 4D MRI, quantify parameters</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</si>
  <si>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</si>
  <si>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</si>
  <si>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</si>
  <si>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</si>
  <si>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</si>
  <si>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</si>
  <si>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Neuron Membrane Mesh Representation for Visualization of Electrophysiological Simulations</t>
  </si>
  <si>
    <t>Lasserre et al.</t>
  </si>
  <si>
    <t>Microscope,Simulation</t>
  </si>
  <si>
    <t>mesh representation of the data</t>
  </si>
  <si>
    <t>Neurons</t>
  </si>
  <si>
    <t>A process to automatically generate three-dimensional mesh representations of the complex, arborized cell membrane surface of cortical neurons and simulate electrophysical activity</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</si>
  <si>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</si>
  <si>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</si>
  <si>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</si>
  <si>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</si>
  <si>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</si>
  <si>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</si>
  <si>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</si>
  <si>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</si>
  <si>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</si>
  <si>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experts to clearly see inside the aneurysm</t>
  </si>
  <si>
    <t>cerebral aneurysm</t>
  </si>
  <si>
    <t>investigate vessel morphology and the hemodynamic data (in form of pathlines)--exploration and analysis of aneurysms</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</si>
  <si>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</si>
  <si>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</si>
  <si>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</si>
  <si>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</si>
  <si>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</si>
  <si>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</si>
  <si>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</si>
  <si>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Adaptive Surface Visualization of Vessels with Animated Blood Flow</t>
  </si>
  <si>
    <t>Lawonn, Gasteiger, Preim</t>
  </si>
  <si>
    <t>PC-MRI, CFD simulation (sim is main thing)</t>
  </si>
  <si>
    <t>adaptive surface visualization with animated blood flow to aid exploration of hemodynamic properties</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</si>
  <si>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</si>
  <si>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</si>
  <si>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</si>
  <si>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</si>
  <si>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</si>
  <si>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</si>
  <si>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</si>
  <si>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</si>
  <si>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</si>
  <si>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</si>
  <si>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</si>
  <si>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</si>
  <si>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</si>
  <si>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</si>
  <si>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</si>
  <si>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</si>
  <si>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</si>
  <si>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</si>
  <si>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</si>
  <si>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Illustrative Visualization of Molecular Reactions Using Omniscient Intelligence and Passive Agents</t>
  </si>
  <si>
    <t>Le Muzic et al.</t>
  </si>
  <si>
    <t>illustrative method to show a process</t>
  </si>
  <si>
    <t>NAD pathway</t>
  </si>
  <si>
    <t xml:space="preserve">propose a method to couple spatial visual representation of the molecular environment with reaction events. In this system the user can immediately visualize a reaction and build the sequence of reactions that follow from this event. While this then forms a pathway, the primary emphasis of this work is on the interactions between two molecules at one time that make this more fittingly classified as a molecular reaction visualization. </t>
  </si>
  <si>
    <t>lemuzic2014.jpg</t>
  </si>
  <si>
    <t>Le Muzic, M.; Parulek, J.; Stavrum, A. K.; Viola, I.</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</si>
  <si>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</si>
  <si>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t>
  </si>
  <si>
    <t>Collision detection</t>
  </si>
  <si>
    <t>10.1111/cgf.12370</t>
  </si>
  <si>
    <t>Illustrative Timelapse: A Technique for Illustrative Visualization of Particle Simulations on the Mesoscale Level</t>
  </si>
  <si>
    <t>illustrative method to show a process in different time scales</t>
  </si>
  <si>
    <t>molecular interactions, diffusion</t>
  </si>
  <si>
    <t>visualizes seamless time scale transition in molecular dynamics that emphasizes important events(focus) while suppressing visualization of those that are in the background (context)</t>
  </si>
  <si>
    <t>lemuzic2015.jpg</t>
  </si>
  <si>
    <t>Le Muzic, M.; Waldner, Manuela; Parulek, Julius; Viola, Ivan</t>
  </si>
  <si>
    <t>particles, illustrative animation, time lapse</t>
  </si>
  <si>
    <t>10.1109/PACIFICVIS.2015.7156384</t>
  </si>
  <si>
    <t>CycleStack: Inferring periodic behavior via temporal sequence visualization in ultrasound video</t>
  </si>
  <si>
    <t>Lee et al.</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</si>
  <si>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</si>
  <si>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</si>
  <si>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</si>
  <si>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</si>
  <si>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</si>
  <si>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</si>
  <si>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</si>
  <si>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</si>
  <si>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</si>
  <si>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WholeCellViz: data visualization for whole-cell models</t>
  </si>
  <si>
    <t>Lee, Karr, Covert</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</si>
  <si>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</si>
  <si>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</si>
  <si>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</si>
  <si>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</si>
  <si>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</si>
  <si>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</si>
  <si>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</si>
  <si>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</si>
  <si>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</si>
  <si>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MorphoNet: an interactive online morphological browser to explore complex multi-scale data</t>
  </si>
  <si>
    <t>Leggio et al.</t>
  </si>
  <si>
    <t>imaging (many), simulation</t>
  </si>
  <si>
    <t>Exploration and analysis of morphodynamic data from large imaging datasets</t>
  </si>
  <si>
    <t>molecule, cell, tissue, organ</t>
  </si>
  <si>
    <t>image analysis and machine learning</t>
  </si>
  <si>
    <t>goal to create a generic tool in the imaging field that matches the power, generality and intuitiveness of genomic browsers. The open-source web-based tool presented here (http://www.morphonet.org) shows that the exploration and analysis of diverse large-scale imaging datasets can be used for a conceptually analogous philosophy to that which presided over the development of generic web-based genome browsers. MorphoNet allows the interactive visualization and sharing of complex morphodynamic datasets, onto which quantitative and qualitative information can be projected. Central to the concept is the definition of a unified, human-readable data format. In this sense, one could refer to MorphoNet as a morphodynamic browser.</t>
  </si>
  <si>
    <t>leggio.jpeg</t>
  </si>
  <si>
    <t>Leggio, B., Laussu, J., Carlier, A., Godin, C., Lemaire, P. and Faure, E.</t>
  </si>
  <si>
    <t>Powerful novel imaging and image-processing methods are revolutionizing many fields of biology, at scales ranging from the molecule to the functional organ. To support this big-data revolution, we develop a concept of generic web-based morphodynamic browser to interactively visualize complex image datasets, with applications in research and education. MorphoNet handles a broad range of natural or simulated morphological data, onto which quantitative geometric or genetic data can be projected.</t>
  </si>
  <si>
    <t>embryonic development</t>
  </si>
  <si>
    <t>develop the MorphoNet data and metadata formats towards standardization.</t>
  </si>
  <si>
    <t>10.1038/s41467-019-10668-1</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</si>
  <si>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</si>
  <si>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</si>
  <si>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</si>
  <si>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</si>
  <si>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</si>
  <si>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</si>
  <si>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</si>
  <si>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</si>
  <si>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</si>
  <si>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</si>
  <si>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</si>
  <si>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</si>
  <si>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</si>
  <si>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</si>
  <si>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</si>
  <si>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</si>
  <si>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</si>
  <si>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</si>
  <si>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Pattern-Driven Navigation in 2D Multiscale Visualizations with Scalable Insets</t>
  </si>
  <si>
    <t>Lekschas et al.</t>
  </si>
  <si>
    <t>Gene sequence, e.g., Microarray</t>
  </si>
  <si>
    <t>Anatomy, Physiology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</si>
  <si>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</si>
  <si>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pathway (gene co-expression)</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</si>
  <si>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</si>
  <si>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</si>
  <si>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</si>
  <si>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</si>
  <si>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</si>
  <si>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</si>
  <si>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</si>
  <si>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</si>
  <si>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iPath: interactive exploration of biochemical pathways and networks</t>
  </si>
  <si>
    <t>Letunic et al.</t>
  </si>
  <si>
    <t>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</si>
  <si>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</si>
  <si>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</si>
  <si>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</si>
  <si>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</si>
  <si>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</si>
  <si>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</si>
  <si>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</si>
  <si>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</si>
  <si>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Lex et al.</t>
  </si>
  <si>
    <t>visual analysis tool</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</si>
  <si>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</si>
  <si>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</si>
  <si>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</si>
  <si>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</si>
  <si>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</si>
  <si>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</si>
  <si>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</si>
  <si>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Caleydo: Design and evaluation of a visual analysis framework for gene expression data in its biological context</t>
  </si>
  <si>
    <t>microarray, pathway database (eg. KEGG)</t>
  </si>
  <si>
    <t>visual analysis tool but aimed primarily at hypothesis generation, so exploration</t>
  </si>
  <si>
    <t>pathway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</si>
  <si>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</si>
  <si>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</si>
  <si>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</si>
  <si>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</si>
  <si>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</si>
  <si>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</si>
  <si>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</si>
  <si>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done, in molecular pathway - explore</t>
  </si>
  <si>
    <t>Modeling Liver Physiology: Combining Fractals, Imaging and Animation</t>
  </si>
  <si>
    <t>Lin, Johnson, Hunt</t>
  </si>
  <si>
    <t xml:space="preserve"> visualization of the liver model output in Maya, highly abstracted visual representations "help researchers gain intuition, support scientists" -&gt; exploratory (discover)</t>
  </si>
  <si>
    <t>perfusion in liver primary (lobules) and secondary units, full liver</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</si>
  <si>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</si>
  <si>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</si>
  <si>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</si>
  <si>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</si>
  <si>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</si>
  <si>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</si>
  <si>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</si>
  <si>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</si>
  <si>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Accelerated Visualization of Dynamic Molecular Surfaces</t>
  </si>
  <si>
    <t>Lindow</t>
  </si>
  <si>
    <t xml:space="preserve">explore output of simulation to understand molecular shape dynamics on very local scale </t>
  </si>
  <si>
    <t>We presented improvements for the computation and rendering of the solvent excluded surface (SES) and the molecular skin surface (MSS). We accelerated the MSS construction by two orders of magnitude. With these improvements, interactively visualizing the MSS of a molecule with a few thousand atoms has become possible for the first time. Nevertheless, in terms of computational and rendering speed, the SES remains superior to the MSS by a factor of approximately 4. Hence, we suggest using the SES for larger molecules.</t>
  </si>
  <si>
    <t>lindow.jpg</t>
  </si>
  <si>
    <t>Lindow, N.; Baum, D.; Prohaska, S.; Hege, H.C</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</si>
  <si>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</si>
  <si>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molecular skin surface, local molecular dynamics</t>
  </si>
  <si>
    <t>patch clipping, more coarse-grained simulations</t>
  </si>
  <si>
    <t>10.1111/j.1467-8659.2009.01693.x</t>
  </si>
  <si>
    <t>High-resolution three-dimensional visualization of hepatic sinusoids in cirrhotic rats via serial histological sections</t>
  </si>
  <si>
    <t>Liu et al.</t>
  </si>
  <si>
    <t>microscopy (digital)</t>
  </si>
  <si>
    <t>directly visualize histology for analysis, hypothesis confirmation</t>
  </si>
  <si>
    <t xml:space="preserve">Cirrhosis (Cirrhosis is a late-stage liver disease in which healthy liver tissue is replaced with scar tissue and the liver is permanently damaged)--fits into somewhat the opposite of morphogenesis </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</si>
  <si>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</si>
  <si>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</si>
  <si>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</si>
  <si>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</si>
  <si>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</si>
  <si>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</si>
  <si>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</si>
  <si>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</si>
  <si>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</si>
  <si>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</si>
  <si>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summarize parameters</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</si>
  <si>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</si>
  <si>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</si>
  <si>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</si>
  <si>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</si>
  <si>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</si>
  <si>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</si>
  <si>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gganatogram: An R package for modular visualisation of anatograms and tissues based on ggplot2</t>
  </si>
  <si>
    <t>Maag et al.</t>
  </si>
  <si>
    <t>genomics data (microarray, etc) and proteomics data from the Expression Atlas</t>
  </si>
  <si>
    <t>Molecule, Cell, Tissue, Organ, *Organism</t>
  </si>
  <si>
    <t>main goal is to communicate levels of gene expression in different tissues - COMPARE differences between tissues/groups; cell diagram allows to plot gene expression for locations of proteins, mRNAs, other molecules</t>
  </si>
  <si>
    <t>gene, tissue</t>
  </si>
  <si>
    <t xml:space="preserve">Whereas bar charts and heatmaps provide an informative view of the differences between groups, it can be difficult to immediately observe the biological significance ( Figure 1a–b). As compared to an anatogram, where it is easy to quickly spot the differences between tissues or groups, and immediately provide biological context to these observations ( Figure 1c). This also has the added benefit that the audience, whether reading a paper or attending a lecture, will have to spend less time and effort to grasp the results.
</t>
  </si>
  <si>
    <t>maag.jpg</t>
  </si>
  <si>
    <t>Maag, Jesper L. V.</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</si>
  <si>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and a development version can be found on  github/jespermaag/gganatogram. An interactive shiny app of gganatogram can be found on  https://jespermaag.shinyapps.io/gganatogram/, which allows for non-R users to create anatograms.</t>
  </si>
  <si>
    <t>Anatograms, Anatomy, Tissues, Organs, ggplot2, R, Expression Atlas, Shiny</t>
  </si>
  <si>
    <t>10.12688/f1000research.16409.2</t>
  </si>
  <si>
    <t>VEGF gradients, receptor activation, and sprout guidance in resting and exercising skeletal muscle</t>
  </si>
  <si>
    <t>Mac Gabhann, Ji, Popel</t>
  </si>
  <si>
    <t>simulation, imaging (microscopy)</t>
  </si>
  <si>
    <t>visualization serves mainly to help analysis and/or to validate model, not interactive</t>
  </si>
  <si>
    <t>molecular pathways, tissue dynamics, tissue interactions</t>
  </si>
  <si>
    <t>muscle, capillaries</t>
  </si>
  <si>
    <t>applied physiology</t>
  </si>
  <si>
    <t>developed a three-dimensional computational model of skeletal muscle fibers, blood vessels, and interstitial space. Here it is applied to rat extensor digitorum longus.</t>
  </si>
  <si>
    <t>a three-dimensional computational model of skeletal muscle fibers, blood vessels, and interstitial space. Here it is applied to rat extensor digitorum longus.</t>
  </si>
  <si>
    <t>Mac Gabhann, F., Ji, J.W. and Popel, A.S.</t>
  </si>
  <si>
    <t>Extensive experimental studies have identified vascular endothelial growth factor (VEGF) concentrations and concentration gradients as major factors in angiogenesis; however, localized in vivo measurements of these parameters have not been possible. We developed a three-dimensional computational model of skeletal muscle fibers, blood vessels, and interstitial space. Here it is applied to rat extensor digitorum longus. VEGF isoforms are secreted by myocytes, diffuse through extracellular matrix and basement membranes, and bind endothelial cell surface receptors on blood vessels. In addition, one isoform, VEGF164, binds to proteoglycans in the interstitial space. VEGF secretion rate is determined from the predicted tissue oxygen level through its effect on the hypoxia inducible factor-1α transcription factor. We estimate VEGF secretion and its concentrations and gradients in resting muscle and for different levels of exercise. The effects of low levels of inspired oxygen are also studied. We predict that the high spatial heterogeneity of muscle fiber VEGF secretion in hypoxic tissue leads to significant gradients of VEGF concentration and VEGF receptor activation. VEGF concentration gradients are predicted to be significant in both resting and exercising muscle (4% and 6–8% change in VEGF over 10 μm, respectively), sufficient for chemotactic guidance of 50-μm-long sprout tip cells. VEGF gradients also result in heterogeneity in VEGF receptor activation—a possible explanation for the stochasticity of sprout location. In the absence of interstitial flow, gradients are 10-fold steeper in the transverse direction (i.e., perpendicular to the muscle fibers) than in the longitudinal direction. This may explain observed perpendicular anastomoses in skeletal muscle.</t>
  </si>
  <si>
    <t>VEGF, molecular pathways, muscle function</t>
  </si>
  <si>
    <t>10.1152/japplphysiol.00800.2006</t>
  </si>
  <si>
    <t>Multicompartment modeling of protein shedding kinetics during vascularized tumor growth</t>
  </si>
  <si>
    <t>Machiraju et al.</t>
  </si>
  <si>
    <t xml:space="preserve">illustrate model of tumor growth and shedding compartmentalization </t>
  </si>
  <si>
    <t xml:space="preserve">tumor tissue, tumor cells </t>
  </si>
  <si>
    <t>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t>
  </si>
  <si>
    <t>machiraju.jpg</t>
  </si>
  <si>
    <t>Machiraju, Gautam B.; Mallick, Parag; Frieboes, Hermann B.</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</si>
  <si>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</si>
  <si>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cancer, tissue biomarkers, medical illustration</t>
  </si>
  <si>
    <t>10.1038/s41598-020-73866-8</t>
  </si>
  <si>
    <t>Modeling and Simulating Virtual Anatomical Humans</t>
  </si>
  <si>
    <t>MadehKhaksar et al.</t>
  </si>
  <si>
    <t>simulation, motion data, imaging data</t>
  </si>
  <si>
    <t>Organ, *System</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</si>
  <si>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</si>
  <si>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movement</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</si>
  <si>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</si>
  <si>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</si>
  <si>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</si>
  <si>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</si>
  <si>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</si>
  <si>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</si>
  <si>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</si>
  <si>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10.1007/978-1-4471-6275-9_6</t>
  </si>
  <si>
    <t>in beyond</t>
  </si>
  <si>
    <t>Towards Patient-Specific Finite-Element Simulation of Mitralclip Procedure</t>
  </si>
  <si>
    <t>Mansi et al.</t>
  </si>
  <si>
    <t>Echocardiography</t>
  </si>
  <si>
    <t>quantitative evaluation and prediction of surgical outcomes for patients</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</si>
  <si>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</si>
  <si>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</si>
  <si>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</si>
  <si>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</si>
  <si>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</si>
  <si>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</si>
  <si>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</si>
  <si>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</si>
  <si>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</si>
  <si>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Visualizing tumor environment with perfusion and diffusion MRI: Computational challenges</t>
  </si>
  <si>
    <t>Marias et al.</t>
  </si>
  <si>
    <t>DWI, PWI</t>
  </si>
  <si>
    <t xml:space="preserve">Visualize tumor regions, highlighted through color coding overlay. gain information on cellularity, tissue integrity or changes in its architecture. Charts that are shown are summarizing results from acquisition </t>
  </si>
  <si>
    <t>blood flow (perfusion)</t>
  </si>
  <si>
    <t>tumor</t>
  </si>
  <si>
    <t>In this paper we presented a number of considerations regarding the application of diffusion and perfusion MRI for Visualizing the tumor environment based on the work and experience of our group.</t>
  </si>
  <si>
    <t>marias.jpg</t>
  </si>
  <si>
    <t>Marias, Kostas; Nikiforaki, Katerina; Manikis, Georgios C.; Kontopodis, Eleftherios; Papanikolaou, Nikolaos</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</si>
  <si>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</si>
  <si>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</si>
  <si>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</si>
  <si>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</si>
  <si>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</si>
  <si>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</si>
  <si>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</si>
  <si>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</si>
  <si>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</si>
  <si>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</si>
  <si>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</si>
  <si>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</si>
  <si>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Building structural models of a whole mycoplasma cell</t>
  </si>
  <si>
    <t>Maritan et al.</t>
  </si>
  <si>
    <t>Molecule, Organelle, Cell, *Organism</t>
  </si>
  <si>
    <t>exploration of mycoplasma cell model in its entirety (we present the first 3D structural models of an entire Mycoplasma genitalium (MG) cell, built using the CellPACK suite of computational modeling tools).  We establish a framework for gathering, curating and evaluating these structures, exposing current weaknesses of modeling methods and the boundaries of MG structural knowledge, and visualization methods to explore functional characteristics of the genome and proteome.</t>
  </si>
  <si>
    <t>whole-cel modeling</t>
  </si>
  <si>
    <t>(1) 3D whole cell modeling requires new bioinformatics and computational methods. (2) Information for generating 3D cell models is gathered and curated with Mesoscope. (3) A multi-step workflow generates structural models of an entire proteome. Entire bacterial cells are interactively modeled and visualized with CellPACKgpu. (4) This work demonstrates the feasibility of building 3D models of an entire cell. The online tool Mesoscope is then used to author and curate a recipe, in the current study, using information from specific timepoints from WC-MG simulations. The WC-MG model represents the function of all annotated gene products in 28 subcellular processes such as metabolism, DNA replication, transcription, and translation. Together, this enables the model to capture a variety of phenotypes throughout the life cycle of MG, such as the variation in the growth of individual cells and the essentiality of most genes. **Molecules and genes are colored by function, can visualize time-dependent properities of model, e.g., protein expression, gene expression. Isolation mode feature allows viewers to instantly get a sense of the concentration of a specific ingredient and to see if a gene is being transcribed and where its mRNA can be found in that specific time frame. The concept can be applied to groups of ingredients sharing a specific characteristic</t>
  </si>
  <si>
    <t>maritan.jpg</t>
  </si>
  <si>
    <t>Maritan, M.; Autin, L.,; Karr, J.;  Covert, M.W.;  Olson, A.J.; Goodsell, D.S</t>
  </si>
  <si>
    <t>Building structural models of entire cells has been a long-standing cross-discipline challenge for the research community, as it requires an unprecedented level of integration between multiple sources of biological data and enhanced methods for computational modeling and visualization. Here, we present the first 3D structural models of an entire Mycoplasma genitalium (MG) cell, built using the CellPACK suite of computational modeling tools. Our model recapitulates the data described in recent whole-cell system biology simulations and provides a structural representation for all MG proteins, DNA and RNA molecules, obtained by combining experimental and homology-modeled structures and lattice-based models of the genome. We establish a framework for gathering, curating and evaluating these structures, exposing current weaknesses of modeling methods and the boundaries of MG structural knowledge, and visualization methods to explore functional characteristics of the genome and proteome. We compare two approaches for data gathering, a manually-curated workflow and an automated workflow that uses homologous structures, both of which are appropriate for the analysis of mesoscale properties such as crowding and volume occupancy. Analysis of model quality provides estimates of the regularization that will be required when these models are used as starting points for atomic molecular dynamics simulations.</t>
  </si>
  <si>
    <t xml:space="preserve">WC-MG model, whole cell simulation, organism simulation, </t>
  </si>
  <si>
    <t>Our current paradigm for modeling places rigid-body ingredients randomly in soluble or membrane spaces to generate a draft model with atomic detail. The models are highly effective in visual applications such as education and outreach, where the goal is to give an impression of the overall ultrastructure, crowding, and heterogeneity of molecules within the cellular environment. As we move towards full atomic modeling, two major challenges to the current workflow must be overcome: lipids and DNA/protein interactions. Lipid membrane modeling is a field that requires lifetimes of dedicated work, so we rely on 3rd party experts to provide the current state-of-the-art. For this reason, we currently use LipidWrapper,46 which is a popular method that provides interactive performance. DNA/protein interactions rely on experimental or modeled structures of the complex, and CellPACKgpu currently does a simple overlap of the protein position on the site in the genome. A topic for future development will be to incorporate a more detailed representation of the interaction into the Flex optimization, to resolve small clashes that result from improper local structure of the DNA at the site of interaction.</t>
  </si>
  <si>
    <t>10.1016/j.jmb.2021.167351</t>
  </si>
  <si>
    <t>Weighing-up protein dynamics: the combination of native mass spectrometry and molecular dynamics simulations</t>
  </si>
  <si>
    <t>Marklund, Benesch</t>
  </si>
  <si>
    <t>mass spectrometry</t>
  </si>
  <si>
    <t>visualize results of simulation/experiment, use for better/more targeted analysis of dynamics and structure</t>
  </si>
  <si>
    <t>molecular interactions (protein-ligand interactions)</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</si>
  <si>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</si>
  <si>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</si>
  <si>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</si>
  <si>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Marklund, Erik G; Benesch, Justin LP</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</si>
  <si>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</si>
  <si>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</si>
  <si>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</si>
  <si>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</si>
  <si>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SigTools: Exploratory Visualization for Genomic Signals</t>
  </si>
  <si>
    <t>Masoumi et al.</t>
  </si>
  <si>
    <t xml:space="preserve">omics data </t>
  </si>
  <si>
    <t xml:space="preserve">assists scientists in the early steps of genomic signal analysis, such as the value range, variation and covariation. Small aspect of exploration/exploratory data analysis in that may not always know what the data contain, so want to get a picture of the modification signals </t>
  </si>
  <si>
    <t>gene signal (see if a pathway is active/working)</t>
  </si>
  <si>
    <t xml:space="preserve">A genomic signal is a continuous variable across the genome indicating the presence of a biological activity such as protein interaction, DNA methylation, transcription sites, chromatin crosslinks and regulatory elements.  These signals are utilized in detecting the position of different elements on the genome and discovering the reason why different cell types emerge from the same DNA material. </t>
  </si>
  <si>
    <t>masoumi.jpg</t>
  </si>
  <si>
    <t>Masoumi, Shohre; Libbrecht, Maxwell W.; Wiese, Kay C.</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</si>
  <si>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To understand and evaluate the results of such studies, one needs to understand and analyze the characteristics of the input data.
Results: SigTools is an R-based genomic signals visualization package developed with two objectives: (i) to facilitate genomic signals exploration in order to uncover insights for later model training, refinement and development by including distribution and autocorrelation plots; (ii) to enable genomic signals interpretation by including correlation and aggregation plots. In addition, our corresponding web application, SigTools-Shiny, extends the accessibility scope of these modules to people who are more comfortable working with graphical user interfaces instead of command-line tools.
Availability and implementation: SigTools source code, installation guide and manual is freely available on http://github.com/shohre73</t>
  </si>
  <si>
    <t>Shiny app, module, gene signalling,</t>
  </si>
  <si>
    <t>10.1093/bioinformatics/btab742</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</si>
  <si>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</si>
  <si>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</si>
  <si>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</si>
  <si>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</si>
  <si>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</si>
  <si>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</si>
  <si>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</si>
  <si>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</si>
  <si>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flow visualization, pathlines, color coded</t>
  </si>
  <si>
    <t>Pathline: A Tool For Comparative Functional Genomics</t>
  </si>
  <si>
    <t>Melançon, Munzner, Weiskopf</t>
  </si>
  <si>
    <t>microarray(?), BioCyc database</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</si>
  <si>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</si>
  <si>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</si>
  <si>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</si>
  <si>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</si>
  <si>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</si>
  <si>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</si>
  <si>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</si>
  <si>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</si>
  <si>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</si>
  <si>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</si>
  <si>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</si>
  <si>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</si>
  <si>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</si>
  <si>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</si>
  <si>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</si>
  <si>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</si>
  <si>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</si>
  <si>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</si>
  <si>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</si>
  <si>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Skyscraper visualization of multiple time-dependent scalar fields on surfaces</t>
  </si>
  <si>
    <t>Meuschke et al.</t>
  </si>
  <si>
    <t>visual exploration of time-dependent scalar data correlations with skyscraper metaphor, exploration of model surface directly in one view (data minimally abstracted in this view)</t>
  </si>
  <si>
    <t>A novel system to visually explore multiple scalar fields on 3D surfaces simultaneously, which includes skyline visualizations to show their spatio-temporal behavior.An automatic report generation summarizing findings from the exploration of the multiple scalar fields. Several linked views that provide novel 3D and 2D data representations allow the exploration of scalar correlations. The importance and usefulness of our approach was shown on the example of simulated and measured data sets from technical and medical applications, where interesting regions could be found with minimal effort.</t>
  </si>
  <si>
    <t>meuschke-skyscraper.jpg</t>
  </si>
  <si>
    <t>Meuschke, M.; Voß, S.; Gaidzik, F.; Preim, B.; Lawonn, K.</t>
  </si>
  <si>
    <t>We present a system to visualize multiple time-dependent scalar fields defined on 3D surfaces as they arise from numerical simulations. Domain experts want to understand correlations between multiple scalar fields to verify underlying processes. However, existing visualization techniques require high exploration effort to perceive temporal changes and relations of multiple fields on 3D surfaces. This makes analysis time-consuming and carries a high risk of overlooking regions with specific correlations.
Therefore, we introduce a novel concept to facilitate exploration of multiple time-dependent scalar fields simultaneously. The basic idea is to use a novel glyph-based depiction, called skyline visualization, which is inspired by the skyscraper metaphor from information visualization. The skyscrapers are represented by 2D and 3D bar charts, where their floors show the temporal behavior of scalar fields of the corresponding surface region. The user can interact with the skyline visualization to see at which surface areas the scalar fields take on striking values or whether correlations exist between them. Furthermore, the user can immediately see in which regions scalar fields change strongly over time or show strongly inverted behavior. We evaluated our system with several CFD engineers, radiologists and visualization experts. Compared to existing systems, they were able to find regions of interest quickly and with high accuracy.</t>
  </si>
  <si>
    <t>Multivariate data visualization;Scalar data;Biomedical visualization</t>
  </si>
  <si>
    <t>integrate the comparison of multiple data sets.</t>
  </si>
  <si>
    <t>10.1016/j.cag.2021.05.005</t>
  </si>
  <si>
    <t>Semi-automatic Vortex Flow Classification in 4D PC-MRI Data of the Aorta</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</si>
  <si>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</si>
  <si>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</si>
  <si>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</si>
  <si>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</si>
  <si>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</si>
  <si>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</si>
  <si>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</si>
  <si>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Aneulysis - A System for Aneurysm Data Analysis</t>
  </si>
  <si>
    <t>main focus is analysis -- evaluate rupture risk and treatment decisions of cerebral aneurysms; has automatic flow pattern classification; some exploration tasks (e.g. explore distribution of tensor directions, explore wall deformation, aneurysm morphology)</t>
  </si>
  <si>
    <t>vessel (cerebral artery)</t>
  </si>
  <si>
    <t>ANEULYSIS – an interactive management and visualization system to evaluate the rupture risk and treatment decisions of cerebral aneurysms. ANEULYSIS allows a consistent documentation and guided exploration of aneurysm data. Based on different modules, morphological and hemodynamic information comprising scalar, vector, and tensor data together with the internal blood flow can be analyzed simultaneously. It shows the dynamic interaction between the wall and flow to get a deeper understanding of their growth and rupture. Aneulysis is focused on clinically essential aspects, such as to find an optimal treatment and supports the communication between engineers and physicians, e.g., in investigating how changes in flow patterns after treatment are related to its success</t>
  </si>
  <si>
    <t>meuchke2021.jpg</t>
  </si>
  <si>
    <t>Meuschke, Monique; Wickenhöfer, Ralph; Preim, Bernhard; Lawonn, Kai</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</si>
  <si>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</si>
  <si>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aneurysm, interactive visual analysis, clinical evaluation, streamlines, tensor glyphs</t>
  </si>
  <si>
    <t xml:space="preserve">improve tooling for comparison of datasets </t>
  </si>
  <si>
    <t>10.1016/j.cag.2021.06.001</t>
  </si>
  <si>
    <t>MulteeSum: A Tool for Comparative Spatial and Temporal Gene Expression Data</t>
  </si>
  <si>
    <t>Meyer et al.</t>
  </si>
  <si>
    <t>microscopy, gene expression</t>
  </si>
  <si>
    <t>Molecule, Organelle, Cell, Tissue</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</si>
  <si>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describes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</si>
  <si>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</si>
  <si>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</si>
  <si>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</si>
  <si>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</si>
  <si>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</si>
  <si>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</si>
  <si>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</si>
  <si>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</si>
  <si>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</si>
  <si>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MizBee: A multiscale synteny browser</t>
  </si>
  <si>
    <t>synteny data (gene sequence data)</t>
  </si>
  <si>
    <t>Explore possible synteny of various genes (browse data). Visual analysis main concept because users want to then identify and compare syntentic blocks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</si>
  <si>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</si>
  <si>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</si>
  <si>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</si>
  <si>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</si>
  <si>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</si>
  <si>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</si>
  <si>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</si>
  <si>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</si>
  <si>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</si>
  <si>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</si>
  <si>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</si>
  <si>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</si>
  <si>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heart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</si>
  <si>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</si>
  <si>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</si>
  <si>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</si>
  <si>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</si>
  <si>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</si>
  <si>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</si>
  <si>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</si>
  <si>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Hierarchical Computational Anatomy: Unifying the Molecular to Tissue Continuum Via Measure Representations of the Brain</t>
  </si>
  <si>
    <t>Miller, Tward, Trouvé</t>
  </si>
  <si>
    <t>MRI, simulation, histology</t>
  </si>
  <si>
    <t>Explore input simulation and imaging data</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</si>
  <si>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</si>
  <si>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</si>
  <si>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</si>
  <si>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</si>
  <si>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</si>
  <si>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t>
  </si>
  <si>
    <t>Abstractocyte: A Visual Tool for Exploring Nanoscale Astroglial Cells</t>
  </si>
  <si>
    <t>Mohammed et al.</t>
  </si>
  <si>
    <t xml:space="preserve">electron microscopy, </t>
  </si>
  <si>
    <t>Anatomy, Physiology (form from function)</t>
  </si>
  <si>
    <t xml:space="preserve">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**this physiology aspect is mainly about visual analysis
***enables exploring 3D mesh and node-link representation of astrocytes and neurons. </t>
  </si>
  <si>
    <t xml:space="preserve">signal propagation (based on availability of glycogen) </t>
  </si>
  <si>
    <t>cell (astrocytes), tissue</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</si>
  <si>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</si>
  <si>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</si>
  <si>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</si>
  <si>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</si>
  <si>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</si>
  <si>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</si>
  <si>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ParaGlyder: Probe-driven Interactive Visual Analysis for Multiparametric Medical Imaging Data</t>
  </si>
  <si>
    <t>Mörth et al.</t>
  </si>
  <si>
    <t>MR</t>
  </si>
  <si>
    <t xml:space="preserve">Metabolic tumor profiling with through interactive visual analysis of multimodal data; for individuals </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</si>
  <si>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</si>
  <si>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</si>
  <si>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</si>
  <si>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</si>
  <si>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</si>
  <si>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</si>
  <si>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</si>
  <si>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</si>
  <si>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</si>
  <si>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</si>
  <si>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</si>
  <si>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</si>
  <si>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</si>
  <si>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</si>
  <si>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</si>
  <si>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</si>
  <si>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</si>
  <si>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</si>
  <si>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</si>
  <si>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</si>
  <si>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</si>
  <si>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</si>
  <si>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</si>
  <si>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</si>
  <si>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</si>
  <si>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</si>
  <si>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</si>
  <si>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</si>
  <si>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</si>
  <si>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CrossTalkeR: analysis and visualization of ligand–receptor networks</t>
  </si>
  <si>
    <t>Nagai et al.</t>
  </si>
  <si>
    <t>scRNA-seq</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</si>
  <si>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</si>
  <si>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interactions,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</si>
  <si>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</si>
  <si>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</si>
  <si>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</si>
  <si>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</si>
  <si>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rP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color rgb="FF1155CC"/>
        <u/>
      </rPr>
      <t>https://zenodo.org/record/4740646.</t>
    </r>
    <r>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</si>
  <si>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</si>
  <si>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</si>
  <si>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</si>
  <si>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Surface deformation analysis of collapsed lungs using model-based shape matching</t>
  </si>
  <si>
    <t>Nakao et al.</t>
  </si>
  <si>
    <t>explore reconstructed model and match its shape to the CT lung in inflated and deflated states after pneumothorax between subjects</t>
  </si>
  <si>
    <t>Lung</t>
  </si>
  <si>
    <t>computer science/radiology</t>
  </si>
  <si>
    <t>model-based shape matching techniques to analyze the inter-subject three-dimensional surface deformation induced by pneumothorax to help with eventually understanding how pneumothorax changes positions of lung nodules</t>
  </si>
  <si>
    <t>nakao.jpeg</t>
  </si>
  <si>
    <t>Nakao, M., Tokuno, J., Chen-Yoshikawa, T., Date, H. and Matsuda, T.</t>
  </si>
  <si>
    <t>Purpose
To facilitate intraoperative localization of lung nodules, this study used model-based shape matching techniques to analyze the inter-subject three-dimensional surface deformation induced by pneumothorax. Methods: Contrast- enhanced computed tomography (CT) images of the left lungs of 11 live beagle dogs were acquired at two bronchial pressures (14 and 2 cmH2O). To address shape matching problems for largely deformed lung images with pixel intensity shift, a complete Laplacian-based shape matching solution that optimizes the differential displacement field was introduced.
Results
Experiments were performed to confirm the methods’ registration accuracy using CT images of lungs. Shape similarity and target displacement errors in the registered models were improved compared with those from existing shape matching methods. Spatial displacement of the whole lung’s surface was visualized with an average error of within 5 mm.
Conclusion
The proposed methods address problems with the matching of surfaces with large curvatures and deformations and achieved smaller registration errors than existing shape matching methods, even at the tip and ridge regions. The findings and inter-subject statistical representation are directly available for further research on pneumothorax deformation modeling.</t>
  </si>
  <si>
    <t>lung deformation, pneumothorax, lung inflation, lung deflation</t>
  </si>
  <si>
    <t>explore deformation estimation methods and develop an intraoperative guidance system for VATS.</t>
  </si>
  <si>
    <t>10.1007/s11548-019-02013-0</t>
  </si>
  <si>
    <t>Spectral landscapes of flow instabilities in brain aneurysms</t>
  </si>
  <si>
    <t>Natarajan et al.</t>
  </si>
  <si>
    <t xml:space="preserve">compare spectrograms of velocity-time data in aneurysm sac region; main idea is that these summarize the flow in a very abstracted way that clearly summarizes the salient information </t>
  </si>
  <si>
    <t>mechanical engineering</t>
  </si>
  <si>
    <t xml:space="preserve">illustration-inspired visualization of hemodynamics of cerebral aneurysms and their spectral characteristics, classified by a neural network. To amplify appearance of spectrograms these are extruded in 3D and shown in a perceptually optimized landscape to visualize multiple cases simultaneously and to also discern nature of time varying flow instabilities </t>
  </si>
  <si>
    <t>natarajan.jpg</t>
  </si>
  <si>
    <t>Natarajan, Thangam; MacDonald, Daniel E.; Temor, Lucas; Coppin, Peter W.; Steinman, David A.</t>
  </si>
  <si>
    <t>Rupture of a brain aneurysm is a devastating event, leading to death or permanent disability in the majority of cases. Roughly 1 in 30 adults harbors a brain aneurysm, and unruptured aneurysms are being detected more frequently due to the growing use of 3D medical imaging.  Our research focuses on the use of “patient-specific” computational fluid dynamics (CFD) to help doctors decide whether and how to treat an unruptured aneurysm, since the risk of treating can often outweigh the risk of rupture. This poster describes how our team and engineers and designers are using machine learning and perceptual-cognitive principles to make sense of the large amounts of clinical CFD data we generate, in order to identify which kinds of fluid dynamic features within the aneurysm sac may make it prone to rupture.</t>
  </si>
  <si>
    <t>spectrograms, cerebral aneurysm, illustrative visualization, compare between patients</t>
  </si>
  <si>
    <t>10.1103/PhysRevFluids.6.110505</t>
  </si>
  <si>
    <t>Using 3D Animation to Visualize Hypotheses</t>
  </si>
  <si>
    <t>Nayak et al.</t>
  </si>
  <si>
    <t>Animation, x-ray crystallography, nmr</t>
  </si>
  <si>
    <t>use artist-driven methods to develop hypotheses</t>
  </si>
  <si>
    <t xml:space="preserve">pathway, interactionss </t>
  </si>
  <si>
    <t>molecules, organelles, cells</t>
  </si>
  <si>
    <t>Vis - VIZBI (animation)</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</si>
  <si>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</si>
  <si>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</si>
  <si>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</si>
  <si>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 to model additional cellular/molecular content, complex structures, and incorporate dynamics, often by scripting. The animated scene is then rendered as a series of images. Finally, images are imported into compositing software to assemble the animation and append labels, annotations, and audio.</t>
  </si>
  <si>
    <t>animation, storytelling, hypothesis generation, chord diagram</t>
  </si>
  <si>
    <t>10.1016/j.tibs.2020.04.009</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</si>
  <si>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</si>
  <si>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</si>
  <si>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</si>
  <si>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</si>
  <si>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</si>
  <si>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</si>
  <si>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</si>
  <si>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mesh, animation</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</si>
  <si>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</si>
  <si>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</si>
  <si>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</si>
  <si>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</si>
  <si>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</si>
  <si>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</si>
  <si>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</si>
  <si>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</si>
  <si>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</si>
  <si>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</si>
  <si>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</si>
  <si>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</si>
  <si>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</si>
  <si>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</si>
  <si>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</si>
  <si>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</si>
  <si>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</si>
  <si>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</si>
  <si>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</si>
  <si>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</si>
  <si>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</si>
  <si>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</si>
  <si>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</si>
  <si>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</si>
  <si>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Modeling in the Time of COVID-19: Statistical and Rule-based Mesoscale Models</t>
  </si>
  <si>
    <t>Nguyen et al.</t>
  </si>
  <si>
    <t>EM</t>
  </si>
  <si>
    <t>Anatomy (from physiology)</t>
  </si>
  <si>
    <t xml:space="preserve">The result of this can be used for scientific communication, exploration aspect is understanding how the various molecular components fit together and interact in rule-based system that user defines </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</si>
  <si>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</si>
  <si>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</si>
  <si>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</si>
  <si>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</si>
  <si>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</si>
  <si>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</si>
  <si>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</si>
  <si>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Deriving and Visualizing Uncertainty in Kinetic PET Modeling</t>
  </si>
  <si>
    <t>PET, CT, model</t>
  </si>
  <si>
    <t>Tissue, Organ, *Organism</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</si>
  <si>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</si>
  <si>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</si>
  <si>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</si>
  <si>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</si>
  <si>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</si>
  <si>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</si>
  <si>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</si>
  <si>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</si>
  <si>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</si>
  <si>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</si>
  <si>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 xml:space="preserve">y-in Organ function section, introduction part before individual organ processes (general vis)? </t>
  </si>
  <si>
    <t>Using CellML with OpenCMISS to simulate multi-scale physiology</t>
  </si>
  <si>
    <t>Nickerson et al.</t>
  </si>
  <si>
    <t>Simulation (CellML models)</t>
  </si>
  <si>
    <t>See results of CellML simulations, modify parameters in OpenCMISS-Zinc (the compnent that allows field manipulation and visualization). CellML used to represent molecular-level mathematical models</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</si>
  <si>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</si>
  <si>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</si>
  <si>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</si>
  <si>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</si>
  <si>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</si>
  <si>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</si>
  <si>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</si>
  <si>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</si>
  <si>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</si>
  <si>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</si>
  <si>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</si>
  <si>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</si>
  <si>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</si>
  <si>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</si>
  <si>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</si>
  <si>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</si>
  <si>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</si>
  <si>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The Systems Biology Graphical Notation</t>
  </si>
  <si>
    <t>Novère et al.</t>
  </si>
  <si>
    <t>omics data (database knowledge source)</t>
  </si>
  <si>
    <t xml:space="preserve">draws from database information but visual output highly abstracted and designed for communication purposes </t>
  </si>
  <si>
    <t>pathway, networks</t>
  </si>
  <si>
    <t xml:space="preserve">systems biology </t>
  </si>
  <si>
    <t xml:space="preserve">hypergraph modeling approach to promote standardization in how we depict biological networks </t>
  </si>
  <si>
    <t>novere.jpg</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</si>
  <si>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</si>
  <si>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Circuit diagrams and Unified Modeling Language diagrams are just two examples of standard visual languages that help accelerate work by promoting regularity, removing ambiguity and enabling software tool support for communication of complex information. Ironically, despite having one of the highest ratios of graphical to textual information, biology still lacks standard graphical notations. The recent deluge of biological knowledge makes addressing this deficit a pressing concern. Toward this goal, we present the Systems Biology Graphical Notation (SBGN), a visual language developed by a community of biochemists, modelers and computer scientists. SBGN consists of three complementary languages: process diagram, entity relationship diagram and activity flow diagram. Together they enable scientists to represent networks of biochemical interactions in a standard, unambiguous way. We believe that SBGN will foster efficient and accurate representation, visualization, storage, exchange and reuse of information on all kinds of biological knowledge, from gene regulation, to metabolism, to cellular signaling.</t>
  </si>
  <si>
    <t xml:space="preserve">SBGN, network diagram, node-link diagram </t>
  </si>
  <si>
    <t>the representation of spatial structures and spatial events, of composed and modular models, and of dynamic creation or destruction of compartments remains unchartered territory.</t>
  </si>
  <si>
    <t>10.1038/nbt.1558</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</si>
  <si>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</si>
  <si>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</si>
  <si>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</si>
  <si>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</si>
  <si>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metabolism, perfusion</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</si>
  <si>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</si>
  <si>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</si>
  <si>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</si>
  <si>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</si>
  <si>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</si>
  <si>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</si>
  <si>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</si>
  <si>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Blood flow clustering and applications in virtual stenting of intracranial aneurysms</t>
  </si>
  <si>
    <t>Oeltze et al.</t>
  </si>
  <si>
    <t>show that clustering based on streamline geometry as well as on domain-specific streamline attributes contributes to 
comparing and evaluating different virtual stenting strategies</t>
  </si>
  <si>
    <t>"We presented an approach for reducing visual clutter in streamline visualizations of simulated blood flow. The approach is based on clustering streamlines and computing cluster representatives, which are compiled into a flow summary. To determine the most appropriate clustering algorithm, we carried out a quantitative evaluation of spectral clustering, four variants of agglomerative hierarchical clustering, and k-means. Based on cluster validity measures, we identified SC and AHC with average link and Ward’s method, respectively as superior. In an expert evaluation of blood flow summaries generated by these algorithms, SC achieved the best ratings by a narrow margin. Its summaries are complete with respect to the relevant flow structures in most cases. In a tight feedback loop with our collaborators, we carefully designed the flow summary. The design lessons learned help scientists, e.g., in exploring flow in other vascular pathologies. 
""Evaluation of three clustering techniques — k-means, agglomerative hierarchical clustering (AHC), and spectral clustering to reduce clutter when visualizing streamlines traced from simulated blood flow."</t>
  </si>
  <si>
    <t>oeltze2014-clustering.jpg</t>
  </si>
  <si>
    <t>Sane, Sudhanshu; Bujack, Roxana; Garth, Christoph; Childs, Hank</t>
  </si>
  <si>
    <t>Understanding the hemodynamics of blood flow in vascular pathologies such as intracranial aneurysms is essential for both their diagnosis and treatment. Computational fluid dynamics (CFD) simulations of blood flow based on patient-individual data are performed to better understand aneurysm initiation and progression and more recently, for predicting treatment success. In virtual stenting, a flow-diverting mesh tube (stent) is modeled inside the reconstructed vasculature and integrated in the simulation. We focus on steady-state simulation and the resulting complex multiparameter data. The blood flow pattern captured therein is assumed to be related to the success of stenting. It is often visualized by a dense and cluttered set of streamlines.We present a fully automatic approach for reducing visual clutter and exposing characteristic flow structures by clustering streamlines and computing cluster representatives. While individual clustering techniques have been applied before to streamlines in 3D flow fields, we contribute a general quantitative and a domain-specific qualitative evaluation of three state-of-the-art techniques. We show that clustering based on streamline geometry as well as on domain-specific streamline attributes contributes to comparing and evaluating different virtual stenting strategies. With our work, we aim at supporting CFD engineers and interventional neuroradiologists.</t>
  </si>
  <si>
    <t>streamlines, clustering algorithms, blood flow</t>
  </si>
  <si>
    <t>-</t>
  </si>
  <si>
    <t>10.1109/TVCG.2013.2297914</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</si>
  <si>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</si>
  <si>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</si>
  <si>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</si>
  <si>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</si>
  <si>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</si>
  <si>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</si>
  <si>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</si>
  <si>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</si>
  <si>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</si>
  <si>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</si>
  <si>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</si>
  <si>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Visualization techniques for the analysis of perfusion data. In particular, the analysis of different parameters characterizing time-intensity curves for a particular voxel is supported.</t>
  </si>
  <si>
    <t>oeltze2009.jpg</t>
  </si>
  <si>
    <t>Oeltze-Jafra, S.; Cebral, J. R.; Janiga, G.; Preim, B.</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</si>
  <si>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</si>
  <si>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</si>
  <si>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</si>
  <si>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</si>
  <si>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</si>
  <si>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</si>
  <si>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</si>
  <si>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</si>
  <si>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</si>
  <si>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</si>
  <si>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</si>
  <si>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</si>
  <si>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</si>
  <si>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</si>
  <si>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</si>
  <si>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</si>
  <si>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</si>
  <si>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</si>
  <si>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</si>
  <si>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</si>
  <si>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</si>
  <si>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</si>
  <si>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</si>
  <si>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</si>
  <si>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ChromEMT: Visualizing 3D chromatin structure and compaction in interphase and mitotic cells</t>
  </si>
  <si>
    <t>Ou et al.</t>
  </si>
  <si>
    <t>ChromEMT (= electron microscopy tomography (EMT) time lapse + ChromEM labeling method)</t>
  </si>
  <si>
    <t>visualize compaction of chromosomes in the nucleus during mitosis, direct visualization of time-lapse microscopy</t>
  </si>
  <si>
    <t>mitosis, chromatin packing</t>
  </si>
  <si>
    <t>chromatin, chromosome</t>
  </si>
  <si>
    <t>To visualize chromatin in situ, we identified a fluorescent dye that stains DNA with an osmiophilic polymer and selectively enhances its contrast in EM. ... Chromatin chains have many different particle arrangements and bend at various lengths to achieve structural compaction and high packing densities. **The nuclei of human cells contain 2 meters of genomic DNA. How does it all fit? Compaction starts with the DNA wrapping around histone octamers to form nucleosomes, but it is unclear how these further compress into mitotic chromosomes. Ou et al. describe a DNA-labeling method that allows them to visualize chromatin organization in human cells (see the Perspective by Larson and Misteli). They show that chromatin forms flexible chains with diameters between 5 and 24 nm. In mitotic chromosomes, chains bend back on themselves to pack at high density, whereas during interphase, the chromatin chains are more extended.
**mainly about structure but includes time-lapse video of chromatin packing in nucleus during cell division process</t>
  </si>
  <si>
    <t>ou.jpg</t>
  </si>
  <si>
    <t>Ou, Horng D.; Phan, Sébastien; Deerinck, Thomas J.; Thor, Andrea; Ellisman, Mark H.; O’Shea, Clodagh C.</t>
  </si>
  <si>
    <t>The chromatin structure of DNA determines genome compaction and activity in the nucleus. On the basis of in vitro structures and electron microscopy (EM) studies, the hierarchical model is that 11-nanometer DNA-nucleosome polymers fold into 30- and subsequently into 120- and 300- to 700-nanometer fibers and mitotic chromosomes. To visualize chromatin in situ, we identified a fluorescent dye that stains DNA with an osmiophilic polymer and selectively enhances its contrast in EM. Using ChromEMT (ChromEM tomography), we reveal the ultrastructure and three-dimensional (3D) organization of individual chromatin polymers, megabase domains, and mitotic chromosomes. We show that chromatin is a disordered 5- to 24-nanometer-diameter curvilinear chain that is packed together at different 3D concentration distributions in interphase and mitosis. Chromatin chains have many different particle arrangements and bend at various lengths to achieve structural compaction and high packing densities.</t>
  </si>
  <si>
    <t>interphase, mitosis, chromatin packing, microscopy, super resolution microscopy</t>
  </si>
  <si>
    <t>10.1126/science.aag0025</t>
  </si>
  <si>
    <t>Scale-Space Splatting: Reforming Spacetime for Cross-Scale Exploration of Integral Measures in Molecular Dynamics</t>
  </si>
  <si>
    <t>Pálenik et al.</t>
  </si>
  <si>
    <t>visual exploration for hypothesis generation on when protein-ligand interactions may occur, explore dataset</t>
  </si>
  <si>
    <t xml:space="preserve">molecular interactions </t>
  </si>
  <si>
    <t>scale space splatting is a visual exploratory analysis tool to identify multiresolution (spatially and temporally, but not a entire data perspective -- using aggregation that can be granularized) ligand-binding events (using interaction energy)</t>
  </si>
  <si>
    <t>palenik.jpg</t>
  </si>
  <si>
    <t>Pálenik, Juraj; Byška, Jan; Bruckner, Stefan; Hauser, Helwig</t>
  </si>
  <si>
    <t xml:space="preserve">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
</t>
  </si>
  <si>
    <t xml:space="preserve">scale-space changes, aggregation, </t>
  </si>
  <si>
    <t>support for Van der Waals energy</t>
  </si>
  <si>
    <t>10.1109/TVCG.2019.2934258</t>
  </si>
  <si>
    <t>A 3-D model used to explore how cell adhesion and stiffness affect cell sorting and movement in multicellular systems</t>
  </si>
  <si>
    <t>Palsson</t>
  </si>
  <si>
    <t>modeling used to illustrate cell adhesion and signaling patterns</t>
  </si>
  <si>
    <t>Cell aggregation/adhesion</t>
  </si>
  <si>
    <t>Cell/Tissue</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</si>
  <si>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</si>
  <si>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</si>
  <si>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</si>
  <si>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</si>
  <si>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</si>
  <si>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</si>
  <si>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</si>
  <si>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</si>
  <si>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</si>
  <si>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</si>
  <si>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</si>
  <si>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</si>
  <si>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</si>
  <si>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</si>
  <si>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</si>
  <si>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</si>
  <si>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</si>
  <si>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</si>
  <si>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</si>
  <si>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</si>
  <si>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</si>
  <si>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</si>
  <si>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</si>
  <si>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</si>
  <si>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</si>
  <si>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</si>
  <si>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</si>
  <si>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</si>
  <si>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</si>
  <si>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</si>
  <si>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</si>
  <si>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direct visualization of flow with combined modalities, explore simulation results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</si>
  <si>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</si>
  <si>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</si>
  <si>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</si>
  <si>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</si>
  <si>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</si>
  <si>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</si>
  <si>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</si>
  <si>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Backmapping triangulated surfaces to coarse-grained membrane models</t>
  </si>
  <si>
    <t>Pezeshkian, Marrink</t>
  </si>
  <si>
    <t>smulation</t>
  </si>
  <si>
    <t xml:space="preserve">browse/explore simulation output </t>
  </si>
  <si>
    <t>organelle membrane dynamics</t>
  </si>
  <si>
    <t>organelle</t>
  </si>
  <si>
    <t>hierarchical modeling framework: At a length scale around 10 nm, the detailed membrane interaction of single proteins can be investigated using aaMD on the microsecond timescale. Protein–protein interactions can be probed using cgMD, at spatio-temporal scales of 100 nm and milliseconds. The results from aaMD and cgMD can be used to calibrate mesoscale models, which allow simulating the membrane remodeling induced by many proteins at micrometer length and macroscopic timescale (seconds). Backmapping to coarse-grain resolution can provide a near-atomistic view of these remodeled membrane shapes, with the possibility to further backmap local subregions to atomistic detail.</t>
  </si>
  <si>
    <t>pezeshkian.jpg</t>
  </si>
  <si>
    <t>Pezeshkian, Weria; Marrink, Siewert J.</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</si>
  <si>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</si>
  <si>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Membrane curvature; Multiscale simulations; Organelle shape; Mesoscale models; Molecular dynamics; Cell membranes</t>
  </si>
  <si>
    <t>Major remaining challenges, at all levels of resolution, are as follows: (i) to further increase complexity in terms of membrane composition, making use of advanced experimental data — in particular with respect to local compositions in living cells; (ii) to add the cellular context, for instance, the cytoskeleton framework and realistic models for the cytoplasm; (iii) and to include out of equilibrium aspects, for instance, using open boundary methods and incorporating reactive schemes into classical and mesoscale methods. These challenges are compounded by the need to capture these processes over a multitude of spatio-temporal scales, requiring further progress in bridging the various computational methods into a consistent modeling framework. Advances in incorporating machine learning and artificial intelligence may prove to be a key asset in this respect</t>
  </si>
  <si>
    <t>10.1016/j.ceb.2021.02.009</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</si>
  <si>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</si>
  <si>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</si>
  <si>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</si>
  <si>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</si>
  <si>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</si>
  <si>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</si>
  <si>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</si>
  <si>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</si>
  <si>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</si>
  <si>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</si>
  <si>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</si>
  <si>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multi-scale map of cell structure fusing protein images and interactions</t>
  </si>
  <si>
    <t>Qin et al.</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</si>
  <si>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</si>
  <si>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</si>
  <si>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 cell dynamics</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</si>
  <si>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</si>
  <si>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</si>
  <si>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</si>
  <si>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</si>
  <si>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 with affinity purifications in BioPlex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</si>
  <si>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</si>
  <si>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</si>
  <si>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</si>
  <si>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Improving extracellular vesicles visualization: From static to motion</t>
  </si>
  <si>
    <t>Reclusa et al.</t>
  </si>
  <si>
    <t>explore output of imaging data in raw form, use MIP (max intensity projections)</t>
  </si>
  <si>
    <t>extracellular vesicle internalization</t>
  </si>
  <si>
    <t>vesicle</t>
  </si>
  <si>
    <t xml:space="preserve">cell biology </t>
  </si>
  <si>
    <t>EVs are emerging as armed vehicles for intercellular communication5. EVs composition is heterogeneous and in a dynamic state, mirroring the parental cells and its pathological and physiological state. This study used a novel imaging method in microscopy to track the movements/internalization of cellular vesicles, which has implications in cellular communication. Visualization part is really just looking at the direct output of the imaging data, looking for the vesicles; used also EM to measure sizes of the cells, basic bar chart visualization to determine the average diameter of the vesicles</t>
  </si>
  <si>
    <t>reclusa.jpg</t>
  </si>
  <si>
    <t>Reclusa, Pablo; Verstraelen, Peter; Taverna, Simona; Gunasekaran, Muthukumar; Pucci, Marzia; Pintelon, Isabel; Claes, Nathalie; de Miguel-Pérez, Diego; Alessandro, Riccardo; Bals, Sara; Kaushal, Sunjay; Rolfo, Christian</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</si>
  <si>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</si>
  <si>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live cell imaging, imaging protocol, imaging method, EV update</t>
  </si>
  <si>
    <t>10.1038/s41598-020-62920-0</t>
  </si>
  <si>
    <t>Real-time cortical simulation on neuromorphic hardware</t>
  </si>
  <si>
    <t>Rhodes et al.</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</si>
  <si>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</si>
  <si>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</si>
  <si>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</si>
  <si>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</si>
  <si>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</si>
  <si>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</si>
  <si>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</si>
  <si>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</si>
  <si>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</si>
  <si>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Computational fluid dynamics simulations of blood flow regularized by 3D phase contrast MRI</t>
  </si>
  <si>
    <t>Rispoli et al.</t>
  </si>
  <si>
    <t>Simulation, MRI</t>
  </si>
  <si>
    <t>Main focus of paper is the CFD simulation, visualization in paper simply is to visualize results of the simulation</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</si>
  <si>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</si>
  <si>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</si>
  <si>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</si>
  <si>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</si>
  <si>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</si>
  <si>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</si>
  <si>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A Novel Grid-based Visualization Approach for Metabolic Networks with Advanced Focus &amp; Context View</t>
  </si>
  <si>
    <t>Rohrschneider et al.</t>
  </si>
  <si>
    <t>visual analysis with illustrative method</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</si>
  <si>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</si>
  <si>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</si>
  <si>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</si>
  <si>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</si>
  <si>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</si>
  <si>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</si>
  <si>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Muscle and Fascia Simulation with Extended Position Based Dynamics</t>
  </si>
  <si>
    <t xml:space="preserve">Romeo et al. </t>
  </si>
  <si>
    <t>main idea is to use for visual effects, so for communication/presentation tasks. basis still is visualization of input simulation data, but with aesthetic feel. This goes up to include the whole musculoskeletal system but the solver is working on at the level of individual muscle fibers</t>
  </si>
  <si>
    <t>Movement</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</si>
  <si>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</si>
  <si>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</si>
  <si>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</si>
  <si>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</si>
  <si>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</si>
  <si>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</si>
  <si>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</si>
  <si>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Multimodal Visualization with Interactive Closeups</t>
  </si>
  <si>
    <t>Ropinski et al.</t>
  </si>
  <si>
    <t>CT,MRI,PET</t>
  </si>
  <si>
    <t>main goal to support doctor-doctor communication, explore images from multimodal acquisitions in a curated way</t>
  </si>
  <si>
    <t>Body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</si>
  <si>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</si>
  <si>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</si>
  <si>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</si>
  <si>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</si>
  <si>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</si>
  <si>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</si>
  <si>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</si>
  <si>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</si>
  <si>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</si>
  <si>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</si>
  <si>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</si>
  <si>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</si>
  <si>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muView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</si>
  <si>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</si>
  <si>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</si>
  <si>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</si>
  <si>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GPU-based Multi-Volume Rendering for the Visualization of Functional Brain Images</t>
  </si>
  <si>
    <t>Roßler et al.</t>
  </si>
  <si>
    <t>combination rendering, e.g., direct volume rendering, pre-integrated volume rendering, light. Purpose to visualize fMRI data</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</si>
  <si>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</si>
  <si>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</si>
  <si>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</si>
  <si>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</si>
  <si>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</si>
  <si>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E.O.Wilson's Life on Earth</t>
  </si>
  <si>
    <t>Ryan, McGill, Wilson</t>
  </si>
  <si>
    <t>Multiple</t>
  </si>
  <si>
    <t>processes at all scales</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</si>
  <si>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</si>
  <si>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</si>
  <si>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</si>
  <si>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</si>
  <si>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y-multiscale</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</si>
  <si>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</si>
  <si>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</si>
  <si>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</si>
  <si>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</si>
  <si>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</si>
  <si>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</si>
  <si>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</si>
  <si>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</si>
  <si>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</si>
  <si>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</si>
  <si>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</si>
  <si>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</si>
  <si>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Multiscale cardiac modelling reveals the origins of notched T waves in long QT syndrome type 2</t>
  </si>
  <si>
    <t>Sadrieh et al.</t>
  </si>
  <si>
    <t xml:space="preserve">electrocardiogram (ECG),  </t>
  </si>
  <si>
    <t>explore 3d simulation, quantify tissue and gene expression in 2D charts - not interactive
**The ventricular geometry employed in this study does not contain a conduction system, meaning our study was limited to ECG parameters related to repolarization rather than activation of the myocardium. In relation to our analysis of the affects of altered IKr gating on the ECG, the model of IKr used in the O’Hara–Rudy ventricular cell model is a Hodgkin–Huxley-type description of macroscopic current. As a result, we are unable to examine how LQTS2 mutants that affect the molecular processes underlying specific gating processes contribute to the ECG</t>
  </si>
  <si>
    <t>Heartbeat, gene expression (of ion channels)</t>
  </si>
  <si>
    <t>"Over the last 20 years, great progress has been made in identifying the molecular causes of inherited arrhythmia syndromes; yet we still do not know how perturbations in these components are linked through the web of interactions between molecules, cells and tissues, to observed clinical phenotypes2. Our simulations of the human ventricle were able to reproduce the notched T waves observed in LQTS2 and therefore allow the investigation of the origin of this phenomenon for the first time. In this study we report a correlation between notched T-wave morphology and QT prolongation in LQTS2 patients. Furthermore, using an in silico approach based on a novel GPU-based simulation environment we have identified the ionic currents and cellular properties that determine this signature ECG phenotype and quantified how multiple small genetic hits can account for the variable ECG patterns in this disease." 
[visually explore results of multiscale simulation. Organ level explore visualization of 3D heart, tissue levle quantify total number of cells in heart that reside in the voltage bands (±5 mV) corresponding to the two repolarization phases [identified in Fig. 3b] throughout the time course of the ECG, molecular basis is quantatative comparison of different phenotypes from different levels of expression of ion channel protein (graphical/chart form, compare lines from ECG for each group). membrane biophysics cellular model to understand cardiac action potentials (simulation)</t>
  </si>
  <si>
    <t>sadrieh.jpg</t>
  </si>
  <si>
    <t>Sadrieh, A.; Domanski, L.; Pitt-Francis, J.; Mann, S.A.; Hodkinson, E.C.; Ng, C.A.; Perry, M.D.; Taylor, J.A.; Gavaghan, D.; Subbiah, R.N.; Vandenberg, J.I.</t>
  </si>
  <si>
    <t>The heart rhythm disorder long QT syndrome (LQTS) can result in sudden death in the young or remain asymptomatic into adulthood. The features of the surface electrocardiogram (ECG), a measure of the electrical activity of the heart, can be equally variable in LQTS patients, posing well-described diagnostic dilemmas. Here we report a correlation between QT interval prolongation and T-wave notching in LQTS2 patients and use a novel computational framework to investigate how individual ionic currents, as well as cellular and tissue level factors, contribute to notched T waves. Furthermore, we show that variable expressivity of ECG features observed in LQTS2 patients can be explained by as little as 20% variation in the levels of ionic conductances that contribute to repolarization reserve. This has significant implications for interpretation of whole-genome sequencing data and underlies the importance of interpreting the entire molecular signature of disease in any given individual.</t>
  </si>
  <si>
    <t xml:space="preserve">multiscale simulation, visual comparison, </t>
  </si>
  <si>
    <t>" Future studies incorporating molecularly accurate Markov descriptions of hERG gating will no doubt shed greater light on the contribution of altered IKr gating to LQTS2 ECGs."</t>
  </si>
  <si>
    <t>10.1038/ncomms6069</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</si>
  <si>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</si>
  <si>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</si>
  <si>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</si>
  <si>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</si>
  <si>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</si>
  <si>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</si>
  <si>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</si>
  <si>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</si>
  <si>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</si>
  <si>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</si>
  <si>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</si>
  <si>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Visualizing Spatiotemporal Dynamics of Multicellular Cell-Cycle Progression</t>
  </si>
  <si>
    <t>Sakaue-Sawano et al.</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</si>
  <si>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</si>
  <si>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</si>
  <si>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</si>
  <si>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</si>
  <si>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</si>
  <si>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</si>
  <si>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</si>
  <si>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</si>
  <si>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</si>
  <si>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</si>
  <si>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</si>
  <si>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</si>
  <si>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</si>
  <si>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</si>
  <si>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</si>
  <si>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</si>
  <si>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</si>
  <si>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Menneskets fysiologi</t>
  </si>
  <si>
    <t>Sand et al.</t>
  </si>
  <si>
    <t>ilustration</t>
  </si>
  <si>
    <t>Illustrations designed to communicate processes in a clear way, totally abstracted from original data</t>
  </si>
  <si>
    <t xml:space="preserve">body processes across scales </t>
  </si>
  <si>
    <t>body</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</si>
  <si>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</si>
  <si>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</si>
  <si>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</si>
  <si>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</si>
  <si>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</si>
  <si>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Modeling Real-Time 3-D Lung Deformations for Medical Visualization</t>
  </si>
  <si>
    <t>Santhanam et al.</t>
  </si>
  <si>
    <t>direct visualization of lung model</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</si>
  <si>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</si>
  <si>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</si>
  <si>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</si>
  <si>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</si>
  <si>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</si>
  <si>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</si>
  <si>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</si>
  <si>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OpenWorm: overview and recent advances in integrative biological simulation of Caenorhabditis elegans</t>
  </si>
  <si>
    <t xml:space="preserve">Sarma et al. </t>
  </si>
  <si>
    <t xml:space="preserve">explore/evaluation of simulation, abstraction to also communicate (OpenWorm initiative is friendly to explore for broad audience) </t>
  </si>
  <si>
    <t>whole organism function</t>
  </si>
  <si>
    <t>organism</t>
  </si>
  <si>
    <t xml:space="preserve">article provides an overview of history and philosophy of open worm project that can be a spring board to exploring the achievements and future projcet goals
 ion channels represent the most granular level of biological detail that the OpenWorm simulation incorporates. Ion channels are pore-forming proteins, found in the membranes of all cells. They are responsible for many known cellular functions including shaping action potentials and gating the flow of ions across the cell membrane. Remarkably, most nematode ion channels are conserved across vertebrate species -- ChannelWorm for ion channel electrophysiology modeling. DevoWorm is project for simulating embryogenesis and development in C elegans, use mathematical models of biophysical dev processes. </t>
  </si>
  <si>
    <t>sarma.jpg</t>
  </si>
  <si>
    <t>Sarma, G.P.; Lee, C.W.; Portegys, T.; Ghayoomie, V.; Jacobs, T.; Alicea, B.; Cantarelli, M.; Currie, M.; Gerkin, R.C.; Gingell, S.; Gleeson, P.</t>
  </si>
  <si>
    <t>The adoption of powerful software tools and computational methods from the software industry by the scientific research community has resulted in a renewed interest in integrative, large-scale biological simulations. These typically involve the development of computational platforms to combine diverse, process-specific models into a coherent whole. The OpenWorm Foundation is an independent research organization working towards an integrative simulation of the nematode Caenorhabditis elegans, with the aim of providing a powerful new tool to understand how the organism's behaviour arises from its fundamental biology. In this perspective, we give an overview of the history and philosophy of OpenWorm, descriptions of the constituent sub-projects and corresponding open-science management practices, and discuss current achievements of the project and future directions.</t>
  </si>
  <si>
    <t xml:space="preserve">c. elegans, open worm project, open science, whole body simulation, embryogenesis, functional connectivity </t>
  </si>
  <si>
    <t>far-future idea is to extend idea of integrative biological simulations to many other model organisms</t>
  </si>
  <si>
    <t>10.1098/rstb.2017.0382</t>
  </si>
  <si>
    <t>done, in multiscale</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</si>
  <si>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</si>
  <si>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</si>
  <si>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</si>
  <si>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</si>
  <si>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</si>
  <si>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</si>
  <si>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</si>
  <si>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</si>
  <si>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</si>
  <si>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</si>
  <si>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</si>
  <si>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</si>
  <si>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Understanding normal cardiac development using animated models</t>
  </si>
  <si>
    <t>Schleich et al.</t>
  </si>
  <si>
    <t>Empirical</t>
  </si>
  <si>
    <t>designed for education/communication</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</si>
  <si>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</si>
  <si>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</si>
  <si>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</si>
  <si>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</si>
  <si>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10.1109/38.974513</t>
  </si>
  <si>
    <t>Visualizing dynamic molecular conformations</t>
  </si>
  <si>
    <t>Schmidt-Ehrenberg, Baum, Hege</t>
  </si>
  <si>
    <t>MD simulation</t>
  </si>
  <si>
    <t>additional encoding of derived data, alignment comparison</t>
  </si>
  <si>
    <t>Method to visualize molecular conformal phase, a task that deals with the variation of molecular shape. Our central aim is to visualize metastable conformations in such a way that one is able to understand the differences between the various shapes a molecule may adopt. Furthermore, we are interested in depicting the fuzziness of these shapes, i.e. the locally differing amounts of flexibility and rigidity. In this paper we present methods</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</si>
  <si>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</si>
  <si>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</si>
  <si>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</si>
  <si>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</si>
  <si>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</si>
  <si>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</si>
  <si>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Adaptive parallel simulation of a two-timescale model for apoptotic receptor-clustering on GPUs</t>
  </si>
  <si>
    <t>Schöll et al.</t>
  </si>
  <si>
    <t>For this purpose, the particle dynamics were separated into a pure diffusion and the particles' interaction, allowing the simulation on different timescales. Moreover, an adaptive refinement of the time steps was independently implemented for both processes. The three-dimensional diffusion of the ligands in the extracellular space was represented by a second simulation domain while only a random subset of the ligands interact with or bind to the receptors on the cell membrane. Along with several algorithmic optimizations, the model extensions lead to significant performance enhancement, i.e., compared to our previous approach, the simulation of several seconds is now possible in a few hours instead of several months.</t>
  </si>
  <si>
    <t>pathway (apoptotic pathway)</t>
  </si>
  <si>
    <t>molecule, cell membrane</t>
  </si>
  <si>
    <t xml:space="preserve"> introduce a particle model describing the stochastic and deterministic translation and rotation of the molecules. Together with appropriate binding conditions, the simulation of the particle model then allows for the investigation of ligand-receptor aggregates comprising several receptors cross-linked by ligands.</t>
  </si>
  <si>
    <t>scholl.jpg</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</si>
  <si>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</si>
  <si>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</si>
  <si>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 xml:space="preserve">visual communication, model diagram, illustration, apoptotic pathway </t>
  </si>
  <si>
    <t>algorithmic optimizations</t>
  </si>
  <si>
    <t>10.1109/BIBM.2014.6999195</t>
  </si>
  <si>
    <t>Comparison of Metabolic Pathways Using Constraint Graph Drawing</t>
  </si>
  <si>
    <t>Schreiber</t>
  </si>
  <si>
    <t>None</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</si>
  <si>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</si>
  <si>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</si>
  <si>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</si>
  <si>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</si>
  <si>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</si>
  <si>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</si>
  <si>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</si>
  <si>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</si>
  <si>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</si>
  <si>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</si>
  <si>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</si>
  <si>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</si>
  <si>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</si>
  <si>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</si>
  <si>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</si>
  <si>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</si>
  <si>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</si>
  <si>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</si>
  <si>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</si>
  <si>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Blood Flow Computation in Phase-Contrast MRI by Minimal Paths in Anisotropic Media</t>
  </si>
  <si>
    <t>Schwenke et al.</t>
  </si>
  <si>
    <t>additional encoding of derived data</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</si>
  <si>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</si>
  <si>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</si>
  <si>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</si>
  <si>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</si>
  <si>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</si>
  <si>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10.1007/978-3-642-23623-5_55</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</si>
  <si>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</si>
  <si>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</si>
  <si>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</si>
  <si>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</si>
  <si>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</si>
  <si>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</si>
  <si>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</si>
  <si>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</si>
  <si>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</si>
  <si>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</si>
  <si>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</si>
  <si>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RunBioSimulations: an extensible web application that simulates a wide range of computational modeling frameworks, algorithms, and formats</t>
  </si>
  <si>
    <t>Shaikh et al.</t>
  </si>
  <si>
    <t>visualize results of simulation in very basic chart types, e.g. line graph, heatmap</t>
  </si>
  <si>
    <t>RunBioSimulations provides a simple GUI for executing a broad range of simulations described using community resources such as SBML and SED-ML. Importantly, the community can extend these simulation capabilities by contributing additional standardized simulation tools to the BioSimulators registry. Visualizations can use Vega standard or use a simple set of charts that user can export (The RunBioSimulations GUI also provides users features for managing their simulations, interactively visualizing their results, and sharing their simulations through persistent URLs.)</t>
  </si>
  <si>
    <t>shaikh.jpg</t>
  </si>
  <si>
    <t>Shaikh, Bilal; Marupilla, Gnaneswara; Wilson, Mike; Blinov, Michael L.; Moraru, Ion I.; Karr, Jonathan R.</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</si>
  <si>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</si>
  <si>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Vega, custom visualization, toolset</t>
  </si>
  <si>
    <t>We also aim to expand the visualization features of RunBioSimulations by using Vega to support a broad range of canonical chart types, as well as custom charts, such as network maps. By capturing how charts can be painted with data, Vega would also enable users to reuse diagrams with multiple models and simulations, furthering our goals of reuse and collaboration.</t>
  </si>
  <si>
    <t>10.1093/nar/gkab411</t>
  </si>
  <si>
    <t>Cytoscape: A Software Environment for Integrated Models of Biomolecular Interaction Networks</t>
  </si>
  <si>
    <t>Shannon et al.</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</si>
  <si>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</si>
  <si>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</si>
  <si>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</si>
  <si>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systems biology</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</si>
  <si>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</si>
  <si>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</si>
  <si>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Shannon, Paul; Markiel, Andrew; Ozier, Owen; Baliga, Nitin S.; Wang, Jonathan T.; Ramage, Daniel; Amin, Nada; Schwikowski, Benno; Ideker, Trey</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</si>
  <si>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</si>
  <si>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</si>
  <si>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</si>
  <si>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in molecular pathway section</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</si>
  <si>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</si>
  <si>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</si>
  <si>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</si>
  <si>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</si>
  <si>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</si>
  <si>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</si>
  <si>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</si>
  <si>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</si>
  <si>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</si>
  <si>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</si>
  <si>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</si>
  <si>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Exploring connectivity of the brain's white matter with dynamic queries</t>
  </si>
  <si>
    <t>Sherbondy et al.</t>
  </si>
  <si>
    <t>DTI, fMRI</t>
  </si>
  <si>
    <t>visual exploration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</si>
  <si>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(if using fMRI instead of DTI data, a suggested possibility by authors)</t>
  </si>
  <si>
    <t>a novel interaction technique and a software system designed to assist in the exploration of white matter connectivity in the brain, using DTI as main method but also possible to assess functional pathway connections with fMRI: "The researcher can also use fMRI data to search for pathways that might connect several functionally-defined regions of the brain’s gray matter surface" .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</si>
  <si>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</si>
  <si>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</si>
  <si>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</si>
  <si>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</si>
  <si>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</si>
  <si>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Real-time visualization of muscle stiffness distribution with ultrasound shear wave imaging during muscle contraction</t>
  </si>
  <si>
    <t>Shinohara et al.</t>
  </si>
  <si>
    <t>Ultrasound</t>
  </si>
  <si>
    <t>quantify muscle stiffness from imaging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</si>
  <si>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</si>
  <si>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</si>
  <si>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</si>
  <si>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</si>
  <si>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</si>
  <si>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</si>
  <si>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</si>
  <si>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COMUNET: a tool to explore and visualize intercellular communication</t>
  </si>
  <si>
    <t>Solovey, Scialdone</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</si>
  <si>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</si>
  <si>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</si>
  <si>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cells</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</si>
  <si>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</si>
  <si>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</si>
  <si>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Solovey, Maria; Scialdone, Antonio</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</si>
  <si>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</si>
  <si>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</si>
  <si>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</si>
  <si>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</si>
  <si>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</si>
  <si>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</si>
  <si>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</si>
  <si>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</si>
  <si>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</si>
  <si>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</si>
  <si>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</si>
  <si>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</si>
  <si>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</si>
  <si>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</si>
  <si>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</si>
  <si>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</si>
  <si>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Visualizing Particle/Flow Structure Interactions in the Small Bronchial Tubes</t>
  </si>
  <si>
    <t>Soni, Thompson, Machijaru</t>
  </si>
  <si>
    <t>visualize particle trajectory information to explore airflow patterns in bronchial tubes</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</si>
  <si>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</si>
  <si>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</si>
  <si>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</si>
  <si>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</si>
  <si>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</si>
  <si>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</si>
  <si>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Illustrative Transitions in Molecular Visualization via Forward and Inverse Abstraction Transform</t>
  </si>
  <si>
    <t>Sorger et al.</t>
  </si>
  <si>
    <t>simulation, x-ray, nmr, em</t>
  </si>
  <si>
    <t>Molecule, Cell, *Organism</t>
  </si>
  <si>
    <t xml:space="preserve">illustrative techniques to visualize missing information in transition states in process of cell/virion development - presentation </t>
  </si>
  <si>
    <t>pathway, development stages</t>
  </si>
  <si>
    <t>molecules, tiny organisms</t>
  </si>
  <si>
    <t xml:space="preserve">In this paper, we propose a method that deals with the creation of illustrative transitions between molecular models, where the actual process of the transition is not or only partially known. Our method utilizes visual abstraction to achieve smooth transitions between different models while respecting the known relational information. Instead of directly interpolating between two different models, we gradually forward transform the models into a level of visual abstraction that matches the preciseness of information about the relationship. T
"For instance, we have a relatively good understanding of the chemical composition of the HIV at various stages of development, such as the immature and mature stages of the virus. We know which proteins from an earlier stage build up structures in later stages. However, it is not exactly known in which order the chemical reactions are happening. Structural biologists are able to build computational models of the immature and mature HIV, which are relatively accurate. However, they cannot model the process of HIV maturation, which is the transition between these two stages, with the same level of accuracy because of the missing information about this process. This has to be taken into account when these models are used to illustrate the process of the transition of the HIV between its development stages."
</t>
  </si>
  <si>
    <t>sorger.jpg</t>
  </si>
  <si>
    <t>Sorger, Johannes; Mindek, Peter; Klein, Tobias; Johnson, Graham; Viola, Ivan</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</si>
  <si>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specified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flexibility of our approach, we demonstrate our method on the basis of molecular data, in particular data of the HIV virion and the mycoplasma bacterium.</t>
  </si>
  <si>
    <t>visual abstraction, illustrative visualization, differentiation, development, missing information, uncertainty visualization</t>
  </si>
  <si>
    <t>A natural advancement for this method is the design of transitions for cases where the level of relationship knowledge varies between regions or categories of connected objects</t>
  </si>
  <si>
    <t>10.2312/VCBM.20161267</t>
  </si>
  <si>
    <t>discuss in multiscale section of paper - beyond, where going between developmental stages of an entire organism with visual abstraction to create a continuous representation</t>
  </si>
  <si>
    <t>Embryo-scale, single-cell spatial transcriptomics</t>
  </si>
  <si>
    <t>Srivatsan et al.</t>
  </si>
  <si>
    <t xml:space="preserve">transcriptomics data (spatial transcriptomics) </t>
  </si>
  <si>
    <t xml:space="preserve">visualization of spatial transcriptomics data with calculated pseudotime to understand progress of cell differentiation into specialized neural tissue in mouse </t>
  </si>
  <si>
    <t>cell migration/differentiation</t>
  </si>
  <si>
    <t>tissue (neural tissue)</t>
  </si>
  <si>
    <t>To explore how spatial context might relate to gene expression heterogeneity in a developing cell lineage, we focused on radial glia and neurons. In particular, we hypothesized that we might be able to detect and localize the coordinated processes of neuronal differentiation and migration. Intersecting pseudotime and spatial information, we observed that cells early in differentiation clustered around the ventricles in the forebrain and developing midbrain, whereas those farther away exhibited a more differentiated transcriptome.</t>
  </si>
  <si>
    <t>srivatsan.jpg</t>
  </si>
  <si>
    <t>Srivatsan, Sanjay R.; Regier, Mary C.; Barkan, Eliza; Franks, Jennifer M.; Packer, Jonathan S.; Grosjean, Parker; Duran, Madeleine; Saxton, Sarah; Ladd, Jon J; Spielmann, Malte; Lois, Carlos; Lampe, Paul D.; Shendure, Jay; Stevens, Kelly R.; Trapnell, Cole</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</si>
  <si>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</si>
  <si>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spatial transcriptomics, gene expression, omics data, neural tissue, cell differentiation</t>
  </si>
  <si>
    <t>further application of sci-Space to serial sections spanning entire embryos from many time points will facilitate the construction of a set of highly time- and space-resolved four-dimensional atlases of gene expression across mammalian development.</t>
  </si>
  <si>
    <t>10.1126/science.abb9536</t>
  </si>
  <si>
    <t>Visualization and analysis of gene expression in tissue sections by spatial transcriptomics</t>
  </si>
  <si>
    <t>Ståhl et al.</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</si>
  <si>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</si>
  <si>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</si>
  <si>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</si>
  <si>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</si>
  <si>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</si>
  <si>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</si>
  <si>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</si>
  <si>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</si>
  <si>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</si>
  <si>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Amira: A highly interactive system for visual data analysis</t>
  </si>
  <si>
    <t>Stalling et al.</t>
  </si>
  <si>
    <t>volume (microscopy, microCT, MRI)</t>
  </si>
  <si>
    <t>visual data analysis main priority, but exploration of data and communication are also aspects (comm is export of segmentation etc) segmentation, registration, annotation of data</t>
  </si>
  <si>
    <t xml:space="preserve">molecular dynamics, flow simulations,  metabolism, </t>
  </si>
  <si>
    <t>molecules, cells, tissue, organs</t>
  </si>
  <si>
    <t>software platform for 3D and 4D data visualization, processing, and analysis</t>
  </si>
  <si>
    <t>amira.png</t>
  </si>
  <si>
    <t>Stalling, Detlev and Westerhoff, Malte and Hege, Hans-Christian and others</t>
  </si>
  <si>
    <t>What characteristics should a good visualization system hold? What kinds of data should it support? What capabilities should it provide? Of course, the answers depend on the particular task and application. For some users a visualization system may be nothing more than a simple image viewer or plotting program. For others it is integrated software dedicated to their personal field of work, such as a computer algebra program or a finite-element simulation system. While in such integrated systems visualization is usually just an add-on, there are also many specialized systems whose primary focus is upon visualization itself.</t>
  </si>
  <si>
    <t>multiscale, production software, medical imaging, microscopy, general use</t>
  </si>
  <si>
    <t>10.1016/B978-012387582-2/50040-X</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</si>
  <si>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</si>
  <si>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</si>
  <si>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</si>
  <si>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breathing (impact of breathing on compression of kidney) -- kind of a secondary thing, because what this is measuring is indirectly measuring the health of the kidney if has pathology, if has fibrosis then won't be as compressible when patient is breathing</t>
  </si>
  <si>
    <t>kidney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</si>
  <si>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</si>
  <si>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</si>
  <si>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</si>
  <si>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</si>
  <si>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</si>
  <si>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</si>
  <si>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</si>
  <si>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</si>
  <si>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</si>
  <si>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</si>
  <si>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</si>
  <si>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</si>
  <si>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</si>
  <si>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</si>
  <si>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</si>
  <si>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</si>
  <si>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</si>
  <si>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</si>
  <si>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</si>
  <si>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</si>
  <si>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</si>
  <si>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</si>
  <si>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</si>
  <si>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</si>
  <si>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</si>
  <si>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</si>
  <si>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</si>
  <si>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</si>
  <si>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</si>
  <si>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</si>
  <si>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[hemodynamics], heart beat (changes in walls of heart)</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</si>
  <si>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</si>
  <si>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</si>
  <si>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</si>
  <si>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</si>
  <si>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</si>
  <si>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</si>
  <si>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MCell-R: A particle-resolution network-free spatial modeling framework</t>
  </si>
  <si>
    <t>Tapia et al.</t>
  </si>
  <si>
    <t xml:space="preserve">visualize results of simulation, explore, structures in MCell are very schematically represented, highly abstracted entities </t>
  </si>
  <si>
    <t>molecule interactions, molecular pathway</t>
  </si>
  <si>
    <t>MCell-R, a framework that extends the particle-based spatial Monte Carlo simulator, MCell, with the rule-based model specification and simulation capabilities provided by BioNetGen and NFsim. Can also connect with CellBlender tool, plugin to Blender</t>
  </si>
  <si>
    <t>tapia.jpg</t>
  </si>
  <si>
    <t>Tapia, Jose-Juan; Saglam, Ali Sinan; Czech, Jacob; Kuczewski, Robert; Bartol, Thomas M.; Sejnowski, Terrence J.; Faeder, James R.</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</si>
  <si>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</si>
  <si>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molecular reaction, molecule pathway, spatail modeling, framework, rule-based modeling</t>
  </si>
  <si>
    <t>tighter integration/implementation with CellBlender plugin</t>
  </si>
  <si>
    <t>10.1007/978-1-4939-9102-0_9</t>
  </si>
  <si>
    <t>Exploration of Interventricular Septum Motion in Multi-Cycle Cardiac MRI</t>
  </si>
  <si>
    <t>Tautz et al.</t>
  </si>
  <si>
    <t>analysis and exploration of IVS motion over multiple heart cycles using real-time cardiac MRI. Our aim is to provide a means of analysis of multi-cycle variation and stress-related changes that can robustly and precisely quantify functional parameters from real-time MRI data. We propose to automatically segment the left and right ventricle, then extract landmarks describing IVS motion from the segmentations and explore the derived motion parameters in an interactive step centered on a parallel coordinates display and temporally synchronized viewers.</t>
  </si>
  <si>
    <t xml:space="preserve">This work proposes an automatic approach for the quantification of septum motion from real-time cardiac MRI in a short-axis orientation, and a concept to explore the results of this analysis. The approach provides access to the assessment of variation in relative septum thickness caused by factors such as physical stress and changes in respiration. Analyzing repeated measurements produced comparable results, while physiological changes produced increased variation in the parameters. The exploration concept provides the means for an interactive inspection of the influence of breathing and physical stress on cardiac contraction. </t>
  </si>
  <si>
    <t>tautz.jpg</t>
  </si>
  <si>
    <t>Tautz, Lennart; Hüllebrand, Markus; Steinmetz, Michael; Voit, Dirk; Frahm, Jens; Hennemuth, Anja</t>
  </si>
  <si>
    <t>Function of the heart, including interventricular septum motion, is influenced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</si>
  <si>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visual analytics, image segmentation</t>
  </si>
  <si>
    <t>integrate in a clinically applicable solution for studies on the variation of cardiac function.</t>
  </si>
  <si>
    <t>10.2312/VCBM.20171251</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</si>
  <si>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</si>
  <si>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</si>
  <si>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</si>
  <si>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</si>
  <si>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</si>
  <si>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</si>
  <si>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</si>
  <si>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</si>
  <si>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</si>
  <si>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</si>
  <si>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Creating and Simulating Skeletal Muscle from the Visible Human Data Set</t>
  </si>
  <si>
    <t>Teran et al.</t>
  </si>
  <si>
    <t>VHD</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</si>
  <si>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</si>
  <si>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</si>
  <si>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</si>
  <si>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</si>
  <si>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</si>
  <si>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</si>
  <si>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Visualization of Myocardial Perfusion Derived from Coronary Anatomy</t>
  </si>
  <si>
    <t>Termeer et al.</t>
  </si>
  <si>
    <t>MRI, simulation</t>
  </si>
  <si>
    <t>visual analysis of areas of perfusion (query) due to changes in coronary arteries that supply heart tissue,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</si>
  <si>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</si>
  <si>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</si>
  <si>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</si>
  <si>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</si>
  <si>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</si>
  <si>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</si>
  <si>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</si>
  <si>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CoViCAD: Comprehensive Visualization of Coronary Artery Disease</t>
  </si>
  <si>
    <t xml:space="preserve">Physiology, Anatomy </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</si>
  <si>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</si>
  <si>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</si>
  <si>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</si>
  <si>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</si>
  <si>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</si>
  <si>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</si>
  <si>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Interactive Exploration of Polymer-Solvent Interactions</t>
  </si>
  <si>
    <t>Thomaß et al.</t>
  </si>
  <si>
    <t>direct visualization of molecule shape woth encoding for visual analysis</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</si>
  <si>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</si>
  <si>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</si>
  <si>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</si>
  <si>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</si>
  <si>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</si>
  <si>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</si>
  <si>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</si>
  <si>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FoldSynth: interactive 2D/3D visualisation platform for molecular strands</t>
  </si>
  <si>
    <t>Todd et al.</t>
  </si>
  <si>
    <t xml:space="preserve">Simulation, X-ray crystallography, nmr, em </t>
  </si>
  <si>
    <t>interactively visualize folding of molecule (physiology part)</t>
  </si>
  <si>
    <t>FoldSynth is an interactive software platform which allows manipulations on an abstract 2D contact map representation to be expressed in realtime on a running physics-based 3D simulation of a molecule. interactive graphical tool for exploring molecular strand structures, with interactions both directly on the 3D representation and via a 2D map — of various distances, of contacts, and derived features shared between pairs of residue particles.</t>
  </si>
  <si>
    <t>todd.jpg</t>
  </si>
  <si>
    <t>Todd, Stephen; Todd, Peter; Leymarie, Frederic Fol; Latham, William; Kelley, Lawrence A.; Sternberg, Michael; Hugues, Jim; Taylor, Stephen</t>
  </si>
  <si>
    <t>FoldSynth is an interactive platform designed to help understand the characteristics and commonly used visual abstractions of molecular strands with an emphasis on proteins and DNA. It uses a simple model of molecular forces to give real time interactive animations of the folding and docking processes. The shape of a molecular strand is shown as a 3D visualisation floating above a 2D triangular matrix representing distance constraints, contact maps or other features of residue pairs. As well as more conventional raster plots, contact maps can be shown with vectors representing the grouping of contacts as secondary structures. The 2D visualisation is also interactive and can be used to manipulate a molecule, define constraints, control and view the folding dynamically, or even design new molecules. While the 3D visualisation is more realistic showing a molecule representation approximating the physical behavior and spatial properties, the 2D visualisation offers greater visibility, in that all molecular positions (and pairings) are always in view; the 3D mode may suffer occlusions and create complex views which are typically hard to understand to humans.</t>
  </si>
  <si>
    <t>molecular dynamics, real time visualization, molecule structure</t>
  </si>
  <si>
    <t>integrate statistical methods that allow autonomous folding</t>
  </si>
  <si>
    <t>10.2312/vcbm.20151207</t>
  </si>
  <si>
    <t>Is it Necessary to Model the Matrix Degrading Enzymes for Simulating Tumour Growth?</t>
  </si>
  <si>
    <t>Toma et al.</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</si>
  <si>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</si>
  <si>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</si>
  <si>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</si>
  <si>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</si>
  <si>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</si>
  <si>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</si>
  <si>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</si>
  <si>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</si>
  <si>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</si>
  <si>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</si>
  <si>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</si>
  <si>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</si>
  <si>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</si>
  <si>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</si>
  <si>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</si>
  <si>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</si>
  <si>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Visualization and function of vimentin phosphorylation by cdc2 kinase during mitosis.</t>
  </si>
  <si>
    <t>Tsujimura et al.</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</si>
  <si>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</si>
  <si>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</si>
  <si>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</si>
  <si>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</si>
  <si>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</si>
  <si>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</si>
  <si>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</si>
  <si>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</si>
  <si>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</si>
  <si>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NPDock: a web server for protein–nucleic acid docking</t>
  </si>
  <si>
    <t>Tuszynska et al.</t>
  </si>
  <si>
    <t xml:space="preserve">exploratory analysis of protein-nucleic acid interactions, modify parameters used in docking process, clustering procedure used to create the parameters </t>
  </si>
  <si>
    <t>The NPDock server is designed to automate the procedure of protein–nucleic acid complex structure modeling.</t>
  </si>
  <si>
    <t>tuszynska.jpg</t>
  </si>
  <si>
    <t>Tuszynska, Irina; Magnus, Marcin; Jonak, Katarzyna; Dawson, Wayne; Bujnicki, Janusz M.</t>
  </si>
  <si>
    <r>
      <rPr/>
      <t xml:space="preserve">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t>
    </r>
    <r>
      <rPr>
        <color rgb="FF1155CC"/>
        <u/>
      </rPr>
      <t>http://genesilico.pl/NPDock.</t>
    </r>
  </si>
  <si>
    <t xml:space="preserve">docking, protein complexes </t>
  </si>
  <si>
    <t>add more potentials for protein-nucleic acid interactions</t>
  </si>
  <si>
    <t>10.1093/nar/gkv493</t>
  </si>
  <si>
    <t>Applying systems-level spectral imaging and analysis to reveal the organelle interactome</t>
  </si>
  <si>
    <t>Valm et al.</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</si>
  <si>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</si>
  <si>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</si>
  <si>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</si>
  <si>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</si>
  <si>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</si>
  <si>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</si>
  <si>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Valm, Alex M.; Cohen, Sarah; Legant, Wesley R.; Melunis, Justin; Hershberg, Uri; Wait, Eric; Cohen, Andrew R.; Davidson, Michael W.; Betzig, Eric; Lippincott-Schwartz, Jennifer</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</si>
  <si>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</si>
  <si>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</si>
  <si>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</si>
  <si>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</si>
  <si>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Normalized Cut Group Clustering of Resting-State fMRI Data</t>
  </si>
  <si>
    <t>Van Den Heuvel, Mandl, Pol</t>
  </si>
  <si>
    <t>group analysis of resting state fMRI data</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</si>
  <si>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</si>
  <si>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</si>
  <si>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</si>
  <si>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</si>
  <si>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</si>
  <si>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</si>
  <si>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</si>
  <si>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</si>
  <si>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</si>
  <si>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</si>
  <si>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</si>
  <si>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</si>
  <si>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van 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</si>
  <si>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</si>
  <si>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</si>
  <si>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</si>
  <si>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</si>
  <si>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Exploration of 4D MRI Blood Flow using Stylistic Visualization</t>
  </si>
  <si>
    <t>van Pelt et al.</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</si>
  <si>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</si>
  <si>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</si>
  <si>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</si>
  <si>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</si>
  <si>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</si>
  <si>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</si>
  <si>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</si>
  <si>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Interactive Virtual Probing of 4D MRI Blood-Flow</t>
  </si>
  <si>
    <t>interactive exploration of flow patterns in vessel with aid of virtual probe to precede quantitative analysis</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</si>
  <si>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</si>
  <si>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</si>
  <si>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</si>
  <si>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</si>
  <si>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</si>
  <si>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</si>
  <si>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</si>
  <si>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Characterization of blood-flow patterns from phase-contrast MRI velocity fields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</si>
  <si>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</si>
  <si>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</si>
  <si>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</si>
  <si>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</si>
  <si>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</si>
  <si>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Parallel implementation, spatiotemporal pattern matching approach</t>
  </si>
  <si>
    <t>10.2312/eurovisshort.20141158</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</si>
  <si>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</si>
  <si>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</si>
  <si>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</si>
  <si>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</si>
  <si>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</si>
  <si>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</si>
  <si>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</si>
  <si>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</si>
  <si>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</si>
  <si>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</si>
  <si>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</si>
  <si>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CG2AT2: An Enhanced Fragment-based approach for Serial Multi-scale Molecular Dynamics simulations</t>
  </si>
  <si>
    <t>Vickery et al.</t>
  </si>
  <si>
    <t>clear search/query target: locate difficult small-molecule ligand coordination sites, lipid binding sites, and protein–protein interactions</t>
  </si>
  <si>
    <t>enhanced fragment-based protocol for converting macromolecular complexes from coarse-grained to atomistic resolution, for further refinement and analysis, can work with GROMACS topologies (plugin to PyMol for molecular dynamics)</t>
  </si>
  <si>
    <t>vickery.jpg</t>
  </si>
  <si>
    <t>Vickery, Owen N.; Stansfeld, Phillip J.</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</si>
  <si>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membrane-anchored and soluble protein/nucleotide complexes. Overall, this provides a method for generating an accurate and well-equilibrated atomic-level description of a macromolecular complex. The approach is evaluated using a diverse test set of 11 system configurations of varying size and complexity. Simulations are assessed in terms of protein stereochemistry, conformational drift, lipid/protein interactions, and lipid dynamics.</t>
  </si>
  <si>
    <t>10.1021/acs.jctc.1c00295</t>
  </si>
  <si>
    <t>Visualization and correction of automated segmentation, tracking and lineaging from 5-D stem cell image sequences</t>
  </si>
  <si>
    <t>Wait et al.</t>
  </si>
  <si>
    <t>segmentation, direct visualization, with visual analysis and summarization</t>
  </si>
  <si>
    <t>cell reproduction, cell migration/adhesion to vascular structures (cells doing things in their environment, dividing in respose to environment)</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</si>
  <si>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</si>
  <si>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</si>
  <si>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</si>
  <si>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</si>
  <si>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</si>
  <si>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</si>
  <si>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Membrane mapping: combining mesoscopic and molecular cell visualization</t>
  </si>
  <si>
    <t xml:space="preserve">Waltemate et al. </t>
  </si>
  <si>
    <t xml:space="preserve">explore visualization of the output of detailed MD simulations on an atomistic level, see what actual molecules look like, however not for the whole cell but only for a small region of interest; education on cell and inner molecular dynamics </t>
  </si>
  <si>
    <t>molecular dynamics on whole-cell level</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</si>
  <si>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</si>
  <si>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</si>
  <si>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</si>
  <si>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</si>
  <si>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</si>
  <si>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</si>
  <si>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</si>
  <si>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</si>
  <si>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</si>
  <si>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</si>
  <si>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</si>
  <si>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</si>
  <si>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</si>
  <si>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</si>
  <si>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</si>
  <si>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</si>
  <si>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</si>
  <si>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</si>
  <si>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</si>
  <si>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DeepOrganNet: On-the-Fly Reconstruction and Visualization of 3D / 4D Lung Models from Single-View Projections by Deep Deformation Network</t>
  </si>
  <si>
    <t>Wang et al.</t>
  </si>
  <si>
    <t>3D/4D CT</t>
  </si>
  <si>
    <t>explore results of model reconstruction of 3D or 4D CT lung models, compare against for accuracy</t>
  </si>
  <si>
    <t xml:space="preserve">This paper introduces a deep neural network based method, i.e., DeepOrganNet, to generate and visualize fully high-fidelity 3D / 4D organ geometric models from single-view medical images with complicated background in real time. </t>
  </si>
  <si>
    <t>wang-2020.jpg</t>
  </si>
  <si>
    <t>Wang, Y., Zhong, Z. and Hua, J.</t>
  </si>
  <si>
    <t>This paper introduces a deep neural network based method, i.e., DeepOrganNet, to generate and visualize fully high-fidelity 3D / 4D organ geometric models from single-view medical images with complicated background in real time. Traditional 3D / 4D medical image reconstruction requires near hundreds of projections, which cost insufferable computational time and deliver undesirable high imaging / radiation dose to human subjects. Moreover, it always needs further notorious processes to segment or extract the accurate 3D organ models subsequently. The computational time and imaging dose can be reduced by decreasing the number of projections, but the reconstructed image quality is degraded accordingly. To our knowledge, there is no method directly and explicitly reconstructing multiple 3D organ meshes from a single 2D medical grayscale image on the fly. Given single-view 2D medical images, e.g., 3D / 4D-CT projections or X-ray images, our end-to-end DeepOrganNet framework can efficiently and effectively reconstruct 3D / 4D lung models with a variety of geometric shapes by learning the smooth deformation fields from multiple templates based on a trivariate tensor-product deformation technique, leveraging an informative latent descriptor extracted from input 2D images. The proposed method can guarantee to generate high-quality and high-fidelity manifold meshes for 3D / 4D lung models; while, all current deep learning based approaches on the shape reconstruction from a single image cannot. The major contributions of this work are to accurately reconstruct the 3D organ shapes from 2D single-view projection, significantly improve the procedure time to allow on-the-fly visualization, and dramatically reduce the imaging dose for human subjects. Experimental results are evaluated and compared with the traditional reconstruction method and the state-of-the-art in deep learning, by using extensive 3D and 4D examples, including both synthetic phantom and real patient datasets. The efficiency of the proposed method shows that it only needs several milliseconds to generate organ meshes with 10K vertices, which has great potential to be used in real-time image guided radiation therapy (IGRT).</t>
  </si>
  <si>
    <t>lung deformation, neural network</t>
  </si>
  <si>
    <t xml:space="preserve"> In the future, we will explore some more powerful deep neural networks for the encoder part and collect more 4D lung cancer patient datasets to improve the diversity and scalability of the training and testing for our DeepOrganNet</t>
  </si>
  <si>
    <t>10.1109/TVCG.2019.2934369</t>
  </si>
  <si>
    <t>Bioty: A cloud-based development toolkit for programming experiments and interactive applications with living cells</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</si>
  <si>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</si>
  <si>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</si>
  <si>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</si>
  <si>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</si>
  <si>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</si>
  <si>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</si>
  <si>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</si>
  <si>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</si>
  <si>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</si>
  <si>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Physiological self-regulation of regional brain activity using real-time functional magnetic resonance imaging (fMRI): methodology and exemplary data</t>
  </si>
  <si>
    <t>Weiskopf et al.</t>
  </si>
  <si>
    <t>visualize data from experiment, overview, as don't entirely know what they're expecting or what data will do as experiment progresses</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</si>
  <si>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</si>
  <si>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</si>
  <si>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</si>
  <si>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</si>
  <si>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</si>
  <si>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</si>
  <si>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Actin assembly ruptures the nuclear envelope by prying the lamina away from nuclear pores and nuclear membranes in starfish oocytes</t>
  </si>
  <si>
    <t>Wesolowska et al.</t>
  </si>
  <si>
    <t>explore output of imaging data (live cell and EM), use of glyphs to identify/annotate key features in imaging data related to the rupturing of the nuclear envelope</t>
  </si>
  <si>
    <t>nuclear envelope rupture</t>
  </si>
  <si>
    <t>nuclear envelope, actin</t>
  </si>
  <si>
    <t>A whole-nucleus tile of transmission EM images stitched automatically for the oocyte section shown in panel (B). Symbols around the nucleus correspond to NE rupture intermediates. A symbol legend with examples (crops from the tiled image) is shown to the right. Under each symbol, numbers correspond to the count of these events in the section shown, and the count in two adjacent sections is given in parentheses **Background: The NE must be dismantled at the onset of every cell division to give microtubules access to chromosomes, and then reassembled at the end of division once the chromosomes are segregated.</t>
  </si>
  <si>
    <t>wesolowska.jpg</t>
  </si>
  <si>
    <t>Wesolowska, Natalia; Avilov, Ivan; Machado, Pedro; Geiss, Celina; Kondo, Hiroshi; Mori, Masashi; Lenart, Peter</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</si>
  <si>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</si>
  <si>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 xml:space="preserve">glyph, feature identification/annotation, </t>
  </si>
  <si>
    <t>10.7554/eLife.49774</t>
  </si>
  <si>
    <t>Advanced Multi-scale Modelling of the Respiratory System</t>
  </si>
  <si>
    <t>Wiechert et al.</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</si>
  <si>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</si>
  <si>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</si>
  <si>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</si>
  <si>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</si>
  <si>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</si>
  <si>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</si>
  <si>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</si>
  <si>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</si>
  <si>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</si>
  <si>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</si>
  <si>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</si>
  <si>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</si>
  <si>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</si>
  <si>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</si>
  <si>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</si>
  <si>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</si>
  <si>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</si>
  <si>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</si>
  <si>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</si>
  <si>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</si>
  <si>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</si>
  <si>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</si>
  <si>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</si>
  <si>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</si>
  <si>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</si>
  <si>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</si>
  <si>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</si>
  <si>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</si>
  <si>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</si>
  <si>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</si>
  <si>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</si>
  <si>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</si>
  <si>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Artistoo, a library to build, share, and explore simulations of cells and tissues in the web browser</t>
  </si>
  <si>
    <t>Wortel and Textor</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</si>
  <si>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</si>
  <si>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tissue, collection of cells</t>
  </si>
  <si>
    <t xml:space="preserve">A visual framework designed to allow users to understand the cellular potts model,  a model to analyze interacting cell systems.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</si>
  <si>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</si>
  <si>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</si>
  <si>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</si>
  <si>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</si>
  <si>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</si>
  <si>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Hummod browser: An exploratory visualization tool for the analysis of whole-body physiology simulation data</t>
  </si>
  <si>
    <t>Wu et al.</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</si>
  <si>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</si>
  <si>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interactions,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</si>
  <si>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</si>
  <si>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</si>
  <si>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</si>
  <si>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</si>
  <si>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</si>
  <si>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</si>
  <si>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</si>
  <si>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</si>
  <si>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Estimating the 4D respiratory lung motion by spatiotemporal registration and super-resolution image reconstruction</t>
  </si>
  <si>
    <t>4D CT</t>
  </si>
  <si>
    <t>main goal is analysis of lung motion and perform series of analytical steps to reduce uncertainty of this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</si>
  <si>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</si>
  <si>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</si>
  <si>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Wu, Guorong; Wang, Qian; Lian, Jun; Shen, Dinggang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</si>
  <si>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</si>
  <si>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</si>
  <si>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</si>
  <si>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Physics-based Modeling of Aortic Wall Motion from ECG- Gated 4D Computed Tomography</t>
  </si>
  <si>
    <t>Xiong et al.</t>
  </si>
  <si>
    <t>model</t>
  </si>
  <si>
    <t>main idea is to visually explore the wall motion of aorta from simulation data, analysis aspect to compare result to acquired imaging data</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</si>
  <si>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</si>
  <si>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</si>
  <si>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xiong2010.jpg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</si>
  <si>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</si>
  <si>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</si>
  <si>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</si>
  <si>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</si>
  <si>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Comprehensive Modeling and Visualization of Cardiac Anatomy and Physiology from CT Imaging and Computer Simulations</t>
  </si>
  <si>
    <t>CT, simulation</t>
  </si>
  <si>
    <t>explore various modalities integrated in application but main focus on diagnosis, so weighting more heavily towards analysis</t>
  </si>
  <si>
    <t>heart beat, blood flow</t>
  </si>
  <si>
    <t>While CT excels for visualizing cardiac anatomy, diagnosis of ischemia based on CT alone is less robust due to the lack of physiologic information. develop a computer-aided diagnosis framework, which allows for comprehensive modeling and visualization of cardiac anatomy and physiology from CT imaging data and computer simulations, with a primary focus on ischemic heart disease. The CT imaging data are derived from anatomical coronary CT angiography and functional 4D CT, while the simulation process is based on CFD. Our approach supports the following visual information: (1) Anatomy from CT imaging: Geometric modeling and visualization of cardiac anatomy, including four heart chambers, left and right ventricular outflow tracts, and coronary arteries. (2) Function from CT imaging: Motion modeling, strain calculation, and visualization of four heart chambers.(3) Physiology from CT imaging: Quantification and visualization of myocardial perfusion and contextual integration with coronary artery anatomy. (4) Physiology from computer simulation: Computation and visualization of hemodynamics (i.e., coronary blood velocity, pressure, shear stress, and fluid forces on the vessel wall), with adjacent imaging features.</t>
  </si>
  <si>
    <t>xiong.jpg</t>
  </si>
  <si>
    <t>Xiong, Guanglei; Sun, Peng; Zhou, Haoyin; Ha, Seongmin; Hartaigh, Briain O.; Truong, Quynh A.; Min, James K.</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</si>
  <si>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</si>
  <si>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CT, heart dynamics, heatmap, wall shear stress, cardiac hemodynamics</t>
  </si>
  <si>
    <t>more comprehensive clinical evaluation</t>
  </si>
  <si>
    <t>10.1109/TVCG.2016.2520946</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</si>
  <si>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</si>
  <si>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</si>
  <si>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</si>
  <si>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</si>
  <si>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</si>
  <si>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</si>
  <si>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</si>
  <si>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</si>
  <si>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</si>
  <si>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</si>
  <si>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</si>
  <si>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</si>
  <si>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</si>
  <si>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Physics-Based Deformable Tongue Visualization</t>
  </si>
  <si>
    <t>Yang et al.</t>
  </si>
  <si>
    <t>explore results of simulation, quantify in time plots</t>
  </si>
  <si>
    <t>movement (tongue deformation)</t>
  </si>
  <si>
    <t>Tongue</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</si>
  <si>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</si>
  <si>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</si>
  <si>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</si>
  <si>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</si>
  <si>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</si>
  <si>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</si>
  <si>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</si>
  <si>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Ultrastructure and dynamics of the actin−myosin II cytoskeleton during mitochondrial fission</t>
  </si>
  <si>
    <t>Yang, Svitkina</t>
  </si>
  <si>
    <t xml:space="preserve">understand how changes of the actin−myosin II cytoskeleton during mitochondrial fission
</t>
  </si>
  <si>
    <t>mitochondria fission (divis</t>
  </si>
  <si>
    <t>Cell biology</t>
  </si>
  <si>
    <t>microscopy taken over duration of mitochondria fission process to understand mechanism of preconstriction of mitochondria by actin and myosin</t>
  </si>
  <si>
    <t>yang-mitochon.jpg</t>
  </si>
  <si>
    <t>Yang, Changsong; Svitkina, Tatyana M.</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</si>
  <si>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</si>
  <si>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organelle behavior, mitochondria division, mitochondria fission</t>
  </si>
  <si>
    <t>10.1038/s41556-019-0313-6</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</si>
  <si>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</si>
  <si>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</si>
  <si>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</si>
  <si>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</si>
  <si>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</si>
  <si>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</si>
  <si>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</si>
  <si>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</si>
  <si>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</si>
  <si>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</si>
  <si>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</si>
  <si>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</si>
  <si>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</si>
  <si>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Cellinker: a platform of ligand–receptor interactions for intercellular communication analysis</t>
  </si>
  <si>
    <t>Zhang et al.</t>
  </si>
  <si>
    <t>querying, browsing and visualizing L-R interactions. First, users can upload scRNA-seq data in the proper format: (1) an META file containing the cell index with its cell type and (2) an expression file containing gene expression values (TPM values/counts), where the rows are the gene symbols and the columns are the cells. Then, users can specify an ‘N’ to filter out the receptors/ligands expressed in less than N% of cells of a certain cell type. Users can also determine the threshold of the p value and the number of statistical iterations for the permutation test. When the analysis is complete, the results are presented as a bubble plot on the Result page. The color of each bubble represents the LRscore, and the size of the bubble represents the significance of the LRscore. The results table containing LRscore values and p values can be downloaded from the Result page.</t>
  </si>
  <si>
    <t>molecule interactions, cell communication</t>
  </si>
  <si>
    <t>molecules on cell surface</t>
  </si>
  <si>
    <t xml:space="preserve">Cellinker, a manually curated resource of L–R interactions involved in cell–cell communication, and provide a practical and convenient platform with which researchers can explore intercellular communications based on scRNA-seq data.. Cellinker provides a user-friendly interface for querying, browsing and visualizing L-R interactions as well as a practical and convenient web tool for inferring intercellular communications based on scRNA-seq data. *cell-surface proteins and secreted proteins. These proteins and the ligand–receptor (L–R) interactions they involve are crucial parts of the intercellular communication network. uses bubble plots in visualization </t>
  </si>
  <si>
    <t>zhang.jpg</t>
  </si>
  <si>
    <t>Zhang, Yang; Liu, Tianyuan; Wang, Jing; Zou, Bohao; Li, Le; Yao, Linhui; Chen, Kechen; Ning, Lin; Wu, Bingyi; Zhao, Xiaoyang; Wang, Dong</t>
  </si>
  <si>
    <t>Motivation: 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
Results: 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
Availability and implementation: Cellinker is available at http://www.rna-society.org/cellinker/</t>
  </si>
  <si>
    <t xml:space="preserve">cellular communication, bubble plot, ligand-receptor network </t>
  </si>
  <si>
    <t>10.1093/bioinformatics/btab036</t>
  </si>
  <si>
    <t>Survey model method tool</t>
  </si>
  <si>
    <t>in paper</t>
  </si>
  <si>
    <t>S1</t>
  </si>
  <si>
    <t xml:space="preserve">Visualization of Biological Data </t>
  </si>
  <si>
    <t>Aerts et al.</t>
  </si>
  <si>
    <t>varied, omics data</t>
  </si>
  <si>
    <t>Phyiology, Aanatomy</t>
  </si>
  <si>
    <t>Outlook</t>
  </si>
  <si>
    <t>focus on this type of data is more about analysis and less about exploring the unabstracted input data, although this is also a component (as in, if we want to know who the players are in a biological network)</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</si>
  <si>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</si>
  <si>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</si>
  <si>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</si>
  <si>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</si>
  <si>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</si>
  <si>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</si>
  <si>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</si>
  <si>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</si>
  <si>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done in introduction-challenges</t>
  </si>
  <si>
    <t>S2</t>
  </si>
  <si>
    <t>Visual Methods for Analyzing Time-Oriented Data</t>
  </si>
  <si>
    <t>Aigner et al.</t>
  </si>
  <si>
    <t xml:space="preserve">varied </t>
  </si>
  <si>
    <t>Organ, *Organism</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</si>
  <si>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</si>
  <si>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</si>
  <si>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</si>
  <si>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</si>
  <si>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</si>
  <si>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</si>
  <si>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</si>
  <si>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</si>
  <si>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</si>
  <si>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done, in introduction (general methods)</t>
  </si>
  <si>
    <t>S3</t>
  </si>
  <si>
    <t>Molecular visualization of computational biology data: A survey of surveys</t>
  </si>
  <si>
    <t>simulation, x-ray crystallography, nmr, cryo-em</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</si>
  <si>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</si>
  <si>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</si>
  <si>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</si>
  <si>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</si>
  <si>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</si>
  <si>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</si>
  <si>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</si>
  <si>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</si>
  <si>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</si>
  <si>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done in molecular function</t>
  </si>
  <si>
    <t>S4</t>
  </si>
  <si>
    <t>Towards virtual physiological human: Multilevel modelling and simulation of the human anatomy and physiology</t>
  </si>
  <si>
    <t>Ayache et al.</t>
  </si>
  <si>
    <t>Both</t>
  </si>
  <si>
    <t>Only modeling, but multisclae</t>
  </si>
  <si>
    <t>Human physiology</t>
  </si>
  <si>
    <t>Human body</t>
  </si>
  <si>
    <t>Interdisciplinary</t>
  </si>
  <si>
    <t>Interdisciplinary project to model and simulate human physiology</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</si>
  <si>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</si>
  <si>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</si>
  <si>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done, in introduction (motivation/projects)</t>
  </si>
  <si>
    <t>S5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</si>
  <si>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</si>
  <si>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</si>
  <si>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</si>
  <si>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</si>
  <si>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</si>
  <si>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</si>
  <si>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</si>
  <si>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</si>
  <si>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</si>
  <si>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</si>
  <si>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done, in organ function</t>
  </si>
  <si>
    <t>S6</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</si>
  <si>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</si>
  <si>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</si>
  <si>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</si>
  <si>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</si>
  <si>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</si>
  <si>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</si>
  <si>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</si>
  <si>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</si>
  <si>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</si>
  <si>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</si>
  <si>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done, use definition in multiscale section, also in introduction</t>
  </si>
  <si>
    <t>S7</t>
  </si>
  <si>
    <t>Multiphysics and multiscale modelling, data–model fusion and integration of organ physiology in the clinic: ventricular cardiac mechanics</t>
  </si>
  <si>
    <t>Chabiniok et al.</t>
  </si>
  <si>
    <t>Organ, Tissue</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</si>
  <si>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</si>
  <si>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</si>
  <si>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</si>
  <si>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</si>
  <si>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</si>
  <si>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</si>
  <si>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</si>
  <si>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</si>
  <si>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</si>
  <si>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in multiscale section, "beyond" part</t>
  </si>
  <si>
    <t>S8</t>
  </si>
  <si>
    <t>Structure and dynamics of molecular networks: A novel paradigm of drug discovery</t>
  </si>
  <si>
    <t>Csermely et al.</t>
  </si>
  <si>
    <t>genomics, proteomics data</t>
  </si>
  <si>
    <t>network visualization to aid in analysis for drug development, often node-link but can be e.g., alluvial diagrams</t>
  </si>
  <si>
    <t>molecule pathway, network</t>
  </si>
  <si>
    <t>pharmacology</t>
  </si>
  <si>
    <t xml:space="preserve">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 Visualization of networks here mentioned as a help in analysis </t>
  </si>
  <si>
    <t>csermely.jpg</t>
  </si>
  <si>
    <t>Csermely, Peter; Korcsmáros, Tamás; Kiss, Huba J. M.; London, Gábor; Nussinov, Ruth</t>
  </si>
  <si>
    <t>Despite considerable progress in genome- and proteome-based high-throughput screening methods and in rational drug design, the increase in approved drugs in the past decade did not match the increase of drug development costs. Network description and analysis not only give a systems-level understanding of drug action and disease complexity, but can also help to improve the efficiency of drug design. We give a comprehensive assessment of the analytical tools of network topology and dynamics. The state-of-the-art use of chemical similarity, protein structure, protein–protein interaction, signaling, genetic interaction and metabolic networks in the discovery of drug targets is summarized. We propose that network targeting follows two basic strategies. The “central hit strategy” selectively targets central nodes/edges of the flexible networks of infectious agents or cancer cells to kill them. The “network influence strategy” works against other diseases, where an efficient reconfiguration of rigid networks needs to be achieved by targeting the neighbors of central nodes/edges. It is shown how network techniques can help in the identification of single-target, edgetic, multi-target and allo-network drug target candidates. We review the recent boom in network methods helping hit identification, lead selection optimizing drug efficacy, as well as minimizing side-effects and drug toxicity. Successful network-based drug development strategies are shown through the examples of infections, cancer, metabolic diseases, neurodegenerative diseases and aging. 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t>
  </si>
  <si>
    <t xml:space="preserve">network visualization, node-link diagram, alluvial visualization </t>
  </si>
  <si>
    <t>Visualization of networks improved over the years (see Table 1), but there is still room for development of 3D, large-capacity, zoom-in-type network visualization tools.</t>
  </si>
  <si>
    <t>10.1016/j.pharmthera.2013.01.016</t>
  </si>
  <si>
    <t>in molecular function</t>
  </si>
  <si>
    <t>S9</t>
  </si>
  <si>
    <t>Whole-Cell Models and Simulations in Molecular Detail</t>
  </si>
  <si>
    <t>Feig, Sugita</t>
  </si>
  <si>
    <t>Cell, Molecule</t>
  </si>
  <si>
    <t>visualize results of simulation to understand crowding in cell environment</t>
  </si>
  <si>
    <t>cellular system pathways</t>
  </si>
  <si>
    <t>Molecules, Cell</t>
  </si>
  <si>
    <t>This review outlines challenges in constructing and simulating such models and discusses near- and long-term opportunities for developing physical whole-cell models that can connect molecular structure with biological function.</t>
  </si>
  <si>
    <t>feig2019.jpg</t>
  </si>
  <si>
    <t>Feig, Michael; Sugita, Yuji</t>
  </si>
  <si>
    <t>Comprehensive data about the composition and structure of cellular components have enabled the construction of quantitative whole-cell models. While kinetic network-type models have been established, it is also becoming possible to build physical, molecular-level models of cellular environments. This review outlines challenges in constructing and simulating such models and discusses near- and long-term opportunities for developing physical whole-cell models that can connect molecular structure with biological function.</t>
  </si>
  <si>
    <t>crowding; molecular dynamics simulation; network models; protein structure; systems biology</t>
  </si>
  <si>
    <t>"The simulation of such systems on biologically relevant timescales is the biggest hurdle, but a lack of experimental data, especially for biomolecular structure, hinders progress as well. A viable strategy may be to apply multiscale modeling strategies in which atomistic models are used only to establish shorter-term behavior at the molecular scale and train CG models that can reach larger scales. Even just at the intermediate scales of individual biomolecules exposed to cellular environments, instead of modeling entire cells, there is actually much that remains to be learned in terms of fundamental biophysics, and this is probably where physical models of cellular environments can have the greatest impact in the near future. However, as the understanding of biomolecular behavior in cells becomes more comprehensive, physical models could be coupled with kinetic network models to add reactivity and to access even longer timescales. Ultimately, only a fully integrated approach that applies different, but connected, frameworks across different scales will likely succeed in truly capturing how molecular behavior in cellular environments leads to cellular phenotypes. The focus of this review is on computational modeling, but the role of experiments is essential not only for providing input data but also for validating results from modeling and simulation. Experimental validation will require advances also on the experimental side, which we hope will be stimulated by progress on the modeling side."</t>
  </si>
  <si>
    <t>10.1146/annurev-cellbio-100617-062542</t>
  </si>
  <si>
    <t>done, in cell function intro part</t>
  </si>
  <si>
    <t>S10</t>
  </si>
  <si>
    <t>Reaching new levels of realism in modeling biological macromolecules in cellular environments</t>
  </si>
  <si>
    <t>visualize results of simulations/models</t>
  </si>
  <si>
    <t>molecular reaction, pathways, cell dynamics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</si>
  <si>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</si>
  <si>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</si>
  <si>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</si>
  <si>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</si>
  <si>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</si>
  <si>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</si>
  <si>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</si>
  <si>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S11</t>
  </si>
  <si>
    <t>The EuroPhysiome, STEP and a roadmap for the virtual physiological human</t>
  </si>
  <si>
    <t>Fenner et al.</t>
  </si>
  <si>
    <t>modeling</t>
  </si>
  <si>
    <t>Project for simulating th whole human physiology</t>
  </si>
  <si>
    <t>The VPH is intended to be a solution to common infrastructure needs for physiome projects across the globe, providing a unifying architecture that facilitates integration and prediction, ultimately creating a framework capable of describing Homo sapiens in silico.</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</si>
  <si>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</si>
  <si>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</si>
  <si>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</si>
  <si>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done, in introduction</t>
  </si>
  <si>
    <t>S12</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</si>
  <si>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</si>
  <si>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</si>
  <si>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</si>
  <si>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</si>
  <si>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</si>
  <si>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</si>
  <si>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</si>
  <si>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</si>
  <si>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</si>
  <si>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</si>
  <si>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</si>
  <si>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</si>
  <si>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todo in molecule function vis stars</t>
  </si>
  <si>
    <t>S13</t>
  </si>
  <si>
    <t>Open Challenges in Medical Visualization</t>
  </si>
  <si>
    <t>Gillmann et al.</t>
  </si>
  <si>
    <t>Anatomy, Physiology (small part)</t>
  </si>
  <si>
    <t xml:space="preserve">mixed task goals depending on application- exploration, analysis, discussion also of narrative visualization that is aimed more at communication-oriented tasks; slight priority on analysis as many vis tools involve abstraction of data/statistics to guide users, enable specific queries, etc. </t>
  </si>
  <si>
    <t xml:space="preserve">tumor growth, metastasis, blood flow </t>
  </si>
  <si>
    <t>vessel, turmos</t>
  </si>
  <si>
    <t>discussion of open challenges in medical visualization, challenges that are relevant to consider in physiology are visualizing multimodal time-dependent data, uncertainty in data. Examples of multimodal data that are discussed with a physiology component include ParaGlyder</t>
  </si>
  <si>
    <t>Gillmann, Christina; Smit, Noeska N; Groller, Eduard; Preim, Bernhard; Vilanova, Anna; Wischgoll, Thomas</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</si>
  <si>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</si>
  <si>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uncertainty visualization; multimodal, multiscale, evaluation, explainable AI, immersive visualization, P4 medicine, narrative visualization</t>
  </si>
  <si>
    <t>In this opinion piece, we outline ten major open challenges in the visualization of medical data. While some are of a practical nature, such as those surrounding data availability and preparation, there are still many open areas of visualization research. We highlight several avenues to potentially address these challenges and selected contributions in these areas. This manuscript is intended to function as a starting point for researchers in medical visualization to understand the open problems in this field, in particular focusing on medical imaging data. It is our hope that these ten challenges provide some directions to a fruitful research path and inspire further discussion.</t>
  </si>
  <si>
    <t>10.1109/MCG.2021.3094858</t>
  </si>
  <si>
    <t>S14</t>
  </si>
  <si>
    <t>Art and Science of the Cellular Mesoscale</t>
  </si>
  <si>
    <t>Goodsell, Olson, Forli</t>
  </si>
  <si>
    <t>simulation, x-ray crystallography, NMR, EM, light microscopy</t>
  </si>
  <si>
    <t>However, because no one experimental modality conveys all the needed information, these data must be synthesized into coherent representations of molecular structure and functions of whole living systems, which in turn need to be visualized, analyzed, and communicated for human understanding and insight. Integrative modeling approaches are currently the best way to explore the connections between these diverse data, and to synthesize hypothesis-driven views consistent with the available state-of-the-art in data. There is a growing toolbox of integrative methods to approach this challenge with different goals in mind.
**The visual style of these works surveyed are fairly visually abstracted, so weighting slightly more towards communication of the 3 primary tasks</t>
  </si>
  <si>
    <t>systems biology, illustration</t>
  </si>
  <si>
    <t>(1) Advances in integration of data and computational infrastructure together are enabling the modeling of large portions of cells, and in some cases, entire cells. (2) Mesoscale models of cellular environments promote research into cellular structure and function by providing thinking tools for hypothesis generation, by providing initial models for simulation and interpretation of experiments, and by providing a new window for the development of drugs. (3) New approaches to visualization and interaction are being developed to address the challenging needs of mesoscale research.
**In 1991, traditional artistic methods (left) were used to create images of the molecular structure of a portion of bacterial cytoplasm, and today (right, foreground), computational methods can build integrative data-driven models of an entire bacterial cell and (right, background) simulate experimental data based on these models.</t>
  </si>
  <si>
    <t>goodsell2021.jpg</t>
  </si>
  <si>
    <t>Goodsell, David S.; Olson, Arthur J.; Forli, Stefano</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</si>
  <si>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</si>
  <si>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mesoscale modeling;integrative structural biology;drug discovery;drug design;cell structure;cell function;molecular structure;molecular function</t>
  </si>
  <si>
    <t>Outstanding Questions: (1) How do we create a comprehensive pipeline that integrates tools for data management, model generation, and analysis of mesoscale properties, in applications to cellular biology research? (2) What are the salient features and properties of the cellular mesoscale that impact the processes of life, and how can we target these properties in new pharmaceutical interventions? (3) How do we promote an effective dialog between experimentalists and computational biologists to further the goals of research into the cellular mesoscale? (4) What is the role of human interaction in integrative structural biology research?</t>
  </si>
  <si>
    <t>10.1016/j.tibs.2020.02.010</t>
  </si>
  <si>
    <t>S15</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</si>
  <si>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</si>
  <si>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</si>
  <si>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</si>
  <si>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</si>
  <si>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</si>
  <si>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</si>
  <si>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</si>
  <si>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</si>
  <si>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</si>
  <si>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</si>
  <si>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</si>
  <si>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</si>
  <si>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</si>
  <si>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S16</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</si>
  <si>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</si>
  <si>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</si>
  <si>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</si>
  <si>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</si>
  <si>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</si>
  <si>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</si>
  <si>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</si>
  <si>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</si>
  <si>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</si>
  <si>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done, in molecule function</t>
  </si>
  <si>
    <t>S17</t>
  </si>
  <si>
    <t>Modeling Human Physiology: The IUPS/EMBS Physiome Project</t>
  </si>
  <si>
    <t>Hunter et al.</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</si>
  <si>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</si>
  <si>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</si>
  <si>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</si>
  <si>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</si>
  <si>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</si>
  <si>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S18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</si>
  <si>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</si>
  <si>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</si>
  <si>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</si>
  <si>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</si>
  <si>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</si>
  <si>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</si>
  <si>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</si>
  <si>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</si>
  <si>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</si>
  <si>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</si>
  <si>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</si>
  <si>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</si>
  <si>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</si>
  <si>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S19</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</si>
  <si>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</si>
  <si>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</si>
  <si>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</si>
  <si>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</si>
  <si>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</si>
  <si>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</si>
  <si>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</si>
  <si>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</si>
  <si>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</si>
  <si>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</si>
  <si>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</si>
  <si>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</si>
  <si>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</si>
  <si>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S20</t>
  </si>
  <si>
    <t>A Survey of Cardiac 4D PC-MRI Data Processing</t>
  </si>
  <si>
    <t>Köhler et al.</t>
  </si>
  <si>
    <t>Tissue, Orgen</t>
  </si>
  <si>
    <t xml:space="preserve">focus of survey mainly of visualizing this data for domain experts to explore features of the data, or to analyze data for a specific hypothesis </t>
  </si>
  <si>
    <t xml:space="preserve">blood flow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</si>
  <si>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</si>
  <si>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</si>
  <si>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</si>
  <si>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</si>
  <si>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</si>
  <si>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</si>
  <si>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</si>
  <si>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</si>
  <si>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done, in blood flow sec</t>
  </si>
  <si>
    <t>S21</t>
  </si>
  <si>
    <t>Visualization of Biomolecular Structures: State of the Art Revisited</t>
  </si>
  <si>
    <t>Kozlíková et al.</t>
  </si>
  <si>
    <t>simulation, x-ray crystallography, nmr, em</t>
  </si>
  <si>
    <t>often for visual analysis, some works aim at least partly for exploration and or communication</t>
  </si>
  <si>
    <t>molecular dynamics, molecular reactions, molecular pathways</t>
  </si>
  <si>
    <t>state of the art review of molecular visualization that discusses key challenges.</t>
  </si>
  <si>
    <t>kozlikova-star.jpg</t>
  </si>
  <si>
    <t>Kozlíková, B.; Krone, M.; Falk, M.; Lindow, N.; Baaden, M.; Baum, D.; Viola, I.; Parulek, J.; Hege, H.-C.</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</si>
  <si>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</si>
  <si>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 xml:space="preserve">state of the art, report, survey, review, molecular structures </t>
  </si>
  <si>
    <t>The constant improvements in data acquisition technology and simulation methods provide a continuous challenge for the visualization of the derived, increasingly large molecular data sets in terms of particle numbers as well as time steps. Thus, the development of efficient visualization algorithms remains a promising direction for future work, including out-of-core methods for the visualization of very large data sets covering long time scales.</t>
  </si>
  <si>
    <t>10.1111/cgf.13072</t>
  </si>
  <si>
    <t>done in molecule function</t>
  </si>
  <si>
    <t>S22</t>
  </si>
  <si>
    <t>Visual Analysis of Biomolecular Cavities: State of the Art</t>
  </si>
  <si>
    <t>mainly for visual analysis tasks, some exploration (hypothesis generation)</t>
  </si>
  <si>
    <t>molecular dynamics, reaction</t>
  </si>
  <si>
    <t>overview of the existing methods for visualization and visual analysis of void space in molecules, for both static and dynamic cases</t>
  </si>
  <si>
    <t>krone-2016star.jpg</t>
  </si>
  <si>
    <t>Krone, M.; Kozlíková, B.; Lindow, N.; Baaden, M.; Baum, D.; Parulek, J.; Hege, H.-C.; Viola, I.</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</si>
  <si>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</si>
  <si>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molecular cavity, molecular dynamics, molecular reaction, ligand binding</t>
  </si>
  <si>
    <t>In the context of protein-protein interactions several analytical methods have been developed to date, but this technology is still emerging. The accompanying visualization technology that would align to typical questions of an analyst is practically non-existent. We see this subfield of structural biology as a large opportunity where the molecular visualization community can move to and as enabling technology that assists new discoveries. The protein-protein interactions can be the key for understanding large set of complex molecular machineries, which can have a strong impact on the advances in medicine, biology, and nanotechnology</t>
  </si>
  <si>
    <t>10.1111/cgf.12928</t>
  </si>
  <si>
    <t>S23</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</si>
  <si>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</si>
  <si>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</si>
  <si>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</si>
  <si>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</si>
  <si>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</si>
  <si>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</si>
  <si>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</si>
  <si>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</si>
  <si>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S24</t>
  </si>
  <si>
    <t>Modeling and Simulation of Skeletal Muscle for Computer Graphics: A Survey</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</si>
  <si>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</si>
  <si>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</si>
  <si>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</si>
  <si>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</si>
  <si>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</si>
  <si>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</si>
  <si>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done, in movement</t>
  </si>
  <si>
    <t>S25</t>
  </si>
  <si>
    <t>Visualizing the human connectome</t>
  </si>
  <si>
    <t>Margulies et al.</t>
  </si>
  <si>
    <t>range of data from macro to micro: EM, microscopy, EEG, MEG, fMRI, PET, SPECT, MRI</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</si>
  <si>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</si>
  <si>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</si>
  <si>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</si>
  <si>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</si>
  <si>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</si>
  <si>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</si>
  <si>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</si>
  <si>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</si>
  <si>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</si>
  <si>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</si>
  <si>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</si>
  <si>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done, in brain function</t>
  </si>
  <si>
    <t>S26</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</si>
  <si>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</si>
  <si>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</si>
  <si>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</si>
  <si>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</si>
  <si>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</si>
  <si>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</si>
  <si>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</si>
  <si>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 xml:space="preserve">done, in blood flow </t>
  </si>
  <si>
    <t>S27</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</si>
  <si>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</si>
  <si>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</si>
  <si>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</si>
  <si>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</si>
  <si>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</si>
  <si>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</si>
  <si>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S28</t>
  </si>
  <si>
    <t>Molecular Graphics: Bridging Structural Biologists and Computer Scientists</t>
  </si>
  <si>
    <t>Martinez et al.</t>
  </si>
  <si>
    <t xml:space="preserve">nmr, x-ray crystallography, simulation, cryo EM </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</si>
  <si>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</si>
  <si>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</si>
  <si>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</si>
  <si>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</si>
  <si>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</si>
  <si>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</si>
  <si>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</si>
  <si>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</si>
  <si>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10.1016/j.str.2019.09.001</t>
  </si>
  <si>
    <t>done, in molecular function</t>
  </si>
  <si>
    <t>S29</t>
  </si>
  <si>
    <t>A Survey and Classification of Visualisation in Multiscale Biomedical Applications</t>
  </si>
  <si>
    <t>Mcfarlane et al.</t>
  </si>
  <si>
    <t>simulation, imaging</t>
  </si>
  <si>
    <t xml:space="preserve">Tissue, Organ </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</si>
  <si>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</si>
  <si>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</si>
  <si>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</si>
  <si>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</si>
  <si>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</si>
  <si>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</si>
  <si>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</si>
  <si>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S30</t>
  </si>
  <si>
    <t>The State of the Art in Multilayer Network Visualization</t>
  </si>
  <si>
    <t>McGee et al.</t>
  </si>
  <si>
    <t>tasks identified are mainly in realm of visual analysis tasks: comparison, attribute analysis, annotation, tracking evolution of specific nodes/edges</t>
  </si>
  <si>
    <t xml:space="preserve">molecular pathway </t>
  </si>
  <si>
    <t xml:space="preserve">State of the art report on general multilayer network visualization, life sciences fall into this particular domain </t>
  </si>
  <si>
    <t>mcgee.jpg</t>
  </si>
  <si>
    <t>McGee, F.; Ghoniem, M.; Melançon, G.; Otjacques, B.; Pinaud, B.</t>
  </si>
  <si>
    <t>Modelling relationships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datasets. Examples of multilayer networks can be found in the domains of life sciences, sociology, digital humanities and more. Within the domain of graph visualization there are many systems which visualize datasets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</si>
  <si>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multilayer graph, hierarchical, comparison, node-link, node-edge</t>
  </si>
  <si>
    <t xml:space="preserve">roadmap for future research: (1) reframe user needs and data as multilayer network problems (2) closer interaction with application domain communities (3) closer interaction with complex systems communities </t>
  </si>
  <si>
    <t>10.1111/cgf.13610</t>
  </si>
  <si>
    <t>y-in central part with other general network visualization works</t>
  </si>
  <si>
    <t>S31</t>
  </si>
  <si>
    <t>Visualization and User Interaction Methods for Multiscale Biomedical Data</t>
  </si>
  <si>
    <t>Millán Vaquero et al.</t>
  </si>
  <si>
    <t xml:space="preserve">Molecule, Organelle, Cell, Tissue, Organ </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</si>
  <si>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</si>
  <si>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</si>
  <si>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</si>
  <si>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</si>
  <si>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</si>
  <si>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</si>
  <si>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</si>
  <si>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</si>
  <si>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S32</t>
  </si>
  <si>
    <t>Big Data Visualization in Cardiology—A Systematic Review and Future Directions</t>
  </si>
  <si>
    <t>Nazir et al.</t>
  </si>
  <si>
    <t>microscopy, imaging</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</si>
  <si>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</si>
  <si>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 xml:space="preserve">detailed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</si>
  <si>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</si>
  <si>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</si>
  <si>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</si>
  <si>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</si>
  <si>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</si>
  <si>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S33</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</si>
  <si>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</si>
  <si>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</si>
  <si>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</si>
  <si>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</si>
  <si>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</si>
  <si>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</si>
  <si>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</si>
  <si>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</si>
  <si>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</si>
  <si>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</si>
  <si>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</si>
  <si>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</si>
  <si>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S34</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</si>
  <si>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</si>
  <si>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</si>
  <si>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</si>
  <si>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</si>
  <si>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</si>
  <si>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</si>
  <si>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</si>
  <si>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</si>
  <si>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</si>
  <si>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</si>
  <si>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</si>
  <si>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</si>
  <si>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S35</t>
  </si>
  <si>
    <t>Grand Challenges in Bioinformatics Data Visualization</t>
  </si>
  <si>
    <t>O'Donoghue</t>
  </si>
  <si>
    <t>omics data</t>
  </si>
  <si>
    <t>focus of this challenges piece is on visualization as a tool for data analysis, THEN also last bit about how to communicate this science to the community/others</t>
  </si>
  <si>
    <t xml:space="preserve">specialty grand challenges article that discusses the critical role of visualization in data insights. At least some aspect of these grand challanges deal with physiology </t>
  </si>
  <si>
    <t>odonoghue2021.jpg</t>
  </si>
  <si>
    <t>O'Donoghue, Seán I.</t>
  </si>
  <si>
    <t>Increasingly, the life sciences rely on data science, an emerging discipline in which visualization plays a critical role. Visualization is particularly important with challenging data from cutting-edge experimental techniques, such as 3D genomics, spatial transcriptomics, 3D proteomics, epiproteomics, high-throughput imaging, and metagenomics. Data visualization also plays an increasing role in how research is communicated. Some scientists still think of data visualization as optional; however, as more realize it is an essential tool for revealing insights buried in complex data, bioinformatics visualization is emerging as a subdiscipline. This article outlines current and future grand challenges in bioinformatics data visualization, and announces the first publication venue dedicated to this subdiscipline.</t>
  </si>
  <si>
    <t xml:space="preserve">grand challenges in physiology, physiology visualization, multiscale visualization </t>
  </si>
  <si>
    <t xml:space="preserve">challenges that O'Donoghue identifies: 
1) spatiotemporal organization of chromosomes at molecular resolution (genomics)--understanding this will transform our understanding of what gets transcribed, and how and when transcription is controlled in different cell types. 
2) transcriptomics, rapid advances in single-cell RNA-seq (scRNA-seq) techniques now make it possible to track behaviors of individual cells in unprecedented detail, providing a window into events that were previously hidden. For example, scRNA-seq can be used to track cell differentiation and the evolution of cell-cell contacts during the growth of cancerous tumours. Also, in combination with imaging methods, these techniques can be used to resolve the spatial location of RNA transcripts within single cells (use this to understand the mechanisms that control cellular processes)
3) proteomics, advances in high-throughput mass-spectroscopy have begun to provide first glimpses into the highly dynamic epiproteome, i.e., the set of all post-translational modifications (PTMs) made to all proteins in a cell
4) cell biology: determining the spatiotemporal organization of a human cell at molecular resolution, provide structural framework for molecular basis of cell behavior (find location of proteins with imaging and mass-spectrometry techniques, molecular structure with EM, transient complexes from sequence information or MD simulations)
5) tissue-scale imaging, e.g. 2-photon fluroescence microscopy, make 3D maps of mammal brains, track real-time movements of cells and subcellular structures within living tissues, including tumors. Combining these data with tissue-scale or whole-body kinetic modeling (Alqahtani, 2017) has potential to revolutionize our understanding of physiology and the body’s responses to events such as tumor growth or therapeutic interventions. However, extracting insight from such massive, complex datasets requires development of highly tailored, innovative visual analysis methods
6) comparing temporal changes in clinical records across cohorts, especially if including microbiome. 
**7) communicating this! </t>
  </si>
  <si>
    <t>10.3389/fbinf.2021.669186</t>
  </si>
  <si>
    <t>S36</t>
  </si>
  <si>
    <t>Visualization of macromolecular structures</t>
  </si>
  <si>
    <t>O'Donoghue et al.</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</si>
  <si>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</si>
  <si>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</si>
  <si>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</si>
  <si>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</si>
  <si>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Molecules, Genes </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</si>
  <si>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</si>
  <si>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</si>
  <si>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</si>
  <si>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</si>
  <si>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</si>
  <si>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</si>
  <si>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S37</t>
  </si>
  <si>
    <t>Visualization of biomedical data</t>
  </si>
  <si>
    <t>omics, imaging</t>
  </si>
  <si>
    <t>Main goal of paper is to highlight cases where visualization is being primarily used for discovery, often with aid of analytical tools. Short discussion of visualization for communication</t>
  </si>
  <si>
    <t>gene expression, cel development/differentiation, molecular pathways, tissue characterization</t>
  </si>
  <si>
    <t>cell, molecules, genes</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</si>
  <si>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</si>
  <si>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odonoghue2018.jpg</t>
  </si>
  <si>
    <t>O'Donoghue S. I.; Baldi B. F.; Clark S. J.; Darling A. E.; Hogan J. M.; Kaur S.; Maier-Hein L.; McCarthy D. J.; Moore W. J.; Stenau E.; Swedlow J. R.; Vuong J.; Procter J. B.</t>
  </si>
  <si>
    <t>The rapid increase in volume and complexity of biomedical data requires changes in research, communication, and clinical practices. This includes learning how to effectively integrate automated analysis with high–data density visualizations that clearly express complex phenomena. In this review, we summarize key principles and resources from data visualization research that help address this difficult challenge. We then survey how visualization is being used in a selection of emerging biomedical research areas, including three-dimensional genomics, single-cell RNA sequencing (RNA-seq), the protein structure universe, phosphoproteomics, augmented reality–assisted surgery, and metagenomics. While specific research areas need highly tailored visualizations, there are common challenges that can be addressed with general methods and strategies. Also common, however, are poor visualization practices. We outline ongoing initiatives aimed at improving visualization practices in biomedical research via better tools, peer-to-peer learning, and interdisciplinary collaboration with computer scientists, science communicators, and graphic designers. These changes are revolutionizing how we see and think about our data.</t>
  </si>
  <si>
    <t>biomedical research, genomics, epigenetics, RNA biology, protein, cell imaging, tissue imaging</t>
  </si>
  <si>
    <t>To understand and gain insight from the large, complex data sets generated in biomedical research, we need tailored visualization methods and tools that present the right data and analysis to the right researcher or clinician at the right time, providing a clear view of the inherent complexity in our data, not the complication of oversimplification (paraphrased from Reference 5, p. 191). The development and adoption of such methods and tools will require fundamental changes to current research, communication, training, and clinical practices. Without these changes, many biomedical insights will remain undiscovered and misdiagnoses will remain unrecognized, buried in data already collected.</t>
  </si>
  <si>
    <t>10.1146/annurev-biodatasci-080917-013424</t>
  </si>
  <si>
    <t>done in introduction part where talk about related work</t>
  </si>
  <si>
    <t>S38</t>
  </si>
  <si>
    <t>Visualizing biological data—now and in the future</t>
  </si>
  <si>
    <t xml:space="preserve">mixed tasks, but analysis indicated as sligthly higher need </t>
  </si>
  <si>
    <t>Molecular processes over all scales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</si>
  <si>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</si>
  <si>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</si>
  <si>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</si>
  <si>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</si>
  <si>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</si>
  <si>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</si>
  <si>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done in introduciton</t>
  </si>
  <si>
    <t>S39</t>
  </si>
  <si>
    <t>Generation and visual exploration of medical flow data: Survey, research trends and future challenges</t>
  </si>
  <si>
    <t>Oeltze-Jafra et al.</t>
  </si>
  <si>
    <t>main focus on exploratory and analytical methods to understand and analyze properties of medical flow data</t>
  </si>
  <si>
    <t>blood vessels, nasal air passages</t>
  </si>
  <si>
    <t>survey of blood flow with secondary focus on nasal airflow from perspective of CFD and PC-MRI data</t>
  </si>
  <si>
    <t>Oeltze-Jafra, S., Meuschke, M., Neugebauer, M., Saalfeld, S., Lawonn, K., Janiga, G., Hege, H.C., Zachow, S. and Preim, B.</t>
  </si>
  <si>
    <t>Simulations and measurements of blood and airflow inside the human circulatory and respiratory system play an increasingly important role in personalized medicine for prevention, diagnosis and treatment of diseases. This survey focuses on three main application areas. (1) Computational fluid dynamics (CFD) simulations of blood flow in cerebral aneurysms assist in predicting the outcome of this pathologic process and of therapeutic interventions. (2) CFD simulations of nasal airflow allow for investigating the effects of obstructions and deformities and provide therapy decision support. (3) 4D phase-contrast (4D PC) magnetic resonance imaging of aortic haemodynamics supports the diagnosis of various vascular and valve pathologies as well as their treatment. An investigation of the complex and often dynamic simulation and measurement data requires the coupling of sophisticated visualization, interaction and data analysis techniques. In this paper, we survey the large body of work that has been conducted within this realm. We extend previous surveys by incorporating nasal airflow, addressing the joint investigation of blood flow and vessel wall properties and providing a more fine-granular taxonomy of the existing techniques. From the survey, we extract major research trends and identify open problems and future challenges. The survey is intended for researchers interested in medical flow but also more general, in the combined visualization of physiology and anatomy, the extraction of features from flow field data and feature-based visualization, the visual comparison of different simulation results and the interactive visual analysis of the flow field and derived characteristics.</t>
  </si>
  <si>
    <t>blood flow, nasal air flow</t>
  </si>
  <si>
    <t>clinical adoption research, toolkit dev, integration to visual analytics tools, report generation, wall properties, vector field topology, uncertainty, comparative visualization, perception-based medical flow visualization</t>
  </si>
  <si>
    <t>S40</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</si>
  <si>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</si>
  <si>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</si>
  <si>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</si>
  <si>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</si>
  <si>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</si>
  <si>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</si>
  <si>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</si>
  <si>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</si>
  <si>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</si>
  <si>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S41</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</si>
  <si>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</si>
  <si>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</si>
  <si>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</si>
  <si>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</si>
  <si>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</si>
  <si>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</si>
  <si>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</si>
  <si>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</si>
  <si>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</si>
  <si>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</si>
  <si>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</si>
  <si>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</si>
  <si>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</si>
  <si>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done in molecule function vis stars</t>
  </si>
  <si>
    <t>S42</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</si>
  <si>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</si>
  <si>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</si>
  <si>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</si>
  <si>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</si>
  <si>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</si>
  <si>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</si>
  <si>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</si>
  <si>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</si>
  <si>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</si>
  <si>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done in brain function</t>
  </si>
  <si>
    <t>S43</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</si>
  <si>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</si>
  <si>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</si>
  <si>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</si>
  <si>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</si>
  <si>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</si>
  <si>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</si>
  <si>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</si>
  <si>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</si>
  <si>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</si>
  <si>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</si>
  <si>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</si>
  <si>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</si>
  <si>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done in tissue function</t>
  </si>
  <si>
    <t>S44</t>
  </si>
  <si>
    <t>A survey of medical animations</t>
  </si>
  <si>
    <t>Preim, Meuschke</t>
  </si>
  <si>
    <t xml:space="preserve">medical imaging data (many types), simulation </t>
  </si>
  <si>
    <t xml:space="preserve">discussion of medical animation mainly as a tool for communication of medical data </t>
  </si>
  <si>
    <t>blood flow, heart beat</t>
  </si>
  <si>
    <t>organ function (general)</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</si>
  <si>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</si>
  <si>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</si>
  <si>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</si>
  <si>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</si>
  <si>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</si>
  <si>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</si>
  <si>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</si>
  <si>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done, in introduction, in organ function</t>
  </si>
  <si>
    <t>S45</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</si>
  <si>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</si>
  <si>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</si>
  <si>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</si>
  <si>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</si>
  <si>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</si>
  <si>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</si>
  <si>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</si>
  <si>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</si>
  <si>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</si>
  <si>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</si>
  <si>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S46</t>
  </si>
  <si>
    <t>Multiscale models of angiogenesis</t>
  </si>
  <si>
    <t>Qutub et al.</t>
  </si>
  <si>
    <t xml:space="preserve">Explore results of multiscale simulation data </t>
  </si>
  <si>
    <t>morphogenesis (angiogenesis modeled on multiple scales)</t>
  </si>
  <si>
    <t>molecules, cells, microvasculature (tissue)</t>
  </si>
  <si>
    <t xml:space="preserve">medical biology </t>
  </si>
  <si>
    <t>Angiogenesis is driven by molecular and cellular processes that all can be simulated to drive formation/growth of vasculature. [In response to hypoxia, the transcription factor hypoxia-inducible factor 1 (HIF1) activates hundreds of genes, including vascular endothelial growth factor (VEGF). VEGF proteins stimulate chemotaxis and proliferation in endothelial cells (ECs) during capillary sprouting.]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</si>
  <si>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</si>
  <si>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</si>
  <si>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</si>
  <si>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</si>
  <si>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S47</t>
  </si>
  <si>
    <t>An outlook into ultra-scale visualization of large-scale biological data</t>
  </si>
  <si>
    <t>Samatova et al.</t>
  </si>
  <si>
    <t>omics</t>
  </si>
  <si>
    <t>Samatova, Nagiza F.; Breimyer, Paul; Hendrix, William; Schmidt, Matthew C.; Rhyne, Theresa-Marie</t>
  </si>
  <si>
    <t>10.1109/ULTRAVIS.2008.5154061</t>
  </si>
  <si>
    <t>S48</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</si>
  <si>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</si>
  <si>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</si>
  <si>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</si>
  <si>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</si>
  <si>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</si>
  <si>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</si>
  <si>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</si>
  <si>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</si>
  <si>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</si>
  <si>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</si>
  <si>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S49</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</si>
  <si>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</si>
  <si>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</si>
  <si>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</si>
  <si>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</si>
  <si>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 tumor growth</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</si>
  <si>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</si>
  <si>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</si>
  <si>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</si>
  <si>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</si>
  <si>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</si>
  <si>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</si>
  <si>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</si>
  <si>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S50</t>
  </si>
  <si>
    <t>Visualization and analysis of molecular data</t>
  </si>
  <si>
    <t>Scholtz, Selbig</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</si>
  <si>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</si>
  <si>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</si>
  <si>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</si>
  <si>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S51</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</si>
  <si>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</si>
  <si>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</si>
  <si>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</si>
  <si>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</si>
  <si>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</si>
  <si>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</si>
  <si>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</si>
  <si>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</si>
  <si>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</si>
  <si>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</si>
  <si>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</si>
  <si>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</si>
  <si>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</si>
  <si>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</si>
  <si>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in taxonomy section, in introduction section</t>
  </si>
  <si>
    <t>S52</t>
  </si>
  <si>
    <t>Geometric Detection Algorithms for Cavities on Protein Surfaces in Molecular Graphics: A Survey</t>
  </si>
  <si>
    <t>Simões et al.</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</si>
  <si>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</si>
  <si>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</si>
  <si>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</si>
  <si>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</si>
  <si>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</si>
  <si>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</si>
  <si>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</si>
  <si>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</si>
  <si>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</si>
  <si>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</si>
  <si>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S53</t>
  </si>
  <si>
    <t>The human body at cellular resolution: the NIH Human Biomolecular Atlas Program</t>
  </si>
  <si>
    <t>imaging, omics, mass spectroscopy</t>
  </si>
  <si>
    <t>Molecule, Cell, Tissue, Organ, Organism</t>
  </si>
  <si>
    <t>explore and analyze molecular and cellular organization, interactions, and functions and their relationship to tissue, organ, system, and whole body level</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</si>
  <si>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</si>
  <si>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</si>
  <si>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</si>
  <si>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</si>
  <si>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</si>
  <si>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</si>
  <si>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</si>
  <si>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S54</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</si>
  <si>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</si>
  <si>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</si>
  <si>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</si>
  <si>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</si>
  <si>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</si>
  <si>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</si>
  <si>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</si>
  <si>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</si>
  <si>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</si>
  <si>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</si>
  <si>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</si>
  <si>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done in blood flow function</t>
  </si>
  <si>
    <t>S55</t>
  </si>
  <si>
    <t>Discovering Medical Knowledge Using Visual Analytics</t>
  </si>
  <si>
    <t>Sturm et al.</t>
  </si>
  <si>
    <t>survey focuses on visual analysis approaches</t>
  </si>
  <si>
    <t>pathway, networks, gene expression</t>
  </si>
  <si>
    <t>molecules, genes</t>
  </si>
  <si>
    <t>survey on visual analysis methods for systems biology and omics data (not all of which is dynamic per se), extension of survey by Turkay et al. 2014 "on computationally enhanced visual analysis of heterogeneous data and its application in biomedical informatics"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</si>
  <si>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</si>
  <si>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</si>
  <si>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</si>
  <si>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need to integrate multiple datasets and process in multiple layers simultaneously in order to understand how processes all relate to the whole [organism]</t>
  </si>
  <si>
    <t>10.2312/VCBM.20151210</t>
  </si>
  <si>
    <t>S56</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</si>
  <si>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</si>
  <si>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</si>
  <si>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</si>
  <si>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</si>
  <si>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</si>
  <si>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</si>
  <si>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</si>
  <si>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</si>
  <si>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</si>
  <si>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</si>
  <si>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</si>
  <si>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S57</t>
  </si>
  <si>
    <t>Understanding Blood-Flow Dynamics: New Challenges for Visualization</t>
  </si>
  <si>
    <t>van Pelt, Vilanova</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</si>
  <si>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</si>
  <si>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</si>
  <si>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</si>
  <si>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</si>
  <si>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done in blood flow function section</t>
  </si>
  <si>
    <t>S58</t>
  </si>
  <si>
    <t>The Virtual Physiological Human: Ten Years After</t>
  </si>
  <si>
    <t>Viceconti, Hunter</t>
  </si>
  <si>
    <t>complete virtual physiological human aimed for mainly exploration (what are the results of this simulation?) and analysis (what are the properties tied to this simulation parameter? etc)</t>
  </si>
  <si>
    <t>breathing, heart beat (two main examples, others)</t>
  </si>
  <si>
    <t>lung function, heart function (two main examples,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</si>
  <si>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</si>
  <si>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</si>
  <si>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</si>
  <si>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</si>
  <si>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</si>
  <si>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</si>
  <si>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</si>
  <si>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S59</t>
  </si>
  <si>
    <t>Visual Exploration of Simulated and Measured Blood Flow}</t>
  </si>
  <si>
    <t>Vilanova et al.</t>
  </si>
  <si>
    <t>"Visualization plays an important role in the qualitative exploration, as well as the definition of relevant quantitative measures and its validation" --&gt; mainly focused on exploration tasks, but analysis is also part of this</t>
  </si>
  <si>
    <t>This chapter presents the visualization challenges for both simulation and real measurements of unsteady blood-flow fields.</t>
  </si>
  <si>
    <t>Vilanova, A., Preim, B., van Pelt, R., Gasteiger, R., Neugebauer, M., Wischgoll, T.</t>
  </si>
  <si>
    <t>Morphology of cardiovascular tissue is influenced by the unsteady behavior of the blood flow and vice versa. Therefore, the pathogenesis of several cardiovascular diseases is directly affected by the blood-flow dynamics. Understanding flow behavior is of vital importance to understand the cardiovascular system and potentially harbors a considerable value for both diagnosis and risk assessment. The analysis of hemodynamic characteristics involves qualitative and quantitative inspection of the blood-flow field. Visualization plays an important role in the qualitative exploration, as well as the definition of relevant quantitative measures and its validation. There are two main approaches to obtain information about the blood flow: simulation by computational fluid dynamics, and in-vivo measurements. Although research on blood flow simulation has been performed for decades, many open problems remain concerning accuracy and patient-specific solutions. Possibilities for real measurement of blood flow have recently increased considerably by new developments in magnetic resonance imaging which enable the acquisition of 3D quantitative measurements of blood-flow velocity fields. This chapter presents the visualization challenges for both simulation and real measurements of unsteady blood-flow fields.</t>
  </si>
  <si>
    <t>qualitative exploration, quantitative analysis, blood flow, CFD, flow vis, flow simulation</t>
  </si>
  <si>
    <t>10.1007/978-1-4471-6497-5_25</t>
  </si>
  <si>
    <t>done, in blood flow section</t>
  </si>
  <si>
    <t>S60</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</si>
  <si>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</si>
  <si>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</si>
  <si>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</si>
  <si>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</si>
  <si>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(called a one-stop-shop, enables clinicians to assess a comprehensive set of conditions, including ‘ventricular function, cardiac morphology, vasculature, perfusion, viability, and metabolism).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</si>
  <si>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</si>
  <si>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</si>
  <si>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</si>
  <si>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</si>
  <si>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</si>
  <si>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</si>
  <si>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done in heart function</t>
  </si>
  <si>
    <t>S61</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</si>
  <si>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</si>
  <si>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</si>
  <si>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</si>
  <si>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</si>
  <si>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</si>
  <si>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</si>
  <si>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</si>
  <si>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</si>
  <si>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</si>
  <si>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</si>
  <si>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</si>
  <si>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</si>
  <si>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Sequence Surveyor: Leveraging Overview for Scalable Genomic Alignment Visualization</t>
  </si>
  <si>
    <t>Albers, Dewey, Gleicher</t>
  </si>
  <si>
    <t>molecular pathway</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</si>
  <si>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</si>
  <si>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</si>
  <si>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</si>
  <si>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</si>
  <si>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Interactive Exploration of Genomic Conservation</t>
  </si>
  <si>
    <t>Bandi, Gutwin</t>
  </si>
  <si>
    <t>Bandi, Venkat; Gutwin, Carl</t>
  </si>
  <si>
    <t>Agent-Based Spatial Simulation with NetLogo Volume 1</t>
  </si>
  <si>
    <t>Banos, Lang, Marilleau</t>
  </si>
  <si>
    <t>Banos, Arnaud; Lang, Christophe; Marilleau, Nicolas</t>
  </si>
  <si>
    <t>Atomistic Force Fields for Proteins</t>
  </si>
  <si>
    <t>Best, R.</t>
  </si>
  <si>
    <t>Best, Robert B.</t>
  </si>
  <si>
    <t>A survey on visualization of tensor field</t>
  </si>
  <si>
    <t>Bi et al.</t>
  </si>
  <si>
    <t>Bi, Chongke; Yang, Lu; Duan, Yulin; Shi, Yun</t>
  </si>
  <si>
    <t>10.1007/s12650-019-00555-8</t>
  </si>
  <si>
    <t>Rule-Based Modeling of Biological Systems using BioNetGen modeling language</t>
  </si>
  <si>
    <t>Blinov, Faeder, Hlavacek</t>
  </si>
  <si>
    <t>Blinov, Michael L; Faeder, James R; Hlavacek, William S</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</si>
  <si>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</si>
  <si>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</si>
  <si>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</si>
  <si>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</si>
  <si>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</si>
  <si>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</si>
  <si>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</si>
  <si>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</si>
  <si>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</si>
  <si>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</si>
  <si>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</si>
  <si>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</si>
  <si>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</si>
  <si>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</si>
  <si>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</si>
  <si>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</si>
  <si>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</si>
  <si>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</si>
  <si>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Molecular Surface Abstraction</t>
  </si>
  <si>
    <t>Cipriano, Gleicher</t>
  </si>
  <si>
    <t>Cipriano, Gregory; Gleicher, Michael</t>
  </si>
  <si>
    <t>10.1109/TVCG.2007.70578</t>
  </si>
  <si>
    <t>CellML 2.0</t>
  </si>
  <si>
    <t>Clerx et al.</t>
  </si>
  <si>
    <t>The CellML language is an open standard based on the XML markup language</t>
  </si>
  <si>
    <t>Clerx, Michael; Cooling, Michael T.; Cooper, Jonathan; Garny, Alan; Moyle, Keri; Nickerson, David P.; Nielsen, Poul M. F.; Sorby, Hugh</t>
  </si>
  <si>
    <t>10.1515/jib-2020-0021</t>
  </si>
  <si>
    <t>Finding Instability in Biological Models</t>
  </si>
  <si>
    <t>Cook et al.</t>
  </si>
  <si>
    <t>Cook, Byron; Fisher, Jasmin; Hall, Benjamin A.; Ishtiaq, Samin; Juniwal, Garvit; Piterman, Nir</t>
  </si>
  <si>
    <t>10.1007/978-3-319-08867-9_24</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</si>
  <si>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</si>
  <si>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</si>
  <si>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</si>
  <si>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tissue</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</si>
  <si>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</si>
  <si>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</si>
  <si>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</si>
  <si>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</si>
  <si>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</si>
  <si>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</si>
  <si>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</si>
  <si>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Computational physiology and the physiome project</t>
  </si>
  <si>
    <t>Crampin et al.</t>
  </si>
  <si>
    <t>Process modeling</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</si>
  <si>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</si>
  <si>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</si>
  <si>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</si>
  <si>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Chemical ideograms and molecular computer graphics</t>
  </si>
  <si>
    <t>Dubois, Laurent, Weber</t>
  </si>
  <si>
    <t>Dubois, J. E.; Laurent, D.; Weber, J.</t>
  </si>
  <si>
    <t>10.1007/BF01901269</t>
  </si>
  <si>
    <t>Cross-beam vector Doppler ultrasound for angle-independent velocity measurements</t>
  </si>
  <si>
    <t>Dunmire et al.</t>
  </si>
  <si>
    <t>Physiolgoy</t>
  </si>
  <si>
    <t>Dunmire, B.; Beach, K. W.; Labs, K.-H.; Plett, M.; Jr, D. E. Strandness</t>
  </si>
  <si>
    <t>10.1016/S0301-5629(00)00287-8</t>
  </si>
  <si>
    <t>Functional Mechanisms of Recovery after Chronic Stroke: Modeling with the Virtual Brain</t>
  </si>
  <si>
    <t>Falcon et al.</t>
  </si>
  <si>
    <t>Falcon, Maria Inez; Riley, Jeffrey D.; Jirsa, Viktor; McIntosh, Anthony R.; Chen, E. Elinor; Solodkin, Ana</t>
  </si>
  <si>
    <t>10.1523/ENEURO.0158-15.2016</t>
  </si>
  <si>
    <t>Interactive Visualization of 3D Histopathology in Native Resolution</t>
  </si>
  <si>
    <t>idea is really to explore the histopathology datasets</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</si>
  <si>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</si>
  <si>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</si>
  <si>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</si>
  <si>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</si>
  <si>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</si>
  <si>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</si>
  <si>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</si>
  <si>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4DFlowNet: Super-Resolution 4D Flow MRI Using Deep Learning and Computational Fluid Dynamics</t>
  </si>
  <si>
    <t>Ferdian, Edward; Suinesiaputra, Avan; Dubowitz, David J.; Zhao, Debbie; Wang, Alan; Cowan, Brett; Young, Alistair A.</t>
  </si>
  <si>
    <t>10.3389/fphy.2020.00138</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</si>
  <si>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</si>
  <si>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</si>
  <si>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</si>
  <si>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</si>
  <si>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</si>
  <si>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</si>
  <si>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</si>
  <si>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</si>
  <si>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</si>
  <si>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</si>
  <si>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</si>
  <si>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</si>
  <si>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</si>
  <si>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</si>
  <si>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</si>
  <si>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mainly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</si>
  <si>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</si>
  <si>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</si>
  <si>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</si>
  <si>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</si>
  <si>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</si>
  <si>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</si>
  <si>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</si>
  <si>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</si>
  <si>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</si>
  <si>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Visualization and Exploration of Transcriptomics Data</t>
  </si>
  <si>
    <t>Gehlenborg, Nils</t>
  </si>
  <si>
    <t>Hierarchical fibrous structures for muscle-inspired soft-actuators: A review</t>
  </si>
  <si>
    <t>Gotti, Carlo; Sensini, Alberto; Zucchelli, Andrea; Carloni, Raffaella; Focarete, Maria</t>
  </si>
  <si>
    <t>10.1016/j.apmt.2020.100772</t>
  </si>
  <si>
    <t>Case study: an environment for understanding protein simulations using game graphics</t>
  </si>
  <si>
    <t>Gresh, D.; Suits, F.; Sham, Yuk Yin</t>
  </si>
  <si>
    <t>10.1109/VISUAL.2001.964547</t>
  </si>
  <si>
    <t>Multiscale Unfolding: Illustratively Visualizing the Whole Genome at a Glance.</t>
  </si>
  <si>
    <t>Halladjian, Sarkis; Kouřil, David; Miao, Haichao; Groeller, E.; Viola, I.; Isenberg, T.</t>
  </si>
  <si>
    <t>10.1109/TVCG.2021.3065443</t>
  </si>
  <si>
    <t>Real-Time Visualization of Large Time-Varying Molecules</t>
  </si>
  <si>
    <t>Hao, Xuejun; Varshney, Amitabh; Sukharev, Sergei</t>
  </si>
  <si>
    <t>10.1109/10.1.1.2.2390</t>
  </si>
  <si>
    <t>Molecules into Cells: Specifying Spatial Architecture</t>
  </si>
  <si>
    <t>Harold, Franklin M.</t>
  </si>
  <si>
    <t>10.1128/MMBR.69.4.544-564.2005</t>
  </si>
  <si>
    <t>The Virtual Liver Network: systems understanding from bench to bedside</t>
  </si>
  <si>
    <t>Henney, A.; H.Coaker</t>
  </si>
  <si>
    <t>Organ, System*</t>
  </si>
  <si>
    <t>10.4155/fmc.14.127</t>
  </si>
  <si>
    <t>Dynamic personalities of proteins</t>
  </si>
  <si>
    <t>Henzler-Wildman, Katherine; Kern, Dorothee</t>
  </si>
  <si>
    <t>10.1038/nature06522</t>
  </si>
  <si>
    <t>A survey of physical methods for studying nuclear mechanics and mechanobiology</t>
  </si>
  <si>
    <t>Hobson, Falvo, Superfine</t>
  </si>
  <si>
    <t>Organelle</t>
  </si>
  <si>
    <t>explore data to understand mechanical properties of the nucleus</t>
  </si>
  <si>
    <t>Hobson, Chad M.; Falvo, Michael R.; Superfine, Richard</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</si>
  <si>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</si>
  <si>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10.1063/5.0068126</t>
  </si>
  <si>
    <t>Virtual physiological human 2016: translating the virtual physiological human to the clinic</t>
  </si>
  <si>
    <t>Hoekstra et al.</t>
  </si>
  <si>
    <t>Hoekstra, Alfons G.; van Bavel, Ed; Siebes, Maria; Gijsen, Frank; Geris, Liesbet</t>
  </si>
  <si>
    <t>10.1098/rsfs.2017.0067</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</si>
  <si>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</si>
  <si>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</si>
  <si>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</si>
  <si>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</si>
  <si>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</si>
  <si>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</si>
  <si>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</si>
  <si>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</si>
  <si>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</si>
  <si>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</si>
  <si>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</si>
  <si>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</si>
  <si>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The New Field of Network Physiology: Building the Human Physiolome</t>
  </si>
  <si>
    <t>Ivanov, Plamen Ch.</t>
  </si>
  <si>
    <t>10.3389/fnetp.2021.711778</t>
  </si>
  <si>
    <t>Interaction Design for Fragment-Based Molecule Parameterisation</t>
  </si>
  <si>
    <t xml:space="preserve">J.M. van der Woning (Jimi); </t>
  </si>
  <si>
    <t xml:space="preserve">mainly visual analysis, smaller task of exploration of the shape/dynamics of the cavity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</si>
  <si>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</si>
  <si>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</si>
  <si>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COVID-view: Diagnosis of COVID-19 using Chest CT</t>
  </si>
  <si>
    <t>Jadhav et al.</t>
  </si>
  <si>
    <t>Breathing</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</si>
  <si>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</si>
  <si>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</si>
  <si>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</si>
  <si>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KEGG mapping tools for uncovering hidden features in biological data</t>
  </si>
  <si>
    <t>Kanehisa, Minoru; Sato, Yoko; Kawashima, Masayuki</t>
  </si>
  <si>
    <t>10.1002/pro.4172</t>
  </si>
  <si>
    <t>Opsin spectral sensitivity determines the effectiveness of optogenetic termination of ventricular fibrillation in the human heart: a simulation study</t>
  </si>
  <si>
    <t>Karathanos, Thomas V.; Bayer, Jason D.; Wang, Dafang; Boyle, Patrick M.; Trayanova, Natalia A.</t>
  </si>
  <si>
    <t>10.1113/JP271739</t>
  </si>
  <si>
    <t>Real-Time Two-Dimensional Blood Flow Imaging Using an Autocorrelation Technique</t>
  </si>
  <si>
    <t>Kasai, C.; Namekawa, K.; Koyano, A.; Omoto, R.</t>
  </si>
  <si>
    <t>10.1109/T-SU.1985.31615</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</si>
  <si>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</si>
  <si>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</si>
  <si>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</si>
  <si>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</si>
  <si>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</si>
  <si>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</si>
  <si>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</si>
  <si>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Instant Construction of Atomistic Models for Visualization in Integrative Cell Biology</t>
  </si>
  <si>
    <t>Klein, Tobias</t>
  </si>
  <si>
    <t>Blood flow patterns in the human aorta studied by magnetic resonance</t>
  </si>
  <si>
    <t>Klipstein, Richard H.; Firmin, David N.; Underwood, S. Richard; R. Simon 0. Rees, Donald B. Longmore</t>
  </si>
  <si>
    <t>Visualization of Biomolecular Structures: State of the Art</t>
  </si>
  <si>
    <t>Kozlíková, Barbora; Krone, Michael; Lindow, Norbert; Falk, Martin; Baaden, Marc; Baum, Daniel; Viola, Ivan; Parulek, Julius; Hege, Hans-Christian</t>
  </si>
  <si>
    <t>molecular dynamics, reaction, pathway</t>
  </si>
  <si>
    <t xml:space="preserve">overview of existing literature for visualizing molecular strucrtures and their dynamics, including interactions with ligands/molecular reactions, some discussion of showing pathways but limited </t>
  </si>
  <si>
    <t>10.2312/eurovisstar.20151112</t>
  </si>
  <si>
    <t>Multi-Scale Multivariate Models for Small Area Health Survey Data: A Chilean Example</t>
  </si>
  <si>
    <t>Lawson, Andrew; Schritz, Anna; Villarroel, Luis; Aguayo, Gloria A.</t>
  </si>
  <si>
    <t>10.3390/ijerph17051682</t>
  </si>
  <si>
    <t>Ellipsoidal Abstract and Illustrative Representations of Molecular Surfaces</t>
  </si>
  <si>
    <t>Liang, Meng; Fu, Yuhang; Gao, Ruibo; Wang, Qiaoqiao; Nie, Junlan</t>
  </si>
  <si>
    <t>10.3390/ijms20205158</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</si>
  <si>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</si>
  <si>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</si>
  <si>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</si>
  <si>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</si>
  <si>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</si>
  <si>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</si>
  <si>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</si>
  <si>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</si>
  <si>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</si>
  <si>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</si>
  <si>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</si>
  <si>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</si>
  <si>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</si>
  <si>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</si>
  <si>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</si>
  <si>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Towards a systems view of IBS</t>
  </si>
  <si>
    <t>Mayer, Emeran A.; Labus, Jennifer S.; Tillisch, Kirsten; Cole, Steven W.; Baldi, Pierre</t>
  </si>
  <si>
    <t xml:space="preserve">*System </t>
  </si>
  <si>
    <t>10.1038/nrgastro.2015.121</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</si>
  <si>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</si>
  <si>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</si>
  <si>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</si>
  <si>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DNA microarrays and beyond: completing the journey from tissue to cell</t>
  </si>
  <si>
    <t>Mills, J. C.; Roth, K. A.; Cagan, R. L.; Gordon, J. I.</t>
  </si>
  <si>
    <t>10.1038/35087108</t>
  </si>
  <si>
    <t>Three dimensional visualization of proteins in cellular interactions</t>
  </si>
  <si>
    <t>Monks, C.R.F.; Crossno, P.J.; Davidson, G.; Pavlakos, C.; Kupfer, A.; Silva, C.; Wylie, B.</t>
  </si>
  <si>
    <t>10.1109/VISUAL.1996.568133</t>
  </si>
  <si>
    <t>Quantifying intracellular rates of glycolytic and oxidative ATP production and consumption using extracellular flux measurements</t>
  </si>
  <si>
    <t>Mookerjee, Shona A.; Gerencser, Akos A.; Nicholls, David G.; Brand, Martin D.</t>
  </si>
  <si>
    <t>10.1074/jbc.M116.774471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</si>
  <si>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</si>
  <si>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</si>
  <si>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</si>
  <si>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</si>
  <si>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</si>
  <si>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</si>
  <si>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</si>
  <si>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</si>
  <si>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</si>
  <si>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Bridging scales: From cell biology to physiology using in situ single-cell technologies</t>
  </si>
  <si>
    <t>Nagle, Maeve P.; Tam, Gabriela S.; Maltz, Evan; Hemminger, Zachary; Wollman, Roy</t>
  </si>
  <si>
    <t>10.1016/j.cels.2021.03.002</t>
  </si>
  <si>
    <t>Interactive exploration of a 3D intracranial aneurysm wall model extracted from histologic slices</t>
  </si>
  <si>
    <t>Niemann et al.</t>
  </si>
  <si>
    <t>Niemann, Annika; Weigand, Simon; Hoffmann, Thomas; Skalej, Martin; Tulamo, Riikka; Preim, Bernhard; Saalfeld, Sylvia</t>
  </si>
  <si>
    <t>10.1007/s11548-019-02083-0</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</si>
  <si>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</si>
  <si>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</si>
  <si>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</si>
  <si>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</si>
  <si>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</si>
  <si>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</si>
  <si>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GeomCell, Design of Cell Geometry</t>
  </si>
  <si>
    <t>Parulek, Sramek, Zahradnik</t>
  </si>
  <si>
    <t>Structure analysis</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</si>
  <si>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</si>
  <si>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</si>
  <si>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</si>
  <si>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</si>
  <si>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</si>
  <si>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</si>
  <si>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</si>
  <si>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</si>
  <si>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Zomit: biological data visualization and browsing.</t>
  </si>
  <si>
    <t>Pook, S; Vaysseix, G; Barillot, E</t>
  </si>
  <si>
    <t>10.1093/bioinformatics/14.9.807</t>
  </si>
  <si>
    <t>A Survey of Perceptually Motivated 3D Visualization of Medical Image Data</t>
  </si>
  <si>
    <t>Preim, Bernhard; Baer, Alexandra; Cunningham, Douglas; Isenberg, Tobias; Ropinski, Timo</t>
  </si>
  <si>
    <t xml:space="preserve">ORgan </t>
  </si>
  <si>
    <t>10.1111/cgf.12927</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</si>
  <si>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</si>
  <si>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</si>
  <si>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</si>
  <si>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</si>
  <si>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</si>
  <si>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</si>
  <si>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</si>
  <si>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</si>
  <si>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</si>
  <si>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</si>
  <si>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</si>
  <si>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</si>
  <si>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</si>
  <si>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Fixed-Charge Atomistic Force Fields for Molecular Dynamics Simulations in the Condensed Phase: An Overview</t>
  </si>
  <si>
    <t>Riniker, Sereina</t>
  </si>
  <si>
    <t>10.1021/acs.jcim.8b00042</t>
  </si>
  <si>
    <t>Reversible whole-organism cell cycle arrest in a living vertebrate</t>
  </si>
  <si>
    <t>Sampetrean, Oltea; Iida, Shin-ichi; Makino, Shinji; Matsuzaki, Yuriko; Ohno, Kikuo; Saya, Hideyuki</t>
  </si>
  <si>
    <t>10.4161/cc.8.4.7785</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</si>
  <si>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</si>
  <si>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</si>
  <si>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</si>
  <si>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</si>
  <si>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</si>
  <si>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</si>
  <si>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</si>
  <si>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</si>
  <si>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</si>
  <si>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</si>
  <si>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</si>
  <si>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Popup-Plots: Warping Temporal Data Visualization</t>
  </si>
  <si>
    <t>Schmidt et al.</t>
  </si>
  <si>
    <t xml:space="preserve">PC-MRI (guess), longitudinal </t>
  </si>
  <si>
    <t xml:space="preserve">some raw data visualized as input, some aspect of browsing but mainly guided visual analysis approach </t>
  </si>
  <si>
    <t>aortic disssection [changes in diameter of aorta over time]</t>
  </si>
  <si>
    <t xml:space="preserve">Vessel </t>
  </si>
  <si>
    <t xml:space="preserve">popup-plots (PPs), a method for the visualization of 3D data sets containing two dependent variables and the independent variable time. In this case the two dependent variables are mapped to landmarks and attributes, with attributes being domain-specific measurements, and landmarks relating to spatial positions. PPs form a novel mapping technique to visualize data in three dimensions. PPs extend conventional 2D plots of space and attributes to the dimension of time, by bending the space using an ellipsoidal model. The visualization of time is a matter of interaction, steered by a user-specified 3D rotation. Depending on the viewing direction of PPs, different aspects of the data can be studied. The ellipsoidal model guarantees for smooth transitions during rotation. We applied our technique to two data sets from medicine and traffic analysis to assess the versatility of our approach. The temporal information is encoded into the visualization itself, resembling annual rings of a tree. </t>
  </si>
  <si>
    <t>schmidt2019.jpg</t>
  </si>
  <si>
    <t>Schmidt, Johanna; Fleischmann, Dominik; Preim, Bernhard; Brändle, Norbert; Mistelbauer, Gabriel</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</si>
  <si>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</si>
  <si>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longitudinal data, temporal data, aortic dissection</t>
  </si>
  <si>
    <t xml:space="preserve">data analysis functionalities of our approach. </t>
  </si>
  <si>
    <t>10.1109/TVCG.2018.2841385</t>
  </si>
  <si>
    <t xml:space="preserve">y-central area, with other time-dependent visualizations that don't have a specific application focus </t>
  </si>
  <si>
    <t xml:space="preserve">y? </t>
  </si>
  <si>
    <t>The PyMOL Molecular Graphics System, Version 2.5</t>
  </si>
  <si>
    <t>Schrödinger, LLC</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</si>
  <si>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</si>
  <si>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</si>
  <si>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</si>
  <si>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Multi-scale computational modelling in biology and physiology</t>
  </si>
  <si>
    <t>Southern, James; Pitt-Francis, Joe; Whiteley, Jonathan; Stokeley, Daniel; Kobashi, Hiromichi; Nobes, Ross; Kadooka, Yoshimasa; Gavaghan, David</t>
  </si>
  <si>
    <t>cell, molecule, organell</t>
  </si>
  <si>
    <t>10.1016/j.pbiomolbio.2007.07.019</t>
  </si>
  <si>
    <t>Narcissus and Echo: Reflections on an Art-Science Collaboration</t>
  </si>
  <si>
    <t>Steinman, Dolores A.; Coppin, Peter W.; Steinman, David A.</t>
  </si>
  <si>
    <t>10.1162/leon_a_02009</t>
  </si>
  <si>
    <t>Neural inhibition can explain negative BOLD responses : A mechanistic modelling and fMRI study</t>
  </si>
  <si>
    <t>Sten, Sebastian; Lundengård, Karin; Witt, Suzanne Tyson; Cedersund, Gunnar; Elinder, Fredrik; Engström, Maria</t>
  </si>
  <si>
    <t>Localizing protein-protein interactions in living cells using fluorescence lifetime imaging microscopy</t>
  </si>
  <si>
    <t>Sun, Yuansheng; Periasamy, Ammasi</t>
  </si>
  <si>
    <t>microscopy (FLIM)</t>
  </si>
  <si>
    <t>investigation of protein-protein interactions in living cells</t>
  </si>
  <si>
    <t>molecular reaction</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</si>
  <si>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</si>
  <si>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 xml:space="preserve">lFluorescence lifetime imaging microscopy (FLIM); Förster resonance energy transfer (FRET); FLIM-FRET Time-domain FLIM ;Time-correlated single-photon counting (TCSPC); FLIM Frequency-domain FLIM ;Protein–protein interactions </t>
  </si>
  <si>
    <t>10.1007/978-1-4939-2080-8_6</t>
  </si>
  <si>
    <t>Visualization and Quantification for Interactive Analysis of Neural Connectivity in Drosophila</t>
  </si>
  <si>
    <t>Swoboda, N.; Moosburner, J.; Bruckner, S.; Yu, J. Y.; Dickson, B. J.; Bühler, K.</t>
  </si>
  <si>
    <t>10.1111/cgf.12792</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</si>
  <si>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</si>
  <si>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</si>
  <si>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</si>
  <si>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</si>
  <si>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</si>
  <si>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</si>
  <si>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A Mathematical Model to Simulate Glioma Growth and Radiotherapy at the Microscopic Level</t>
  </si>
  <si>
    <t>Toma, A.; Holl-Ulrich, K.; Becker, S.; Mang, A.; Schütz, T. A.; Bonsanto, M. M.; Tronnier, V.; Buzug, T. M.</t>
  </si>
  <si>
    <t>10.1515/bmt-2012-4081</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</si>
  <si>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</si>
  <si>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</si>
  <si>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</si>
  <si>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</si>
  <si>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</si>
  <si>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</si>
  <si>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Arcadia: a visualization tool for metabolic pathways</t>
  </si>
  <si>
    <t>Villéger, Alice C.; Pettifer, Stephen R.; Kell, Douglas B.</t>
  </si>
  <si>
    <t>10.1093/bioinformatics/btq154</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</si>
  <si>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</si>
  <si>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</si>
  <si>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</si>
  <si>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</si>
  <si>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</si>
  <si>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</si>
  <si>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</si>
  <si>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</si>
  <si>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</si>
  <si>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</si>
  <si>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</si>
  <si>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</si>
  <si>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</si>
  <si>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</si>
  <si>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</si>
  <si>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Visualizing Cells and Humans in 3D: Biomedical Image Analysis at Nanometer and Meter Scales</t>
  </si>
  <si>
    <t>Yoo, Terry S.; Bliss, Donald; Lowekamp, Bradley C.; Chen, David T.; Murphy, Gavin E.; Narayan, Kedar; Hartnell, Lisa M.; Do, Thao; Subramaniam, Sriram</t>
  </si>
  <si>
    <t>10.1109/MCG.2012.68</t>
  </si>
  <si>
    <t>Data-driven Sonification of CFD Aneurysm Models</t>
  </si>
  <si>
    <t>Detecting the Transition Stage of Cells and Cell Parts by Prototype-Based Classification</t>
  </si>
  <si>
    <t>Mathematical modelling of tumour growth and treatment</t>
  </si>
  <si>
    <t>Mechanotransduction within the nucleus</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</si>
  <si>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</si>
  <si>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</si>
  <si>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</si>
  <si>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</si>
  <si>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Genome3D: A viewer-model framework for integrating and visualizing multi-scale epigenomic information within a three-dimensional genome</t>
  </si>
  <si>
    <t xml:space="preserve">gene interactions </t>
  </si>
  <si>
    <t>chromosome, gene</t>
  </si>
  <si>
    <t>Diffusion Tensor Visualization with Glyph Packing</t>
  </si>
  <si>
    <t>Kindlmann, Westin</t>
  </si>
  <si>
    <t>DTI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</si>
  <si>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</si>
  <si>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</si>
  <si>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</si>
  <si>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</si>
  <si>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</si>
  <si>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</si>
  <si>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</si>
  <si>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</si>
  <si>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</si>
  <si>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The application of GPU particle tracing to diffusion tensor field visualization</t>
  </si>
  <si>
    <t>Kondratieva et al.</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</si>
  <si>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</si>
  <si>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</si>
  <si>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</si>
  <si>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</si>
  <si>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</si>
  <si>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</si>
  <si>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</si>
  <si>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</si>
  <si>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</si>
  <si>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</si>
  <si>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</si>
  <si>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</si>
  <si>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</si>
  <si>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</si>
  <si>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molecular pathways, tissue dynamics, pathophysiology, ischemia</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</si>
  <si>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</si>
  <si>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</si>
  <si>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</si>
  <si>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</si>
  <si>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</si>
  <si>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</si>
  <si>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</si>
  <si>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</si>
  <si>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</si>
  <si>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</si>
  <si>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</si>
  <si>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</si>
  <si>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</si>
  <si>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</si>
  <si>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</si>
  <si>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</si>
  <si>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</si>
  <si>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</si>
  <si>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</si>
  <si>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</si>
  <si>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</si>
  <si>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</si>
  <si>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</si>
  <si>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</si>
  <si>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</si>
  <si>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</si>
  <si>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</si>
  <si>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</si>
  <si>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</si>
  <si>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</si>
  <si>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</si>
  <si>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An anatomy-based approach to human muscle modeling and deformation</t>
  </si>
  <si>
    <t>Dong et al.</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</si>
  <si>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</si>
  <si>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</si>
  <si>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</si>
  <si>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</si>
  <si>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</si>
  <si>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</si>
  <si>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</si>
  <si>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</si>
  <si>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Multi-Segment Foot for Human Modelling and Simulation</t>
  </si>
  <si>
    <t>Park et al.</t>
  </si>
  <si>
    <t>motion tracking</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</si>
  <si>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</si>
  <si>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</si>
  <si>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</si>
  <si>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</si>
  <si>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</si>
  <si>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</si>
  <si>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</si>
  <si>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</si>
  <si>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</si>
  <si>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y- near lower grp, in collection with character animation works</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</si>
  <si>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</si>
  <si>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</si>
  <si>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</si>
  <si>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</si>
  <si>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</si>
  <si>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</si>
  <si>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</si>
  <si>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</si>
  <si>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</si>
  <si>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</si>
  <si>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</si>
  <si>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</si>
  <si>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</si>
  <si>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</si>
  <si>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</si>
  <si>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</si>
  <si>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</si>
  <si>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</si>
  <si>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</si>
  <si>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</si>
  <si>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</si>
  <si>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</si>
  <si>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</si>
  <si>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</si>
  <si>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</si>
  <si>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</si>
  <si>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</si>
  <si>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</si>
  <si>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</si>
  <si>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</si>
  <si>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</si>
  <si>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</si>
  <si>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</si>
  <si>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</si>
  <si>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</si>
  <si>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</si>
  <si>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</si>
  <si>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</si>
  <si>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</si>
  <si>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</si>
  <si>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</si>
  <si>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</si>
  <si>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</si>
  <si>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</si>
  <si>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</si>
  <si>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</si>
  <si>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</si>
  <si>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</si>
  <si>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</si>
  <si>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</si>
  <si>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</si>
  <si>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</si>
  <si>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</si>
  <si>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</si>
  <si>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</si>
  <si>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</si>
  <si>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</si>
  <si>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</si>
  <si>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Visual Analysis of Multi-Joint Kinematic Data</t>
  </si>
  <si>
    <t>Krekel et al.</t>
  </si>
  <si>
    <t>visual analysis solution for kinetic data</t>
  </si>
  <si>
    <t>Shoulder</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</si>
  <si>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</si>
  <si>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</si>
  <si>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</si>
  <si>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</si>
  <si>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</si>
  <si>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</si>
  <si>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10.1111/j.1467-8659.2009.01681.x</t>
  </si>
  <si>
    <t>Interactive simulation and comparative visualisation of the bone-determined range of motion of the human shoulder</t>
  </si>
  <si>
    <t>Comparative visualization of ROM envelopes to assess shoulder joint mobility; bones of shoulder joint present for spatial reference</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</si>
  <si>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</si>
  <si>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</si>
  <si>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</si>
  <si>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</si>
  <si>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</si>
  <si>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Comprehensive Biomechanical Modeling and Simulation of the Upper Body</t>
  </si>
  <si>
    <t>Lee, Sifakis, Terzopoulos</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</si>
  <si>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</si>
  <si>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</si>
  <si>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</si>
  <si>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</si>
  <si>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</si>
  <si>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</si>
  <si>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Visual Biofeedback for Upper Limb Compensatory Movements: A Preliminary Study Next to Rehabilitation Professionals</t>
  </si>
  <si>
    <t>Lopes et al.</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</si>
  <si>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</si>
  <si>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</si>
  <si>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</si>
  <si>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</si>
  <si>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Lopes, Daniel S.; Faria, Afonso; Barriga, Ana; Caneira, Sérgio; Baptista, Filomena; Matos, Catarina; Neves, Ana F.; Prates, Leonor; Pereira, Ângela Maria; Nicolau, Hugo</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</si>
  <si>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</si>
  <si>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</si>
  <si>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</si>
  <si>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Modern visualisation tools for research and education in biomechanics</t>
  </si>
  <si>
    <t>Van Sint Jan, Viceconti, Clapworthy</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</si>
  <si>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</si>
  <si>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</si>
  <si>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</si>
  <si>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</si>
  <si>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</si>
  <si>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</si>
  <si>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</si>
  <si>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</si>
  <si>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</si>
  <si>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</si>
  <si>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</si>
  <si>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</si>
  <si>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</si>
  <si>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</si>
  <si>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</si>
  <si>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</si>
  <si>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</si>
  <si>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</si>
  <si>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</si>
  <si>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MovExp: A Versatile Visualization Tool for Human-Computer Interaction Studies with 3D Performance and Biomechanical Data</t>
  </si>
  <si>
    <t>Palmas et al.</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</si>
  <si>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</si>
  <si>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</si>
  <si>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</si>
  <si>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</si>
  <si>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</si>
  <si>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</si>
  <si>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</si>
  <si>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</si>
  <si>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</si>
  <si>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Quantitative Analysis of Knee Movement Patterns Through Comparative Visualization</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</si>
  <si>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</si>
  <si>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</si>
  <si>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</si>
  <si>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</si>
  <si>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</si>
  <si>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</si>
  <si>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</si>
  <si>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</si>
  <si>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</si>
  <si>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A visualization framework for the analysis of neuromuscular simulations</t>
  </si>
  <si>
    <t xml:space="preserve">Pronost et al. </t>
  </si>
  <si>
    <t>Simulation, MRI, Electromyography</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</si>
  <si>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</si>
  <si>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</si>
  <si>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</si>
  <si>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</si>
  <si>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</si>
  <si>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</si>
  <si>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</si>
  <si>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</si>
  <si>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Predictive modeling of cardiac fiber orientation using the knutsson mapping</t>
  </si>
  <si>
    <t>Lekadir et al.</t>
  </si>
  <si>
    <t>heart tissue structure</t>
  </si>
  <si>
    <t>A statistical approach for the prediction of fiber orientation from myocardial morphology based on the Knutsson mapping</t>
  </si>
  <si>
    <t>data type</t>
  </si>
  <si>
    <t xml:space="preserve">spatial </t>
  </si>
  <si>
    <t>temporal</t>
  </si>
  <si>
    <t>Source</t>
  </si>
  <si>
    <t>note/quote</t>
  </si>
  <si>
    <t xml:space="preserve">what is it </t>
  </si>
  <si>
    <t>MD simulations (coarse atomistic interactions)</t>
  </si>
  <si>
    <t>-15 &lt;-&gt; -9</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</si>
  <si>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</si>
  <si>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</si>
  <si>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</si>
  <si>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</si>
  <si>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</si>
  <si>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</si>
  <si>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</si>
  <si>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</si>
  <si>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</si>
  <si>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</si>
  <si>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</si>
  <si>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rPr/>
      <t xml:space="preserve">this figure from Hwang et al. is helpful to see what scRNA-seq is useful for: </t>
    </r>
    <r>
      <rPr>
        <color rgb="FF1155CC"/>
        <u/>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</si>
  <si>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</si>
  <si>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</si>
  <si>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</si>
  <si>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</si>
  <si>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</si>
  <si>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</si>
  <si>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</si>
  <si>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</si>
  <si>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</si>
  <si>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spatial transcriptomics</t>
  </si>
  <si>
    <t>----</t>
  </si>
  <si>
    <t>Srivatsan, S.R., Regier, M.C., Barkan, E., Franks, J.M., Packer, J.S., Grosjean, P., Duran, M., Saxton, S., Ladd, J.J., Spielmann, M. and Lois, C., 2021. Embryo-scale, single-cell spatial transcriptomics. Science, 373(6550), pp.111-117.</t>
  </si>
  <si>
    <t>"The spatial resolution of sci-Space is presently limited by the patterned array of hashing oligos, here to ~200 μm."</t>
  </si>
  <si>
    <t>fluorescence microscopy</t>
  </si>
  <si>
    <t>Jensen, E.C., 2013. Overview of live‐cell imaging: requirements and methods used. The Anatomical Record: Advances in Integrative Anatomy and Evolutionary Biology, 296(1), pp.1-8.
Agronskaia, A.V., Tertoolen, L. and Gerritsen, H.C., 2003. High frame rate fluorescence lifetime imaging. Journal of Physics D-Applied Physics, 36(14), pp.1655-1662.
Weiss, L.E., Naor, T. and Shechtman, Y., 2018. Observing DNA in live cells. Biochemical Society Transactions, 46(3), pp.729-740.</t>
  </si>
  <si>
    <t>(1) 0.2-1.0 μm (0.2 is the max possible). Main choice for live cell imaging 
(2) "A fast time-domain based fluorescence lifetime imaging (FLIM) microscope is presented that can operate at frame rates of hundreds of frames per second."</t>
  </si>
  <si>
    <t>fluorescence microscopy is an imaging technique where the whole sample is illuminated with light of a specific wavelength, exciting fluorescent molecules within it. Emitted light is visualised through eye pieces or captured by a camera.</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</si>
  <si>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</si>
  <si>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
Weiss, L.E., Naor, T. and Shechtman, Y., 2018. Observing DNA in live cells. Biochemical Society Transactions, 46(3), pp.729-740.</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</si>
  <si>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</si>
  <si>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</si>
  <si>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</si>
  <si>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Jensen, E.C., 2013. Overview of live‐cell imaging: requirements and methods used. The Anatomical Record: Advances in Integrative Anatomy and Evolutionary Biology, 296(1), pp.1-8.
https://www.microscopeworld.com/t-microscope_images.aspx</t>
  </si>
  <si>
    <t>At 40x magnification you will be able to see 5mm.
At 100x magnification you will be able to see 2mm.
At 400x magnification you will be able to see 0.45mm, or 450 microns.
At 1000x magnification you will be able to see 0.180mm, or 180 microns.</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</si>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</sst>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 d"/>
    <numFmt numFmtId="166" formatCode="m ,d"/>
  </numFmts>
  <fonts count="13">
    <font>
      <sz val="10.0"/>
      <color rgb="FF000000"/>
      <name val="Arial"/>
    </font>
    <font/>
    <font>
      <i/>
    </font>
    <font>
      <u/>
      <color rgb="FF0000FF"/>
    </font>
    <font>
      <u/>
      <color rgb="FF0000FF"/>
    </font>
    <font>
      <color rgb="FF000000"/>
      <name val="Arial"/>
    </font>
    <font>
      <name val="Arial"/>
    </font>
    <font>
      <sz val="11.0"/>
      <color rgb="FF000000"/>
      <name val="Inconsolata"/>
    </font>
    <font>
      <color rgb="FF222222"/>
      <name val="Arial"/>
    </font>
    <font>
      <sz val="8.0"/>
      <name val="Arial"/>
    </font>
    <font>
      <u/>
      <color rgb="FF0000FF"/>
    </font>
    <font>
      <u/>
      <color rgb="FF0000FF"/>
    </font>
    <font>
      <u/>
      <color rgb="FF1155CC"/>
    </font>
  </fonts>
  <fills count="16">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EBEFF1"/>
        <bgColor rgb="FFEBEFF1"/>
      </patternFill>
    </fill>
    <fill>
      <patternFill patternType="solid">
        <fgColor rgb="FF78909C"/>
        <bgColor rgb="FF78909C"/>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E1CD"/>
        <bgColor rgb="FFB7E1CD"/>
      </patternFill>
    </fill>
    <fill>
      <patternFill patternType="solid">
        <fgColor rgb="FFFFFF00"/>
        <bgColor rgb="FFFFFF00"/>
      </patternFill>
    </fill>
    <fill>
      <patternFill patternType="solid">
        <fgColor rgb="FF93C47D"/>
        <bgColor rgb="FF93C47D"/>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Border="1" applyFont="1"/>
    <xf borderId="3" fillId="2" fontId="1" numFmtId="0" xfId="0" applyAlignment="1" applyBorder="1" applyFont="1">
      <alignment readingOrder="0"/>
    </xf>
    <xf borderId="3" fillId="2" fontId="1" numFmtId="0" xfId="0" applyAlignment="1" applyBorder="1" applyFont="1">
      <alignment readingOrder="0" shrinkToFit="0" wrapText="0"/>
    </xf>
    <xf borderId="1" fillId="2" fontId="1" numFmtId="0" xfId="0" applyAlignment="1" applyBorder="1" applyFont="1">
      <alignment readingOrder="0" shrinkToFit="0" wrapText="0"/>
    </xf>
    <xf borderId="4" fillId="0" fontId="1" numFmtId="0" xfId="0" applyAlignment="1" applyBorder="1" applyFont="1">
      <alignment readingOrder="0"/>
    </xf>
    <xf borderId="0" fillId="0" fontId="1" numFmtId="0" xfId="0" applyAlignment="1" applyFont="1">
      <alignment readingOrder="0"/>
    </xf>
    <xf borderId="3" fillId="0" fontId="1" numFmtId="0" xfId="0" applyBorder="1" applyFont="1"/>
    <xf borderId="3" fillId="3" fontId="1" numFmtId="9" xfId="0" applyBorder="1" applyFill="1" applyFont="1" applyNumberFormat="1"/>
    <xf borderId="3" fillId="0" fontId="1" numFmtId="0" xfId="0" applyAlignment="1" applyBorder="1" applyFont="1">
      <alignment readingOrder="0" shrinkToFit="0" wrapText="0"/>
    </xf>
    <xf borderId="3" fillId="0" fontId="1" numFmtId="0" xfId="0" applyAlignment="1" applyBorder="1" applyFont="1">
      <alignment shrinkToFit="0" wrapText="0"/>
    </xf>
    <xf borderId="1" fillId="0" fontId="1" numFmtId="0" xfId="0" applyAlignment="1" applyBorder="1" applyFont="1">
      <alignment shrinkToFit="0" wrapText="0"/>
    </xf>
    <xf borderId="5" fillId="0" fontId="1" numFmtId="0" xfId="0" applyAlignment="1" applyBorder="1" applyFont="1">
      <alignment readingOrder="0"/>
    </xf>
    <xf borderId="5" fillId="0" fontId="1" numFmtId="0" xfId="0" applyBorder="1" applyFont="1"/>
    <xf borderId="3" fillId="0" fontId="1" numFmtId="0" xfId="0" applyAlignment="1" applyBorder="1" applyFont="1">
      <alignment readingOrder="0"/>
    </xf>
    <xf borderId="1" fillId="2" fontId="2" numFmtId="0" xfId="0" applyAlignment="1" applyBorder="1" applyFont="1">
      <alignment readingOrder="0"/>
    </xf>
    <xf borderId="2" fillId="2" fontId="2" numFmtId="0" xfId="0" applyBorder="1" applyFont="1"/>
    <xf borderId="4" fillId="0" fontId="1" numFmtId="0" xfId="0" applyBorder="1" applyFont="1"/>
    <xf borderId="1" fillId="0" fontId="1" numFmtId="0" xfId="0" applyAlignment="1" applyBorder="1" applyFont="1">
      <alignment readingOrder="0" shrinkToFit="0" wrapText="0"/>
    </xf>
    <xf borderId="3" fillId="2" fontId="2" numFmtId="0" xfId="0" applyAlignment="1" applyBorder="1" applyFont="1">
      <alignment readingOrder="0" shrinkToFit="0" wrapText="0"/>
    </xf>
    <xf borderId="3" fillId="2" fontId="2" numFmtId="0" xfId="0" applyAlignment="1" applyBorder="1" applyFont="1">
      <alignment readingOrder="0"/>
    </xf>
    <xf borderId="6" fillId="4" fontId="1" numFmtId="0" xfId="0" applyAlignment="1" applyBorder="1" applyFill="1" applyFont="1">
      <alignment readingOrder="0"/>
    </xf>
    <xf borderId="7" fillId="4" fontId="1" numFmtId="0" xfId="0" applyAlignment="1" applyBorder="1" applyFont="1">
      <alignment readingOrder="0"/>
    </xf>
    <xf borderId="5" fillId="2" fontId="1" numFmtId="0" xfId="0" applyAlignment="1" applyBorder="1" applyFont="1">
      <alignment readingOrder="0"/>
    </xf>
    <xf borderId="5" fillId="3" fontId="1" numFmtId="164" xfId="0" applyBorder="1" applyFont="1" applyNumberFormat="1"/>
    <xf borderId="5" fillId="5" fontId="1" numFmtId="0" xfId="0" applyAlignment="1" applyBorder="1" applyFill="1" applyFont="1">
      <alignment readingOrder="0" shrinkToFit="0" wrapText="0"/>
    </xf>
    <xf borderId="5" fillId="5" fontId="1" numFmtId="0" xfId="0" applyAlignment="1" applyBorder="1" applyFont="1">
      <alignment shrinkToFit="0" wrapText="0"/>
    </xf>
    <xf borderId="8" fillId="5" fontId="1" numFmtId="0" xfId="0" applyAlignment="1" applyBorder="1" applyFont="1">
      <alignment readingOrder="0" shrinkToFit="0" wrapText="0"/>
    </xf>
    <xf borderId="0" fillId="0" fontId="1" numFmtId="9" xfId="0" applyFont="1" applyNumberFormat="1"/>
    <xf borderId="0" fillId="6" fontId="1" numFmtId="0" xfId="0" applyAlignment="1" applyFill="1" applyFont="1">
      <alignment readingOrder="0" shrinkToFit="0" wrapText="0"/>
    </xf>
    <xf borderId="0" fillId="7" fontId="1" numFmtId="0" xfId="0" applyAlignment="1" applyFill="1" applyFont="1">
      <alignment readingOrder="0" shrinkToFit="0" wrapText="0"/>
    </xf>
    <xf borderId="0" fillId="8" fontId="1" numFmtId="0" xfId="0" applyAlignment="1" applyFill="1" applyFont="1">
      <alignment readingOrder="0" shrinkToFit="0" wrapText="0"/>
    </xf>
    <xf borderId="0" fillId="5" fontId="1" numFmtId="0" xfId="0" applyAlignment="1" applyFont="1">
      <alignment readingOrder="0" shrinkToFit="0" wrapText="0"/>
    </xf>
    <xf borderId="0" fillId="5" fontId="1" numFmtId="0" xfId="0" applyAlignment="1" applyFont="1">
      <alignment shrinkToFit="0" wrapText="0"/>
    </xf>
    <xf borderId="0" fillId="8" fontId="1" numFmtId="0" xfId="0" applyAlignment="1" applyFont="1">
      <alignment shrinkToFit="0" wrapText="0"/>
    </xf>
    <xf borderId="0" fillId="8" fontId="3" numFmtId="0" xfId="0" applyAlignment="1" applyFont="1">
      <alignment readingOrder="0" shrinkToFit="0" wrapText="0"/>
    </xf>
    <xf borderId="0" fillId="7" fontId="1" numFmtId="0" xfId="0" applyAlignment="1" applyFont="1">
      <alignment shrinkToFit="0" wrapText="0"/>
    </xf>
    <xf borderId="0" fillId="5" fontId="4" numFmtId="0" xfId="0" applyAlignment="1" applyFont="1">
      <alignment readingOrder="0" shrinkToFit="0" wrapText="0"/>
    </xf>
    <xf borderId="0" fillId="5" fontId="1" numFmtId="165" xfId="0" applyAlignment="1" applyFont="1" applyNumberFormat="1">
      <alignment readingOrder="0" shrinkToFit="0" wrapText="0"/>
    </xf>
    <xf borderId="0" fillId="8" fontId="5" numFmtId="0" xfId="0" applyAlignment="1" applyFont="1">
      <alignment horizontal="left" readingOrder="0" shrinkToFit="0" wrapText="0"/>
    </xf>
    <xf borderId="0" fillId="7" fontId="5" numFmtId="0" xfId="0" applyAlignment="1" applyFont="1">
      <alignment horizontal="left" readingOrder="0" shrinkToFit="0" wrapText="0"/>
    </xf>
    <xf borderId="0" fillId="7" fontId="1" numFmtId="165" xfId="0" applyAlignment="1" applyFont="1" applyNumberFormat="1">
      <alignment readingOrder="0" shrinkToFit="0" wrapText="0"/>
    </xf>
    <xf borderId="0" fillId="8" fontId="1" numFmtId="165" xfId="0" applyAlignment="1" applyFont="1" applyNumberFormat="1">
      <alignment readingOrder="0" shrinkToFit="0" wrapText="0"/>
    </xf>
    <xf borderId="0" fillId="8" fontId="1" numFmtId="0" xfId="0" applyAlignment="1" applyFont="1">
      <alignment readingOrder="0"/>
    </xf>
    <xf borderId="0" fillId="8" fontId="1" numFmtId="0" xfId="0" applyAlignment="1" applyFont="1">
      <alignment readingOrder="0" shrinkToFit="0" wrapText="0"/>
    </xf>
    <xf borderId="0" fillId="9" fontId="1" numFmtId="0" xfId="0" applyAlignment="1" applyFill="1" applyFont="1">
      <alignment readingOrder="0" shrinkToFit="0" wrapText="0"/>
    </xf>
    <xf borderId="0" fillId="7" fontId="1" numFmtId="0" xfId="0" applyAlignment="1" applyFont="1">
      <alignment readingOrder="0" shrinkToFit="0" wrapText="0"/>
    </xf>
    <xf borderId="0" fillId="10" fontId="1" numFmtId="0" xfId="0" applyAlignment="1" applyFill="1" applyFont="1">
      <alignment readingOrder="0" shrinkToFit="0" wrapText="0"/>
    </xf>
    <xf borderId="0" fillId="5" fontId="1" numFmtId="0" xfId="0" applyAlignment="1" applyFont="1">
      <alignment readingOrder="0" shrinkToFit="0" wrapText="0"/>
    </xf>
    <xf borderId="0" fillId="8" fontId="6" numFmtId="0" xfId="0" applyAlignment="1" applyFont="1">
      <alignment vertical="bottom"/>
    </xf>
    <xf borderId="0" fillId="8" fontId="6" numFmtId="0" xfId="0" applyAlignment="1" applyFont="1">
      <alignment horizontal="right" vertical="bottom"/>
    </xf>
    <xf borderId="0" fillId="10" fontId="6" numFmtId="0" xfId="0" applyAlignment="1" applyFont="1">
      <alignment vertical="bottom"/>
    </xf>
    <xf borderId="0" fillId="11" fontId="1" numFmtId="0" xfId="0" applyAlignment="1" applyFill="1" applyFont="1">
      <alignment readingOrder="0" shrinkToFit="0" wrapText="0"/>
    </xf>
    <xf borderId="0" fillId="12" fontId="1" numFmtId="0" xfId="0" applyAlignment="1" applyFill="1" applyFont="1">
      <alignment readingOrder="0" shrinkToFit="0" wrapText="0"/>
    </xf>
    <xf borderId="0" fillId="12" fontId="1" numFmtId="0" xfId="0" applyAlignment="1" applyFont="1">
      <alignment readingOrder="0" shrinkToFit="0" wrapText="0"/>
    </xf>
    <xf borderId="0" fillId="8" fontId="6" numFmtId="0" xfId="0" applyAlignment="1" applyFont="1">
      <alignment vertical="bottom"/>
    </xf>
    <xf borderId="0" fillId="7" fontId="7" numFmtId="0" xfId="0" applyAlignment="1" applyFont="1">
      <alignment readingOrder="0" shrinkToFit="0" wrapText="0"/>
    </xf>
    <xf borderId="0" fillId="6" fontId="1" numFmtId="0" xfId="0" applyAlignment="1" applyFont="1">
      <alignment readingOrder="0" shrinkToFit="0" wrapText="1"/>
    </xf>
    <xf borderId="0" fillId="8" fontId="1" numFmtId="0" xfId="0" applyAlignment="1" applyFont="1">
      <alignment readingOrder="0" shrinkToFit="0" wrapText="1"/>
    </xf>
    <xf borderId="0" fillId="8" fontId="6" numFmtId="0" xfId="0" applyAlignment="1" applyFont="1">
      <alignment shrinkToFit="0" vertical="bottom" wrapText="1"/>
    </xf>
    <xf borderId="0" fillId="13" fontId="6" numFmtId="0" xfId="0" applyAlignment="1" applyFill="1" applyFont="1">
      <alignment vertical="bottom"/>
    </xf>
    <xf borderId="0" fillId="14" fontId="6" numFmtId="0" xfId="0" applyAlignment="1" applyFill="1" applyFont="1">
      <alignment vertical="bottom"/>
    </xf>
    <xf borderId="0" fillId="8" fontId="1" numFmtId="166"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9" fillId="0" fontId="1" numFmtId="0" xfId="0" applyAlignment="1" applyBorder="1" applyFont="1">
      <alignment shrinkToFit="0" wrapText="0"/>
    </xf>
    <xf borderId="9" fillId="0" fontId="1" numFmtId="0" xfId="0" applyAlignment="1" applyBorder="1" applyFont="1">
      <alignment readingOrder="0" shrinkToFit="0" wrapText="0"/>
    </xf>
    <xf borderId="0" fillId="9" fontId="1" numFmtId="0" xfId="0" applyAlignment="1" applyFont="1">
      <alignment readingOrder="0" shrinkToFit="0" wrapText="0"/>
    </xf>
    <xf borderId="0" fillId="9" fontId="1" numFmtId="0" xfId="0" applyAlignment="1" applyFont="1">
      <alignment readingOrder="0" shrinkToFit="0" wrapText="0"/>
    </xf>
    <xf borderId="9" fillId="9" fontId="1" numFmtId="0" xfId="0" applyAlignment="1" applyBorder="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9" fillId="11" fontId="1" numFmtId="0" xfId="0" applyAlignment="1" applyBorder="1" applyFont="1">
      <alignment shrinkToFit="0" wrapText="0"/>
    </xf>
    <xf borderId="0" fillId="11" fontId="1" numFmtId="0" xfId="0" applyAlignment="1" applyFont="1">
      <alignment shrinkToFit="0" wrapText="0"/>
    </xf>
    <xf borderId="0" fillId="0" fontId="1" numFmtId="165" xfId="0" applyAlignment="1" applyFont="1" applyNumberFormat="1">
      <alignment readingOrder="0" shrinkToFit="0" wrapText="0"/>
    </xf>
    <xf borderId="0" fillId="11" fontId="1" numFmtId="0" xfId="0" applyAlignment="1" applyFont="1">
      <alignment readingOrder="0" shrinkToFit="0" wrapText="0"/>
    </xf>
    <xf borderId="0" fillId="0" fontId="1" numFmtId="0" xfId="0" applyAlignment="1" applyFont="1">
      <alignment readingOrder="0" shrinkToFit="0" wrapText="0"/>
    </xf>
    <xf borderId="0" fillId="9" fontId="1" numFmtId="165" xfId="0" applyAlignment="1" applyFont="1" applyNumberForma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9" fontId="1" numFmtId="0" xfId="0" applyAlignment="1" applyFont="1">
      <alignment readingOrder="0" shrinkToFit="0" wrapText="0"/>
    </xf>
    <xf borderId="0" fillId="15" fontId="1" numFmtId="0" xfId="0" applyAlignment="1" applyFill="1" applyFont="1">
      <alignment readingOrder="0" shrinkToFit="0" wrapText="0"/>
    </xf>
    <xf borderId="0" fillId="14" fontId="1" numFmtId="0" xfId="0" applyAlignment="1" applyFont="1">
      <alignment readingOrder="0" shrinkToFit="0" wrapText="0"/>
    </xf>
    <xf borderId="0" fillId="7" fontId="8" numFmtId="0" xfId="0" applyAlignment="1" applyFont="1">
      <alignment horizontal="left" readingOrder="0"/>
    </xf>
    <xf borderId="0" fillId="0" fontId="6" numFmtId="0" xfId="0" applyAlignment="1" applyFont="1">
      <alignment horizontal="right" shrinkToFit="0" vertical="bottom" wrapText="0"/>
    </xf>
    <xf borderId="0" fillId="0" fontId="9"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0" numFmtId="0" xfId="0" applyAlignment="1" applyFont="1">
      <alignment readingOrder="0" shrinkToFit="0" wrapText="0"/>
    </xf>
    <xf borderId="0" fillId="0" fontId="1" numFmtId="0" xfId="0" applyAlignment="1" applyFont="1">
      <alignment shrinkToFit="0" wrapText="1"/>
    </xf>
    <xf borderId="0" fillId="7" fontId="8" numFmtId="0" xfId="0" applyAlignment="1" applyFont="1">
      <alignment horizontal="left" readingOrder="0" shrinkToFit="0" wrapText="0"/>
    </xf>
    <xf borderId="0" fillId="0" fontId="11" numFmtId="0" xfId="0" applyAlignment="1" applyFont="1">
      <alignment readingOrder="0" shrinkToFit="0" wrapText="1"/>
    </xf>
    <xf borderId="0" fillId="14" fontId="1" numFmtId="0" xfId="0" applyAlignment="1" applyFont="1">
      <alignment readingOrder="0"/>
    </xf>
    <xf borderId="0" fillId="0" fontId="12" numFmtId="0" xfId="0" applyAlignment="1" applyFont="1">
      <alignment readingOrder="0" shrinkToFit="0" wrapText="0"/>
    </xf>
  </cellXfs>
  <cellStyles count="1">
    <cellStyle xfId="0" name="Normal" builtinId="0"/>
  </cellStyles>
  <dxfs count="10">
    <dxf>
      <font/>
      <fill>
        <patternFill patternType="solid">
          <fgColor rgb="FFF4CCCC"/>
          <bgColor rgb="FFF4CCCC"/>
        </patternFill>
      </fill>
      <border/>
    </dxf>
    <dxf>
      <font/>
      <fill>
        <patternFill patternType="solid">
          <fgColor rgb="FFD9D2E9"/>
          <bgColor rgb="FFD9D2E9"/>
        </patternFill>
      </fill>
      <border/>
    </dxf>
    <dxf>
      <font/>
      <fill>
        <patternFill patternType="solid">
          <fgColor rgb="FFB7E1CD"/>
          <bgColor rgb="FFB7E1CD"/>
        </patternFill>
      </fill>
      <border/>
    </dxf>
    <dxf>
      <font/>
      <fill>
        <patternFill patternType="solid">
          <fgColor rgb="FFB4A7D6"/>
          <bgColor rgb="FFB4A7D6"/>
        </patternFill>
      </fill>
      <border/>
    </dxf>
    <dxf>
      <font/>
      <fill>
        <patternFill patternType="solid">
          <fgColor rgb="FFA2C4C9"/>
          <bgColor rgb="FFA2C4C9"/>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s>
  <tableStyles count="1">
    <tableStyle count="2" pivot="0" name="cut-style">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overview!$I$17</c:f>
            </c:strRef>
          </c:tx>
          <c:spPr>
            <a:solidFill>
              <a:srgbClr val="78909C"/>
            </a:solidFill>
            <a:ln cmpd="sng">
              <a:solidFill>
                <a:srgbClr val="000000"/>
              </a:solidFill>
            </a:ln>
          </c:spPr>
          <c:cat>
            <c:strRef>
              <c:f>overview!$H$18:$H$21</c:f>
            </c:strRef>
          </c:cat>
          <c:val>
            <c:numRef>
              <c:f>overview!$I$18:$I$21</c:f>
              <c:numCache/>
            </c:numRef>
          </c:val>
        </c:ser>
        <c:axId val="1297387320"/>
        <c:axId val="610423140"/>
      </c:barChart>
      <c:catAx>
        <c:axId val="129738732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Summary of categorizations</a:t>
                </a:r>
              </a:p>
            </c:rich>
          </c:tx>
          <c:overlay val="0"/>
        </c:title>
        <c:numFmt formatCode="General" sourceLinked="1"/>
        <c:majorTickMark val="none"/>
        <c:minorTickMark val="none"/>
        <c:spPr/>
        <c:txPr>
          <a:bodyPr/>
          <a:lstStyle/>
          <a:p>
            <a:pPr lvl="0">
              <a:defRPr b="0">
                <a:solidFill>
                  <a:srgbClr val="000000"/>
                </a:solidFill>
                <a:latin typeface="Roboto"/>
              </a:defRPr>
            </a:pPr>
          </a:p>
        </c:txPr>
        <c:crossAx val="610423140"/>
      </c:catAx>
      <c:valAx>
        <c:axId val="6104231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97387320"/>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0</xdr:row>
      <xdr:rowOff>76200</xdr:rowOff>
    </xdr:from>
    <xdr:ext cx="3952875" cy="2447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J3" displayName="Table_1" id="1">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cu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7Hk9jct2ozY" TargetMode="External"/><Relationship Id="rId3" Type="http://schemas.openxmlformats.org/officeDocument/2006/relationships/hyperlink" Target="https://github.com/eblancoga/seqcode." TargetMode="External"/><Relationship Id="rId4" Type="http://schemas.openxmlformats.org/officeDocument/2006/relationships/hyperlink" Target="https://ieeexplore.ieee.org/document/6881728" TargetMode="External"/><Relationship Id="rId5" Type="http://schemas.openxmlformats.org/officeDocument/2006/relationships/hyperlink" Target="https://zenodo.org/record/4740646." TargetMode="External"/><Relationship Id="rId6" Type="http://schemas.openxmlformats.org/officeDocument/2006/relationships/hyperlink" Target="http://genesilico.pl/NPDock."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advanced-microscopy.utah.edu/education/electron-micro/" TargetMode="External"/><Relationship Id="rId3" Type="http://schemas.openxmlformats.org/officeDocument/2006/relationships/hyperlink" Target="https://www.nature.com/articles/s12276-018-0071-8/figures/5"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6.13"/>
    <col customWidth="1" min="2" max="2" width="5.5"/>
    <col customWidth="1" min="3" max="3" width="5.25"/>
    <col customWidth="1" min="7" max="7" width="5.0"/>
    <col customWidth="1" min="8" max="8" width="20.88"/>
    <col customWidth="1" min="9" max="9" width="9.63"/>
    <col customWidth="1" min="10" max="10" width="15.63"/>
  </cols>
  <sheetData>
    <row r="1">
      <c r="A1" s="1" t="s">
        <v>0</v>
      </c>
      <c r="B1" s="2"/>
      <c r="D1" s="3" t="s">
        <v>1</v>
      </c>
      <c r="E1" s="3" t="s">
        <v>2</v>
      </c>
      <c r="F1" s="3" t="s">
        <v>3</v>
      </c>
      <c r="H1" s="4" t="s">
        <v>4</v>
      </c>
      <c r="I1" s="4" t="s">
        <v>5</v>
      </c>
      <c r="J1" s="5" t="s">
        <v>6</v>
      </c>
    </row>
    <row r="2">
      <c r="A2" s="6" t="s">
        <v>7</v>
      </c>
      <c r="B2" s="6">
        <f>COUNTIF('related-surveys'!P2:P1006,"Outlook")</f>
        <v>9</v>
      </c>
      <c r="C2" s="7"/>
      <c r="D2" s="7" t="s">
        <v>8</v>
      </c>
      <c r="E2" s="8">
        <f>COUNTIF(main!D:D, "&gt;=2017")+COUNTIF('related-surveys'!D:D, "&gt;=2017")</f>
        <v>116</v>
      </c>
      <c r="F2" s="9">
        <f t="shared" ref="F2:F4" si="1">E2/$B$9</f>
        <v>0.3169398907</v>
      </c>
      <c r="H2" s="10" t="s">
        <v>9</v>
      </c>
      <c r="I2" s="11">
        <f>COUNTIF(main!W:W,H2)</f>
        <v>19</v>
      </c>
      <c r="J2" s="12"/>
    </row>
    <row r="3">
      <c r="A3" s="13" t="s">
        <v>10</v>
      </c>
      <c r="B3" s="14">
        <f>countif('related-surveys'!P:P,"Survey")</f>
        <v>52</v>
      </c>
      <c r="D3" s="15" t="s">
        <v>11</v>
      </c>
      <c r="E3" s="8">
        <f>COUNTIF(main!D:D, "&gt;=2011")+COUNTIF('related-surveys'!D:D, "&gt;=2011")-E2</f>
        <v>127</v>
      </c>
      <c r="F3" s="9">
        <f t="shared" si="1"/>
        <v>0.3469945355</v>
      </c>
      <c r="H3" s="10" t="s">
        <v>12</v>
      </c>
      <c r="I3" s="11">
        <f>COUNTIF(main!W:W,H3)</f>
        <v>23</v>
      </c>
      <c r="J3" s="12"/>
    </row>
    <row r="4">
      <c r="A4" s="16" t="s">
        <v>13</v>
      </c>
      <c r="B4" s="17">
        <f>SUM(B2:B3)</f>
        <v>61</v>
      </c>
      <c r="D4" s="15" t="s">
        <v>14</v>
      </c>
      <c r="E4" s="8">
        <f>COUNTIF(main!D:D, "&lt;2011")+COUNTIF('related-surveys'!D:D, "&lt;2011")</f>
        <v>123</v>
      </c>
      <c r="F4" s="9">
        <f t="shared" si="1"/>
        <v>0.3360655738</v>
      </c>
      <c r="H4" s="10" t="s">
        <v>15</v>
      </c>
      <c r="I4" s="11">
        <f>COUNTIF(main!W:W,H4)</f>
        <v>45</v>
      </c>
      <c r="J4" s="12"/>
    </row>
    <row r="5">
      <c r="A5" s="6" t="s">
        <v>16</v>
      </c>
      <c r="B5" s="18">
        <f>COUNTIF(main!P:P,"Tool")</f>
        <v>95</v>
      </c>
      <c r="C5" s="7"/>
      <c r="H5" s="10" t="s">
        <v>17</v>
      </c>
      <c r="I5" s="11">
        <f>COUNTIF(main!W:W,H5)</f>
        <v>38</v>
      </c>
      <c r="J5" s="19" t="s">
        <v>18</v>
      </c>
    </row>
    <row r="6">
      <c r="A6" s="15" t="s">
        <v>19</v>
      </c>
      <c r="B6" s="8">
        <f>COUNTIF(main!P:P,"Model")</f>
        <v>51</v>
      </c>
      <c r="D6" s="3" t="s">
        <v>20</v>
      </c>
      <c r="E6" s="3" t="s">
        <v>2</v>
      </c>
      <c r="F6" s="3" t="s">
        <v>3</v>
      </c>
      <c r="H6" s="10" t="s">
        <v>21</v>
      </c>
      <c r="I6" s="11">
        <f>COUNTIF(main!W:W,H6)</f>
        <v>14</v>
      </c>
      <c r="J6" s="19" t="s">
        <v>22</v>
      </c>
    </row>
    <row r="7">
      <c r="A7" s="15" t="s">
        <v>23</v>
      </c>
      <c r="B7" s="8">
        <f>COUNTIF(main!P:P,"Method")</f>
        <v>159</v>
      </c>
      <c r="D7" s="15" t="s">
        <v>24</v>
      </c>
      <c r="E7" s="8">
        <f>COUNTIF(main!AG:AG,"n")+COUNTIF('related-surveys'!AG:AG,"n")</f>
        <v>250</v>
      </c>
      <c r="F7" s="8"/>
      <c r="H7" s="10" t="s">
        <v>25</v>
      </c>
      <c r="I7" s="11">
        <f>COUNTIF(main!W:W,H7)</f>
        <v>17</v>
      </c>
      <c r="J7" s="19" t="s">
        <v>26</v>
      </c>
    </row>
    <row r="8">
      <c r="A8" s="20" t="s">
        <v>13</v>
      </c>
      <c r="B8" s="21">
        <f>COUNTA(main!B2:B1006)</f>
        <v>305</v>
      </c>
      <c r="D8" s="15" t="s">
        <v>27</v>
      </c>
      <c r="E8" s="8">
        <f>COUNTIF(main!AG:AG,"*y*")+COUNTIF('related-surveys'!AG:AG,"*y*")</f>
        <v>115</v>
      </c>
      <c r="F8" s="9">
        <f>E8/B8</f>
        <v>0.3770491803</v>
      </c>
      <c r="H8" s="10" t="s">
        <v>28</v>
      </c>
      <c r="I8" s="11">
        <f>COUNTIF(main!W:W,H8)</f>
        <v>21</v>
      </c>
      <c r="J8" s="19" t="s">
        <v>29</v>
      </c>
    </row>
    <row r="9">
      <c r="A9" s="22" t="s">
        <v>30</v>
      </c>
      <c r="B9" s="23">
        <f>B4+B8</f>
        <v>366</v>
      </c>
      <c r="H9" s="10" t="s">
        <v>31</v>
      </c>
      <c r="I9" s="11">
        <f>COUNTIF(main!W:W,H9)</f>
        <v>45</v>
      </c>
      <c r="J9" s="12"/>
    </row>
    <row r="10">
      <c r="D10" s="24" t="s">
        <v>32</v>
      </c>
      <c r="E10" s="14">
        <f>COUNTIF(main!M:M,1)</f>
        <v>21</v>
      </c>
      <c r="F10" s="25">
        <f>E10/B8</f>
        <v>0.06885245902</v>
      </c>
      <c r="H10" s="10" t="s">
        <v>33</v>
      </c>
      <c r="I10" s="11">
        <f>COUNTIF(main!W:W,H10)</f>
        <v>17</v>
      </c>
      <c r="J10" s="12"/>
    </row>
    <row r="11">
      <c r="D11" s="7"/>
      <c r="E11" s="7"/>
      <c r="H11" s="10" t="s">
        <v>34</v>
      </c>
      <c r="I11" s="11">
        <f>COUNTIF(main!W:W,H11)</f>
        <v>11</v>
      </c>
      <c r="J11" s="12"/>
    </row>
    <row r="12">
      <c r="H12" s="10" t="s">
        <v>35</v>
      </c>
      <c r="I12" s="11">
        <f>COUNTIF(main!W:W,H12)</f>
        <v>19</v>
      </c>
      <c r="J12" s="12"/>
    </row>
    <row r="13">
      <c r="H13" s="10" t="s">
        <v>36</v>
      </c>
      <c r="I13" s="11">
        <f>COUNTIF(main!W:W,H13)</f>
        <v>9</v>
      </c>
      <c r="J13" s="12"/>
    </row>
    <row r="14">
      <c r="H14" s="10" t="s">
        <v>37</v>
      </c>
      <c r="I14" s="11">
        <f>COUNTIF(main!W:W,H14)</f>
        <v>8</v>
      </c>
      <c r="J14" s="12"/>
    </row>
    <row r="15">
      <c r="H15" s="26" t="s">
        <v>38</v>
      </c>
      <c r="I15" s="27">
        <f>COUNTIF(main!W:W,H15)</f>
        <v>7</v>
      </c>
      <c r="J15" s="28" t="s">
        <v>39</v>
      </c>
    </row>
    <row r="17">
      <c r="H17" s="3" t="s">
        <v>40</v>
      </c>
      <c r="I17" s="3" t="s">
        <v>41</v>
      </c>
    </row>
    <row r="18">
      <c r="H18" s="15" t="s">
        <v>42</v>
      </c>
      <c r="I18" s="8">
        <f>SUM(I2:I4)</f>
        <v>87</v>
      </c>
      <c r="J18" s="7"/>
    </row>
    <row r="19">
      <c r="H19" s="15" t="s">
        <v>43</v>
      </c>
      <c r="I19" s="8">
        <f>SUM(I5:I6)</f>
        <v>52</v>
      </c>
      <c r="J19" s="29"/>
    </row>
    <row r="20">
      <c r="H20" s="15" t="s">
        <v>44</v>
      </c>
      <c r="I20" s="8">
        <f>SUM(I7:I8)</f>
        <v>38</v>
      </c>
      <c r="J20" s="29"/>
    </row>
    <row r="21">
      <c r="H21" s="15" t="s">
        <v>45</v>
      </c>
      <c r="I21" s="8">
        <f>SUM(I9:I14)</f>
        <v>109</v>
      </c>
      <c r="J21" s="29"/>
    </row>
    <row r="22">
      <c r="J22" s="29"/>
    </row>
    <row r="23">
      <c r="H23" s="29">
        <f>139/302</f>
        <v>0.4602649007</v>
      </c>
      <c r="I23" s="7" t="s">
        <v>46</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outlineLevelCol="1"/>
  <cols>
    <col customWidth="1" min="1" max="1" width="5.13"/>
    <col customWidth="1" min="2" max="2" width="42.5"/>
    <col customWidth="1" min="3" max="3" width="16.13"/>
    <col customWidth="1" min="4" max="4" width="7.25"/>
    <col customWidth="1" min="5" max="5" width="10.25"/>
    <col customWidth="1" min="6" max="6" width="6.75"/>
    <col customWidth="1" min="7" max="7" width="7.38" outlineLevel="1"/>
    <col customWidth="1" min="8" max="8" width="7.13" outlineLevel="1"/>
    <col customWidth="1" min="9" max="9" width="6.13" outlineLevel="1"/>
    <col customWidth="1" min="10" max="10" width="5.5" outlineLevel="1"/>
    <col customWidth="1" min="11" max="12" width="9.88" outlineLevel="1"/>
    <col customWidth="1" min="13" max="13" width="6.13" outlineLevel="1"/>
    <col customWidth="1" min="14" max="14" width="5.38"/>
    <col customWidth="1" min="15" max="15" width="10.0"/>
    <col customWidth="1" min="16" max="16" width="8.75"/>
    <col customWidth="1" min="17" max="17" width="5.25" outlineLevel="1"/>
    <col customWidth="1" min="18" max="18" width="6.13" outlineLevel="1"/>
    <col customWidth="1" min="19" max="19" width="6.5" outlineLevel="1"/>
    <col customWidth="1" min="20" max="20" width="5.38" outlineLevel="1"/>
    <col customWidth="1" min="21" max="21" width="30.88" outlineLevel="1"/>
    <col customWidth="1" min="26" max="26" width="17.25"/>
    <col customWidth="1" min="29" max="29" width="29.5"/>
    <col customWidth="1" min="31" max="31" width="28.63"/>
    <col customWidth="1" min="32" max="32" width="10.13"/>
    <col customWidth="1" min="34" max="34" width="23.63"/>
  </cols>
  <sheetData>
    <row r="1">
      <c r="A1" s="30" t="s">
        <v>47</v>
      </c>
      <c r="B1" s="30"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62</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80</v>
      </c>
    </row>
    <row r="2">
      <c r="A2" s="31">
        <v>1.0</v>
      </c>
      <c r="B2" s="32" t="s">
        <v>81</v>
      </c>
      <c r="C2" s="32" t="s">
        <v>82</v>
      </c>
      <c r="D2" s="32">
        <v>2005.0</v>
      </c>
      <c r="E2" s="32" t="s">
        <v>83</v>
      </c>
      <c r="F2" s="32">
        <v>3.0</v>
      </c>
      <c r="G2" s="32">
        <v>-4.0</v>
      </c>
      <c r="H2" s="32">
        <v>-1.0</v>
      </c>
      <c r="I2" s="32">
        <v>-2.0</v>
      </c>
      <c r="J2" s="32">
        <v>0.0</v>
      </c>
      <c r="K2" s="32" t="s">
        <v>45</v>
      </c>
      <c r="L2" s="32" t="s">
        <v>45</v>
      </c>
      <c r="M2" s="32">
        <v>0.0</v>
      </c>
      <c r="N2" s="32">
        <v>1.0</v>
      </c>
      <c r="O2" s="32" t="s">
        <v>84</v>
      </c>
      <c r="P2" s="32" t="s">
        <v>16</v>
      </c>
      <c r="Q2" s="32">
        <v>0.3</v>
      </c>
      <c r="R2" s="32">
        <v>0.6</v>
      </c>
      <c r="S2" s="32">
        <v>0.1</v>
      </c>
      <c r="T2" s="32">
        <f t="shared" ref="T2:T15" si="1">SUM(Q2:S2)</f>
        <v>1</v>
      </c>
      <c r="U2" s="32" t="s">
        <v>85</v>
      </c>
      <c r="V2" s="32" t="s">
        <v>86</v>
      </c>
      <c r="W2" s="32" t="s">
        <v>37</v>
      </c>
      <c r="X2" s="32" t="s">
        <v>87</v>
      </c>
      <c r="Y2" s="32" t="s">
        <v>88</v>
      </c>
      <c r="Z2" s="32" t="s">
        <v>89</v>
      </c>
      <c r="AA2" s="32" t="s">
        <v>90</v>
      </c>
      <c r="AB2" s="32" t="s">
        <v>91</v>
      </c>
      <c r="AC2" s="32" t="s">
        <v>92</v>
      </c>
      <c r="AD2" s="32" t="s">
        <v>93</v>
      </c>
      <c r="AE2" s="32" t="s">
        <v>94</v>
      </c>
      <c r="AF2" s="32" t="s">
        <v>95</v>
      </c>
      <c r="AG2" s="32" t="s">
        <v>96</v>
      </c>
      <c r="AH2" s="32"/>
    </row>
    <row r="3">
      <c r="A3" s="33">
        <v>2.0</v>
      </c>
      <c r="B3" s="32" t="s">
        <v>97</v>
      </c>
      <c r="C3" s="32" t="s">
        <v>98</v>
      </c>
      <c r="D3" s="32">
        <v>2019.0</v>
      </c>
      <c r="E3" s="32" t="s">
        <v>99</v>
      </c>
      <c r="F3" s="32">
        <v>3.0</v>
      </c>
      <c r="G3" s="32">
        <v>-10.0</v>
      </c>
      <c r="H3" s="32">
        <v>-6.0</v>
      </c>
      <c r="I3" s="32">
        <v>-15.0</v>
      </c>
      <c r="J3" s="32">
        <v>-6.0</v>
      </c>
      <c r="K3" s="32" t="s">
        <v>42</v>
      </c>
      <c r="L3" s="32" t="s">
        <v>42</v>
      </c>
      <c r="M3" s="32">
        <v>0.0</v>
      </c>
      <c r="N3" s="32">
        <v>1.0</v>
      </c>
      <c r="O3" s="32" t="s">
        <v>84</v>
      </c>
      <c r="P3" s="32" t="s">
        <v>23</v>
      </c>
      <c r="Q3" s="32">
        <v>0.25</v>
      </c>
      <c r="R3" s="32">
        <v>0.75</v>
      </c>
      <c r="S3" s="32">
        <v>0.0</v>
      </c>
      <c r="T3" s="32">
        <f t="shared" si="1"/>
        <v>1</v>
      </c>
      <c r="U3" s="32" t="s">
        <v>100</v>
      </c>
      <c r="V3" s="32" t="s">
        <v>12</v>
      </c>
      <c r="W3" s="32" t="s">
        <v>12</v>
      </c>
      <c r="X3" s="32" t="s">
        <v>101</v>
      </c>
      <c r="Y3" s="32" t="s">
        <v>102</v>
      </c>
      <c r="Z3" s="32" t="s">
        <v>103</v>
      </c>
      <c r="AA3" s="32" t="s">
        <v>104</v>
      </c>
      <c r="AB3" s="32" t="s">
        <v>105</v>
      </c>
      <c r="AC3" s="32" t="s">
        <v>106</v>
      </c>
      <c r="AD3" s="32" t="s">
        <v>107</v>
      </c>
      <c r="AE3" s="32" t="s">
        <v>108</v>
      </c>
      <c r="AF3" s="32" t="s">
        <v>94</v>
      </c>
      <c r="AG3" s="32" t="s">
        <v>96</v>
      </c>
      <c r="AH3" s="32"/>
    </row>
    <row r="4">
      <c r="A4" s="31">
        <v>3.0</v>
      </c>
      <c r="B4" s="32" t="s">
        <v>109</v>
      </c>
      <c r="C4" s="32" t="s">
        <v>110</v>
      </c>
      <c r="D4" s="32">
        <v>2009.0</v>
      </c>
      <c r="E4" s="32" t="s">
        <v>111</v>
      </c>
      <c r="F4" s="32">
        <v>0.0</v>
      </c>
      <c r="G4" s="32">
        <v>-5.0</v>
      </c>
      <c r="H4" s="32">
        <v>-1.0</v>
      </c>
      <c r="I4" s="32">
        <v>-6.0</v>
      </c>
      <c r="J4" s="32">
        <v>-2.0</v>
      </c>
      <c r="K4" s="32" t="s">
        <v>44</v>
      </c>
      <c r="L4" s="32" t="s">
        <v>112</v>
      </c>
      <c r="M4" s="32">
        <v>1.0</v>
      </c>
      <c r="N4" s="32">
        <v>0.0</v>
      </c>
      <c r="O4" s="32" t="s">
        <v>84</v>
      </c>
      <c r="P4" s="32" t="s">
        <v>113</v>
      </c>
      <c r="Q4" s="32">
        <v>1.0</v>
      </c>
      <c r="R4" s="32">
        <v>0.0</v>
      </c>
      <c r="S4" s="32">
        <v>0.0</v>
      </c>
      <c r="T4" s="32">
        <f t="shared" si="1"/>
        <v>1</v>
      </c>
      <c r="U4" s="32" t="s">
        <v>114</v>
      </c>
      <c r="V4" s="32" t="s">
        <v>115</v>
      </c>
      <c r="W4" s="32" t="s">
        <v>116</v>
      </c>
      <c r="X4" s="32" t="s">
        <v>117</v>
      </c>
      <c r="Y4" s="32" t="s">
        <v>118</v>
      </c>
      <c r="Z4" s="32" t="s">
        <v>119</v>
      </c>
      <c r="AA4" s="32" t="s">
        <v>120</v>
      </c>
      <c r="AB4" s="32" t="s">
        <v>121</v>
      </c>
      <c r="AC4" s="32" t="s">
        <v>122</v>
      </c>
      <c r="AD4" s="32" t="s">
        <v>123</v>
      </c>
      <c r="AE4" s="32" t="s">
        <v>124</v>
      </c>
      <c r="AF4" s="32" t="s">
        <v>125</v>
      </c>
      <c r="AG4" s="32" t="s">
        <v>96</v>
      </c>
      <c r="AH4" s="32" t="s">
        <v>126</v>
      </c>
    </row>
    <row r="5">
      <c r="A5" s="33">
        <v>4.0</v>
      </c>
      <c r="B5" s="33" t="s">
        <v>127</v>
      </c>
      <c r="C5" s="33" t="s">
        <v>128</v>
      </c>
      <c r="D5" s="33">
        <v>2010.0</v>
      </c>
      <c r="E5" s="33" t="s">
        <v>129</v>
      </c>
      <c r="F5" s="33">
        <v>3.0</v>
      </c>
      <c r="G5" s="33">
        <v>-2.0</v>
      </c>
      <c r="H5" s="33">
        <v>-2.0</v>
      </c>
      <c r="I5" s="33">
        <v>-3.0</v>
      </c>
      <c r="J5" s="33">
        <v>0.0</v>
      </c>
      <c r="K5" s="33" t="s">
        <v>45</v>
      </c>
      <c r="L5" s="33" t="s">
        <v>45</v>
      </c>
      <c r="M5" s="33">
        <v>0.0</v>
      </c>
      <c r="N5" s="33">
        <v>1.0</v>
      </c>
      <c r="O5" s="33" t="s">
        <v>84</v>
      </c>
      <c r="P5" s="33" t="s">
        <v>23</v>
      </c>
      <c r="Q5" s="33">
        <v>0.5</v>
      </c>
      <c r="R5" s="33">
        <v>0.5</v>
      </c>
      <c r="S5" s="33">
        <v>0.0</v>
      </c>
      <c r="T5" s="33">
        <f t="shared" si="1"/>
        <v>1</v>
      </c>
      <c r="U5" s="33" t="s">
        <v>130</v>
      </c>
      <c r="V5" s="33" t="s">
        <v>131</v>
      </c>
      <c r="W5" s="33" t="s">
        <v>35</v>
      </c>
      <c r="X5" s="33" t="s">
        <v>117</v>
      </c>
      <c r="Y5" s="33" t="s">
        <v>118</v>
      </c>
      <c r="Z5" s="33" t="s">
        <v>132</v>
      </c>
      <c r="AA5" s="33" t="s">
        <v>133</v>
      </c>
      <c r="AB5" s="33" t="s">
        <v>134</v>
      </c>
      <c r="AC5" s="33" t="s">
        <v>135</v>
      </c>
      <c r="AD5" s="33" t="s">
        <v>136</v>
      </c>
      <c r="AE5" s="33" t="s">
        <v>137</v>
      </c>
      <c r="AF5" s="33" t="s">
        <v>138</v>
      </c>
      <c r="AG5" s="33" t="s">
        <v>96</v>
      </c>
      <c r="AH5" s="34"/>
    </row>
    <row r="6">
      <c r="A6" s="31">
        <v>5.0</v>
      </c>
      <c r="B6" s="32" t="s">
        <v>139</v>
      </c>
      <c r="C6" s="32" t="s">
        <v>140</v>
      </c>
      <c r="D6" s="32">
        <v>2011.0</v>
      </c>
      <c r="E6" s="32" t="s">
        <v>141</v>
      </c>
      <c r="F6" s="32">
        <v>3.0</v>
      </c>
      <c r="G6" s="32">
        <v>-3.0</v>
      </c>
      <c r="H6" s="32">
        <v>-2.0</v>
      </c>
      <c r="I6" s="32">
        <v>-2.0</v>
      </c>
      <c r="J6" s="32">
        <v>0.0</v>
      </c>
      <c r="K6" s="32" t="s">
        <v>45</v>
      </c>
      <c r="L6" s="32" t="s">
        <v>45</v>
      </c>
      <c r="M6" s="32">
        <v>0.0</v>
      </c>
      <c r="N6" s="32">
        <v>1.0</v>
      </c>
      <c r="O6" s="32" t="s">
        <v>84</v>
      </c>
      <c r="P6" s="32" t="s">
        <v>23</v>
      </c>
      <c r="Q6" s="32">
        <v>0.25</v>
      </c>
      <c r="R6" s="32">
        <v>0.75</v>
      </c>
      <c r="S6" s="32">
        <v>0.0</v>
      </c>
      <c r="T6" s="32">
        <f t="shared" si="1"/>
        <v>1</v>
      </c>
      <c r="U6" s="32" t="s">
        <v>142</v>
      </c>
      <c r="V6" s="32" t="s">
        <v>143</v>
      </c>
      <c r="W6" s="32" t="s">
        <v>31</v>
      </c>
      <c r="X6" s="32" t="s">
        <v>144</v>
      </c>
      <c r="Y6" s="32" t="s">
        <v>88</v>
      </c>
      <c r="Z6" s="32" t="s">
        <v>145</v>
      </c>
      <c r="AA6" s="32" t="s">
        <v>146</v>
      </c>
      <c r="AB6" s="32" t="s">
        <v>147</v>
      </c>
      <c r="AC6" s="32" t="s">
        <v>148</v>
      </c>
      <c r="AD6" s="32" t="s">
        <v>149</v>
      </c>
      <c r="AE6" s="32" t="s">
        <v>137</v>
      </c>
      <c r="AF6" s="32" t="s">
        <v>150</v>
      </c>
      <c r="AG6" s="32" t="s">
        <v>151</v>
      </c>
      <c r="AH6" s="32" t="s">
        <v>126</v>
      </c>
    </row>
    <row r="7">
      <c r="A7" s="33">
        <v>6.0</v>
      </c>
      <c r="B7" s="32" t="s">
        <v>152</v>
      </c>
      <c r="C7" s="32" t="s">
        <v>153</v>
      </c>
      <c r="D7" s="32">
        <v>2014.0</v>
      </c>
      <c r="E7" s="32" t="s">
        <v>154</v>
      </c>
      <c r="F7" s="32">
        <v>2.0</v>
      </c>
      <c r="G7" s="32">
        <v>-3.0</v>
      </c>
      <c r="H7" s="32">
        <v>-2.0</v>
      </c>
      <c r="I7" s="32">
        <v>-3.0</v>
      </c>
      <c r="J7" s="32">
        <v>0.0</v>
      </c>
      <c r="K7" s="32" t="s">
        <v>45</v>
      </c>
      <c r="L7" s="32" t="s">
        <v>45</v>
      </c>
      <c r="M7" s="32">
        <v>0.0</v>
      </c>
      <c r="N7" s="32">
        <v>1.0</v>
      </c>
      <c r="O7" s="32" t="s">
        <v>84</v>
      </c>
      <c r="P7" s="32" t="s">
        <v>23</v>
      </c>
      <c r="Q7" s="32">
        <v>0.75</v>
      </c>
      <c r="R7" s="32">
        <v>0.25</v>
      </c>
      <c r="S7" s="32">
        <v>0.0</v>
      </c>
      <c r="T7" s="32">
        <f t="shared" si="1"/>
        <v>1</v>
      </c>
      <c r="U7" s="32" t="s">
        <v>155</v>
      </c>
      <c r="V7" s="32" t="s">
        <v>143</v>
      </c>
      <c r="W7" s="32" t="s">
        <v>31</v>
      </c>
      <c r="X7" s="32" t="s">
        <v>144</v>
      </c>
      <c r="Y7" s="32" t="s">
        <v>88</v>
      </c>
      <c r="Z7" s="32" t="s">
        <v>156</v>
      </c>
      <c r="AA7" s="32" t="s">
        <v>157</v>
      </c>
      <c r="AB7" s="32" t="s">
        <v>158</v>
      </c>
      <c r="AC7" s="32" t="s">
        <v>159</v>
      </c>
      <c r="AD7" s="32" t="s">
        <v>160</v>
      </c>
      <c r="AE7" s="32" t="s">
        <v>137</v>
      </c>
      <c r="AF7" s="32" t="s">
        <v>161</v>
      </c>
      <c r="AG7" s="32" t="s">
        <v>96</v>
      </c>
      <c r="AH7" s="35"/>
    </row>
    <row r="8">
      <c r="A8" s="31">
        <v>7.0</v>
      </c>
      <c r="B8" s="32" t="s">
        <v>162</v>
      </c>
      <c r="C8" s="32" t="s">
        <v>163</v>
      </c>
      <c r="D8" s="32">
        <v>2005.0</v>
      </c>
      <c r="E8" s="32" t="s">
        <v>164</v>
      </c>
      <c r="F8" s="32">
        <v>2.0</v>
      </c>
      <c r="G8" s="32">
        <v>-3.0</v>
      </c>
      <c r="H8" s="32">
        <v>-1.0</v>
      </c>
      <c r="I8" s="32">
        <v>0.0</v>
      </c>
      <c r="J8" s="32">
        <v>2.0</v>
      </c>
      <c r="K8" s="32" t="s">
        <v>45</v>
      </c>
      <c r="L8" s="32" t="s">
        <v>44</v>
      </c>
      <c r="M8" s="32">
        <v>0.0</v>
      </c>
      <c r="N8" s="32">
        <v>1.0</v>
      </c>
      <c r="O8" s="32" t="s">
        <v>165</v>
      </c>
      <c r="P8" s="32" t="s">
        <v>23</v>
      </c>
      <c r="Q8" s="32">
        <v>0.0</v>
      </c>
      <c r="R8" s="32">
        <v>1.0</v>
      </c>
      <c r="S8" s="32">
        <v>0.0</v>
      </c>
      <c r="T8" s="32">
        <f t="shared" si="1"/>
        <v>1</v>
      </c>
      <c r="U8" s="32" t="s">
        <v>166</v>
      </c>
      <c r="V8" s="32" t="s">
        <v>167</v>
      </c>
      <c r="W8" s="32" t="s">
        <v>28</v>
      </c>
      <c r="X8" s="32" t="s">
        <v>168</v>
      </c>
      <c r="Y8" s="32" t="s">
        <v>169</v>
      </c>
      <c r="Z8" s="32" t="s">
        <v>170</v>
      </c>
      <c r="AA8" s="32" t="s">
        <v>171</v>
      </c>
      <c r="AB8" s="32" t="s">
        <v>172</v>
      </c>
      <c r="AC8" s="32" t="s">
        <v>173</v>
      </c>
      <c r="AD8" s="32" t="s">
        <v>174</v>
      </c>
      <c r="AE8" s="32" t="s">
        <v>175</v>
      </c>
      <c r="AF8" s="32" t="s">
        <v>176</v>
      </c>
      <c r="AG8" s="32" t="s">
        <v>96</v>
      </c>
      <c r="AH8" s="35"/>
    </row>
    <row r="9">
      <c r="A9" s="33">
        <v>8.0</v>
      </c>
      <c r="B9" s="33" t="s">
        <v>177</v>
      </c>
      <c r="C9" s="33" t="s">
        <v>178</v>
      </c>
      <c r="D9" s="33">
        <v>2006.0</v>
      </c>
      <c r="E9" s="33" t="s">
        <v>179</v>
      </c>
      <c r="F9" s="33">
        <v>3.0</v>
      </c>
      <c r="G9" s="33">
        <v>-3.0</v>
      </c>
      <c r="H9" s="33">
        <v>-2.0</v>
      </c>
      <c r="I9" s="33">
        <v>-2.0</v>
      </c>
      <c r="J9" s="33">
        <v>0.0</v>
      </c>
      <c r="K9" s="33" t="s">
        <v>45</v>
      </c>
      <c r="L9" s="33" t="s">
        <v>45</v>
      </c>
      <c r="M9" s="33">
        <v>0.0</v>
      </c>
      <c r="N9" s="33">
        <v>1.0</v>
      </c>
      <c r="O9" s="33" t="s">
        <v>84</v>
      </c>
      <c r="P9" s="33" t="s">
        <v>113</v>
      </c>
      <c r="Q9" s="33">
        <v>0.75</v>
      </c>
      <c r="R9" s="33">
        <v>0.25</v>
      </c>
      <c r="S9" s="33">
        <v>0.0</v>
      </c>
      <c r="T9" s="33">
        <f t="shared" si="1"/>
        <v>1</v>
      </c>
      <c r="U9" s="33" t="s">
        <v>180</v>
      </c>
      <c r="V9" s="33" t="s">
        <v>181</v>
      </c>
      <c r="W9" s="33" t="s">
        <v>31</v>
      </c>
      <c r="X9" s="33" t="s">
        <v>182</v>
      </c>
      <c r="Y9" s="33" t="s">
        <v>102</v>
      </c>
      <c r="Z9" s="33" t="s">
        <v>183</v>
      </c>
      <c r="AA9" s="33" t="s">
        <v>184</v>
      </c>
      <c r="AB9" s="33" t="s">
        <v>185</v>
      </c>
      <c r="AC9" s="33" t="s">
        <v>186</v>
      </c>
      <c r="AD9" s="33" t="s">
        <v>187</v>
      </c>
      <c r="AE9" s="33" t="s">
        <v>137</v>
      </c>
      <c r="AF9" s="33" t="s">
        <v>188</v>
      </c>
      <c r="AG9" s="33" t="s">
        <v>96</v>
      </c>
      <c r="AH9" s="34"/>
    </row>
    <row r="10">
      <c r="A10" s="31">
        <v>9.0</v>
      </c>
      <c r="B10" s="32" t="s">
        <v>189</v>
      </c>
      <c r="C10" s="32" t="s">
        <v>190</v>
      </c>
      <c r="D10" s="32">
        <v>2003.0</v>
      </c>
      <c r="E10" s="32" t="s">
        <v>141</v>
      </c>
      <c r="F10" s="32">
        <v>2.0</v>
      </c>
      <c r="G10" s="32">
        <v>-3.0</v>
      </c>
      <c r="H10" s="32">
        <v>-2.0</v>
      </c>
      <c r="I10" s="32">
        <v>0.0</v>
      </c>
      <c r="J10" s="32">
        <v>0.0</v>
      </c>
      <c r="K10" s="32" t="s">
        <v>45</v>
      </c>
      <c r="L10" s="32" t="s">
        <v>45</v>
      </c>
      <c r="M10" s="32">
        <v>0.0</v>
      </c>
      <c r="N10" s="32">
        <v>1.0</v>
      </c>
      <c r="O10" s="32" t="s">
        <v>84</v>
      </c>
      <c r="P10" s="32" t="s">
        <v>23</v>
      </c>
      <c r="Q10" s="32">
        <v>1.0</v>
      </c>
      <c r="R10" s="32">
        <v>0.0</v>
      </c>
      <c r="S10" s="32">
        <v>0.0</v>
      </c>
      <c r="T10" s="32">
        <f t="shared" si="1"/>
        <v>1</v>
      </c>
      <c r="U10" s="32" t="s">
        <v>191</v>
      </c>
      <c r="V10" s="32" t="s">
        <v>192</v>
      </c>
      <c r="W10" s="32" t="s">
        <v>36</v>
      </c>
      <c r="X10" s="32" t="s">
        <v>193</v>
      </c>
      <c r="Y10" s="32" t="s">
        <v>118</v>
      </c>
      <c r="Z10" s="32" t="s">
        <v>194</v>
      </c>
      <c r="AA10" s="32" t="s">
        <v>195</v>
      </c>
      <c r="AB10" s="32" t="s">
        <v>196</v>
      </c>
      <c r="AC10" s="32" t="s">
        <v>197</v>
      </c>
      <c r="AD10" s="32" t="s">
        <v>174</v>
      </c>
      <c r="AE10" s="32" t="s">
        <v>137</v>
      </c>
      <c r="AF10" s="32" t="s">
        <v>198</v>
      </c>
      <c r="AG10" s="32" t="s">
        <v>96</v>
      </c>
      <c r="AH10" s="35"/>
    </row>
    <row r="11">
      <c r="A11" s="33">
        <v>10.0</v>
      </c>
      <c r="B11" s="32" t="s">
        <v>199</v>
      </c>
      <c r="C11" s="32" t="s">
        <v>200</v>
      </c>
      <c r="D11" s="32">
        <v>2007.0</v>
      </c>
      <c r="E11" s="32" t="s">
        <v>201</v>
      </c>
      <c r="F11" s="32">
        <v>3.0</v>
      </c>
      <c r="G11" s="32">
        <v>-6.0</v>
      </c>
      <c r="H11" s="32">
        <v>-4.0</v>
      </c>
      <c r="I11" s="32">
        <v>2.0</v>
      </c>
      <c r="J11" s="32">
        <v>4.0</v>
      </c>
      <c r="K11" s="32" t="s">
        <v>202</v>
      </c>
      <c r="L11" s="32" t="s">
        <v>43</v>
      </c>
      <c r="M11" s="32">
        <v>0.0</v>
      </c>
      <c r="N11" s="32">
        <v>1.0</v>
      </c>
      <c r="O11" s="32" t="s">
        <v>84</v>
      </c>
      <c r="P11" s="32" t="s">
        <v>23</v>
      </c>
      <c r="Q11" s="32">
        <v>1.0</v>
      </c>
      <c r="R11" s="32">
        <v>0.0</v>
      </c>
      <c r="S11" s="32">
        <v>0.0</v>
      </c>
      <c r="T11" s="32">
        <f t="shared" si="1"/>
        <v>1</v>
      </c>
      <c r="U11" s="32" t="s">
        <v>191</v>
      </c>
      <c r="V11" s="32" t="s">
        <v>203</v>
      </c>
      <c r="W11" s="32" t="s">
        <v>17</v>
      </c>
      <c r="X11" s="32" t="s">
        <v>204</v>
      </c>
      <c r="Y11" s="32" t="s">
        <v>205</v>
      </c>
      <c r="Z11" s="32" t="s">
        <v>206</v>
      </c>
      <c r="AA11" s="32" t="s">
        <v>207</v>
      </c>
      <c r="AB11" s="32" t="s">
        <v>208</v>
      </c>
      <c r="AC11" s="32" t="s">
        <v>209</v>
      </c>
      <c r="AD11" s="32" t="s">
        <v>210</v>
      </c>
      <c r="AE11" s="32" t="s">
        <v>211</v>
      </c>
      <c r="AF11" s="32" t="s">
        <v>212</v>
      </c>
      <c r="AG11" s="32" t="s">
        <v>96</v>
      </c>
      <c r="AH11" s="32"/>
    </row>
    <row r="12">
      <c r="A12" s="31">
        <v>11.0</v>
      </c>
      <c r="B12" s="32" t="s">
        <v>213</v>
      </c>
      <c r="C12" s="32" t="s">
        <v>214</v>
      </c>
      <c r="D12" s="32">
        <v>2016.0</v>
      </c>
      <c r="E12" s="32" t="s">
        <v>99</v>
      </c>
      <c r="F12" s="32">
        <v>3.0</v>
      </c>
      <c r="G12" s="32">
        <v>-4.0</v>
      </c>
      <c r="H12" s="32">
        <v>-1.0</v>
      </c>
      <c r="I12" s="32">
        <v>-6.0</v>
      </c>
      <c r="J12" s="32">
        <v>0.0</v>
      </c>
      <c r="K12" s="32" t="s">
        <v>215</v>
      </c>
      <c r="L12" s="32" t="s">
        <v>216</v>
      </c>
      <c r="M12" s="32">
        <v>1.0</v>
      </c>
      <c r="N12" s="32">
        <v>1.0</v>
      </c>
      <c r="O12" s="32" t="s">
        <v>84</v>
      </c>
      <c r="P12" s="32" t="s">
        <v>23</v>
      </c>
      <c r="Q12" s="32">
        <v>1.0</v>
      </c>
      <c r="R12" s="32">
        <v>0.0</v>
      </c>
      <c r="S12" s="32">
        <v>0.0</v>
      </c>
      <c r="T12" s="32">
        <f t="shared" si="1"/>
        <v>1</v>
      </c>
      <c r="U12" s="32" t="s">
        <v>217</v>
      </c>
      <c r="V12" s="32" t="s">
        <v>218</v>
      </c>
      <c r="W12" s="32" t="s">
        <v>33</v>
      </c>
      <c r="X12" s="32" t="s">
        <v>219</v>
      </c>
      <c r="Y12" s="32" t="s">
        <v>220</v>
      </c>
      <c r="Z12" s="32" t="s">
        <v>221</v>
      </c>
      <c r="AA12" s="32" t="s">
        <v>222</v>
      </c>
      <c r="AB12" s="32" t="s">
        <v>223</v>
      </c>
      <c r="AC12" s="32" t="s">
        <v>224</v>
      </c>
      <c r="AD12" s="32" t="s">
        <v>225</v>
      </c>
      <c r="AE12" s="32" t="s">
        <v>137</v>
      </c>
      <c r="AF12" s="32" t="s">
        <v>226</v>
      </c>
      <c r="AG12" s="32" t="s">
        <v>96</v>
      </c>
      <c r="AH12" s="32" t="s">
        <v>126</v>
      </c>
    </row>
    <row r="13">
      <c r="A13" s="33">
        <v>12.0</v>
      </c>
      <c r="B13" s="32" t="s">
        <v>227</v>
      </c>
      <c r="C13" s="32" t="s">
        <v>228</v>
      </c>
      <c r="D13" s="32">
        <v>2016.0</v>
      </c>
      <c r="E13" s="32" t="s">
        <v>229</v>
      </c>
      <c r="F13" s="32">
        <v>2.0</v>
      </c>
      <c r="G13" s="32">
        <v>-7.0</v>
      </c>
      <c r="H13" s="32">
        <v>-5.0</v>
      </c>
      <c r="I13" s="32">
        <v>2.0</v>
      </c>
      <c r="J13" s="32">
        <v>5.0</v>
      </c>
      <c r="K13" s="32" t="s">
        <v>43</v>
      </c>
      <c r="L13" s="32" t="s">
        <v>43</v>
      </c>
      <c r="M13" s="32">
        <v>0.0</v>
      </c>
      <c r="N13" s="32">
        <v>0.0</v>
      </c>
      <c r="O13" s="32" t="s">
        <v>165</v>
      </c>
      <c r="P13" s="32" t="s">
        <v>16</v>
      </c>
      <c r="Q13" s="32">
        <v>0.5</v>
      </c>
      <c r="R13" s="32">
        <v>0.5</v>
      </c>
      <c r="S13" s="32">
        <v>0.0</v>
      </c>
      <c r="T13" s="32">
        <f t="shared" si="1"/>
        <v>1</v>
      </c>
      <c r="U13" s="32" t="s">
        <v>230</v>
      </c>
      <c r="V13" s="32" t="s">
        <v>231</v>
      </c>
      <c r="W13" s="32" t="s">
        <v>17</v>
      </c>
      <c r="X13" s="32" t="s">
        <v>232</v>
      </c>
      <c r="Y13" s="32" t="s">
        <v>233</v>
      </c>
      <c r="Z13" s="32" t="s">
        <v>234</v>
      </c>
      <c r="AA13" s="32" t="s">
        <v>235</v>
      </c>
      <c r="AB13" s="32" t="s">
        <v>236</v>
      </c>
      <c r="AC13" s="32" t="s">
        <v>237</v>
      </c>
      <c r="AD13" s="32" t="s">
        <v>238</v>
      </c>
      <c r="AE13" s="32" t="s">
        <v>239</v>
      </c>
      <c r="AF13" s="32" t="s">
        <v>240</v>
      </c>
      <c r="AG13" s="32" t="s">
        <v>96</v>
      </c>
      <c r="AH13" s="32"/>
    </row>
    <row r="14">
      <c r="A14" s="31">
        <v>13.0</v>
      </c>
      <c r="B14" s="32" t="s">
        <v>241</v>
      </c>
      <c r="C14" s="32" t="s">
        <v>242</v>
      </c>
      <c r="D14" s="32">
        <v>2011.0</v>
      </c>
      <c r="E14" s="32" t="s">
        <v>99</v>
      </c>
      <c r="F14" s="32">
        <v>2.0</v>
      </c>
      <c r="G14" s="32">
        <v>-4.0</v>
      </c>
      <c r="H14" s="32">
        <v>-4.0</v>
      </c>
      <c r="I14" s="32">
        <v>-3.0</v>
      </c>
      <c r="J14" s="32">
        <v>0.0</v>
      </c>
      <c r="K14" s="32" t="s">
        <v>44</v>
      </c>
      <c r="L14" s="32" t="s">
        <v>44</v>
      </c>
      <c r="M14" s="32">
        <v>0.0</v>
      </c>
      <c r="N14" s="32">
        <v>1.0</v>
      </c>
      <c r="O14" s="32" t="s">
        <v>243</v>
      </c>
      <c r="P14" s="32" t="s">
        <v>23</v>
      </c>
      <c r="Q14" s="32">
        <v>1.0</v>
      </c>
      <c r="R14" s="32">
        <v>0.0</v>
      </c>
      <c r="S14" s="32">
        <v>0.0</v>
      </c>
      <c r="T14" s="32">
        <f t="shared" si="1"/>
        <v>1</v>
      </c>
      <c r="U14" s="32" t="s">
        <v>244</v>
      </c>
      <c r="V14" s="32" t="s">
        <v>245</v>
      </c>
      <c r="W14" s="32" t="s">
        <v>28</v>
      </c>
      <c r="X14" s="32" t="s">
        <v>246</v>
      </c>
      <c r="Y14" s="32" t="s">
        <v>247</v>
      </c>
      <c r="Z14" s="32" t="s">
        <v>248</v>
      </c>
      <c r="AA14" s="32" t="s">
        <v>249</v>
      </c>
      <c r="AB14" s="32" t="s">
        <v>250</v>
      </c>
      <c r="AC14" s="32" t="s">
        <v>251</v>
      </c>
      <c r="AD14" s="32" t="s">
        <v>252</v>
      </c>
      <c r="AE14" s="32" t="s">
        <v>253</v>
      </c>
      <c r="AF14" s="32" t="s">
        <v>254</v>
      </c>
      <c r="AG14" s="32" t="s">
        <v>96</v>
      </c>
      <c r="AH14" s="35"/>
    </row>
    <row r="15">
      <c r="A15" s="33">
        <v>14.0</v>
      </c>
      <c r="B15" s="33" t="s">
        <v>255</v>
      </c>
      <c r="C15" s="33" t="s">
        <v>256</v>
      </c>
      <c r="D15" s="33">
        <v>2009.0</v>
      </c>
      <c r="E15" s="33" t="s">
        <v>257</v>
      </c>
      <c r="F15" s="33">
        <v>3.0</v>
      </c>
      <c r="G15" s="33">
        <v>-4.0</v>
      </c>
      <c r="H15" s="33">
        <v>-2.0</v>
      </c>
      <c r="I15" s="33">
        <v>-2.0</v>
      </c>
      <c r="J15" s="33">
        <v>0.0</v>
      </c>
      <c r="K15" s="33" t="s">
        <v>45</v>
      </c>
      <c r="L15" s="33" t="s">
        <v>45</v>
      </c>
      <c r="M15" s="33">
        <v>0.0</v>
      </c>
      <c r="N15" s="33">
        <v>1.0</v>
      </c>
      <c r="O15" s="33" t="s">
        <v>84</v>
      </c>
      <c r="P15" s="33" t="s">
        <v>113</v>
      </c>
      <c r="Q15" s="33">
        <v>0.0</v>
      </c>
      <c r="R15" s="33">
        <v>1.0</v>
      </c>
      <c r="S15" s="33">
        <v>0.0</v>
      </c>
      <c r="T15" s="33">
        <f t="shared" si="1"/>
        <v>1</v>
      </c>
      <c r="U15" s="33" t="s">
        <v>258</v>
      </c>
      <c r="V15" s="33" t="s">
        <v>143</v>
      </c>
      <c r="W15" s="33" t="s">
        <v>31</v>
      </c>
      <c r="X15" s="33" t="s">
        <v>259</v>
      </c>
      <c r="Y15" s="33" t="s">
        <v>118</v>
      </c>
      <c r="Z15" s="33" t="s">
        <v>260</v>
      </c>
      <c r="AA15" s="33" t="s">
        <v>261</v>
      </c>
      <c r="AB15" s="33" t="s">
        <v>262</v>
      </c>
      <c r="AC15" s="33" t="s">
        <v>263</v>
      </c>
      <c r="AD15" s="33" t="s">
        <v>264</v>
      </c>
      <c r="AE15" s="33" t="s">
        <v>137</v>
      </c>
      <c r="AF15" s="33" t="s">
        <v>265</v>
      </c>
      <c r="AG15" s="33" t="s">
        <v>96</v>
      </c>
      <c r="AH15" s="34"/>
    </row>
    <row r="16">
      <c r="A16" s="31">
        <v>15.0</v>
      </c>
      <c r="B16" s="31" t="s">
        <v>266</v>
      </c>
      <c r="C16" s="31" t="s">
        <v>267</v>
      </c>
      <c r="D16" s="31">
        <v>2016.0</v>
      </c>
      <c r="E16" s="31" t="s">
        <v>141</v>
      </c>
      <c r="F16" s="31">
        <v>3.0</v>
      </c>
      <c r="G16" s="31">
        <v>-3.0</v>
      </c>
      <c r="H16" s="31">
        <v>-1.0</v>
      </c>
      <c r="I16" s="31">
        <v>-2.0</v>
      </c>
      <c r="J16" s="31">
        <v>0.0</v>
      </c>
      <c r="K16" s="31" t="s">
        <v>45</v>
      </c>
      <c r="L16" s="31" t="s">
        <v>45</v>
      </c>
      <c r="M16" s="31">
        <v>0.0</v>
      </c>
      <c r="N16" s="31">
        <v>0.0</v>
      </c>
      <c r="O16" s="31" t="s">
        <v>268</v>
      </c>
      <c r="P16" s="31" t="s">
        <v>23</v>
      </c>
      <c r="Q16" s="31">
        <v>0.0</v>
      </c>
      <c r="R16" s="31">
        <v>1.0</v>
      </c>
      <c r="S16" s="31">
        <v>0.0</v>
      </c>
      <c r="T16" s="31">
        <v>1.0</v>
      </c>
      <c r="U16" s="31" t="s">
        <v>269</v>
      </c>
      <c r="V16" s="31" t="s">
        <v>143</v>
      </c>
      <c r="W16" s="31" t="s">
        <v>31</v>
      </c>
      <c r="X16" s="31" t="s">
        <v>270</v>
      </c>
      <c r="Y16" s="31" t="s">
        <v>102</v>
      </c>
      <c r="Z16" s="31" t="s">
        <v>271</v>
      </c>
      <c r="AA16" s="31" t="s">
        <v>272</v>
      </c>
      <c r="AB16" s="31" t="s">
        <v>273</v>
      </c>
      <c r="AC16" s="31" t="s">
        <v>274</v>
      </c>
      <c r="AD16" s="31" t="s">
        <v>275</v>
      </c>
      <c r="AE16" s="31" t="s">
        <v>94</v>
      </c>
      <c r="AF16" s="31" t="s">
        <v>276</v>
      </c>
      <c r="AG16" s="31" t="s">
        <v>151</v>
      </c>
      <c r="AH16" s="31" t="s">
        <v>126</v>
      </c>
    </row>
    <row r="17">
      <c r="A17" s="33">
        <v>16.0</v>
      </c>
      <c r="B17" s="32" t="s">
        <v>277</v>
      </c>
      <c r="C17" s="32" t="s">
        <v>278</v>
      </c>
      <c r="D17" s="32">
        <v>2017.0</v>
      </c>
      <c r="E17" s="32" t="s">
        <v>229</v>
      </c>
      <c r="F17" s="32">
        <v>3.0</v>
      </c>
      <c r="G17" s="32">
        <v>-7.0</v>
      </c>
      <c r="H17" s="32">
        <v>0.0</v>
      </c>
      <c r="I17" s="32">
        <v>-6.0</v>
      </c>
      <c r="J17" s="32">
        <v>6.0</v>
      </c>
      <c r="K17" s="32" t="s">
        <v>279</v>
      </c>
      <c r="L17" s="32" t="s">
        <v>44</v>
      </c>
      <c r="M17" s="32">
        <v>0.0</v>
      </c>
      <c r="N17" s="32">
        <v>1.0</v>
      </c>
      <c r="O17" s="32" t="s">
        <v>280</v>
      </c>
      <c r="P17" s="32" t="s">
        <v>23</v>
      </c>
      <c r="Q17" s="32">
        <v>0.25</v>
      </c>
      <c r="R17" s="32">
        <v>0.75</v>
      </c>
      <c r="S17" s="32">
        <v>0.0</v>
      </c>
      <c r="T17" s="32">
        <f t="shared" ref="T17:T29" si="2">SUM(Q17:S17)</f>
        <v>1</v>
      </c>
      <c r="U17" s="32" t="s">
        <v>281</v>
      </c>
      <c r="V17" s="32" t="s">
        <v>282</v>
      </c>
      <c r="W17" s="32" t="s">
        <v>25</v>
      </c>
      <c r="X17" s="32" t="s">
        <v>283</v>
      </c>
      <c r="Y17" s="32" t="s">
        <v>284</v>
      </c>
      <c r="Z17" s="32" t="s">
        <v>285</v>
      </c>
      <c r="AA17" s="32" t="s">
        <v>286</v>
      </c>
      <c r="AB17" s="32" t="s">
        <v>287</v>
      </c>
      <c r="AC17" s="32" t="s">
        <v>288</v>
      </c>
      <c r="AD17" s="32" t="s">
        <v>289</v>
      </c>
      <c r="AE17" s="32" t="s">
        <v>290</v>
      </c>
      <c r="AF17" s="32" t="s">
        <v>291</v>
      </c>
      <c r="AG17" s="32" t="s">
        <v>96</v>
      </c>
      <c r="AH17" s="32" t="s">
        <v>126</v>
      </c>
    </row>
    <row r="18">
      <c r="A18" s="31">
        <v>17.0</v>
      </c>
      <c r="B18" s="32" t="s">
        <v>292</v>
      </c>
      <c r="C18" s="32" t="s">
        <v>293</v>
      </c>
      <c r="D18" s="32">
        <v>2012.0</v>
      </c>
      <c r="E18" s="32" t="s">
        <v>111</v>
      </c>
      <c r="F18" s="32">
        <v>3.0</v>
      </c>
      <c r="G18" s="32">
        <v>-3.0</v>
      </c>
      <c r="H18" s="32">
        <v>-2.0</v>
      </c>
      <c r="I18" s="32">
        <v>-3.0</v>
      </c>
      <c r="J18" s="32">
        <v>0.0</v>
      </c>
      <c r="K18" s="32" t="s">
        <v>45</v>
      </c>
      <c r="L18" s="32" t="s">
        <v>45</v>
      </c>
      <c r="M18" s="32">
        <v>0.0</v>
      </c>
      <c r="N18" s="32">
        <v>1.0</v>
      </c>
      <c r="O18" s="32" t="s">
        <v>84</v>
      </c>
      <c r="P18" s="32" t="s">
        <v>113</v>
      </c>
      <c r="Q18" s="32">
        <v>1.0</v>
      </c>
      <c r="R18" s="32">
        <v>0.0</v>
      </c>
      <c r="S18" s="32">
        <v>0.0</v>
      </c>
      <c r="T18" s="32">
        <f t="shared" si="2"/>
        <v>1</v>
      </c>
      <c r="U18" s="32" t="s">
        <v>294</v>
      </c>
      <c r="V18" s="32" t="s">
        <v>295</v>
      </c>
      <c r="W18" s="32" t="s">
        <v>36</v>
      </c>
      <c r="X18" s="32" t="s">
        <v>296</v>
      </c>
      <c r="Y18" s="32" t="s">
        <v>297</v>
      </c>
      <c r="Z18" s="32" t="s">
        <v>298</v>
      </c>
      <c r="AA18" s="32" t="s">
        <v>299</v>
      </c>
      <c r="AB18" s="32" t="s">
        <v>300</v>
      </c>
      <c r="AC18" s="32" t="s">
        <v>301</v>
      </c>
      <c r="AD18" s="32" t="s">
        <v>302</v>
      </c>
      <c r="AE18" s="32" t="s">
        <v>303</v>
      </c>
      <c r="AF18" s="32" t="s">
        <v>304</v>
      </c>
      <c r="AG18" s="32" t="s">
        <v>96</v>
      </c>
      <c r="AH18" s="35"/>
    </row>
    <row r="19">
      <c r="A19" s="33">
        <v>18.0</v>
      </c>
      <c r="B19" s="32" t="s">
        <v>305</v>
      </c>
      <c r="C19" s="32" t="s">
        <v>306</v>
      </c>
      <c r="D19" s="32">
        <v>2018.0</v>
      </c>
      <c r="E19" s="32" t="s">
        <v>307</v>
      </c>
      <c r="F19" s="32">
        <v>3.0</v>
      </c>
      <c r="G19" s="32">
        <v>-10.0</v>
      </c>
      <c r="H19" s="32">
        <v>-5.0</v>
      </c>
      <c r="I19" s="32">
        <v>-6.0</v>
      </c>
      <c r="J19" s="32">
        <v>2.0</v>
      </c>
      <c r="K19" s="32" t="s">
        <v>308</v>
      </c>
      <c r="L19" s="32" t="s">
        <v>42</v>
      </c>
      <c r="M19" s="32">
        <v>0.0</v>
      </c>
      <c r="N19" s="32">
        <v>1.0</v>
      </c>
      <c r="O19" s="32" t="s">
        <v>84</v>
      </c>
      <c r="P19" s="32" t="s">
        <v>16</v>
      </c>
      <c r="Q19" s="32">
        <v>0.0</v>
      </c>
      <c r="R19" s="32">
        <v>0.0</v>
      </c>
      <c r="S19" s="32">
        <v>1.0</v>
      </c>
      <c r="T19" s="32">
        <f t="shared" si="2"/>
        <v>1</v>
      </c>
      <c r="U19" s="32" t="s">
        <v>309</v>
      </c>
      <c r="V19" s="32" t="s">
        <v>310</v>
      </c>
      <c r="W19" s="32" t="s">
        <v>15</v>
      </c>
      <c r="X19" s="32" t="s">
        <v>311</v>
      </c>
      <c r="Y19" s="32" t="s">
        <v>312</v>
      </c>
      <c r="Z19" s="32" t="s">
        <v>313</v>
      </c>
      <c r="AA19" s="32" t="s">
        <v>314</v>
      </c>
      <c r="AB19" s="32" t="s">
        <v>315</v>
      </c>
      <c r="AC19" s="36" t="s">
        <v>316</v>
      </c>
      <c r="AD19" s="32" t="s">
        <v>317</v>
      </c>
      <c r="AE19" s="32" t="s">
        <v>94</v>
      </c>
      <c r="AF19" s="32" t="s">
        <v>94</v>
      </c>
      <c r="AG19" s="32" t="s">
        <v>96</v>
      </c>
      <c r="AH19" s="32" t="s">
        <v>126</v>
      </c>
    </row>
    <row r="20">
      <c r="A20" s="31">
        <v>19.0</v>
      </c>
      <c r="B20" s="31" t="s">
        <v>318</v>
      </c>
      <c r="C20" s="31" t="s">
        <v>319</v>
      </c>
      <c r="D20" s="31">
        <v>2011.0</v>
      </c>
      <c r="E20" s="31" t="s">
        <v>141</v>
      </c>
      <c r="F20" s="31">
        <v>3.0</v>
      </c>
      <c r="G20" s="31">
        <v>-3.0</v>
      </c>
      <c r="H20" s="31">
        <v>-1.0</v>
      </c>
      <c r="I20" s="31">
        <v>-3.0</v>
      </c>
      <c r="J20" s="31">
        <v>0.0</v>
      </c>
      <c r="K20" s="31" t="s">
        <v>45</v>
      </c>
      <c r="L20" s="31" t="s">
        <v>45</v>
      </c>
      <c r="M20" s="31">
        <v>0.0</v>
      </c>
      <c r="N20" s="31">
        <v>1.0</v>
      </c>
      <c r="O20" s="31" t="s">
        <v>84</v>
      </c>
      <c r="P20" s="31" t="s">
        <v>23</v>
      </c>
      <c r="Q20" s="31">
        <v>0.25</v>
      </c>
      <c r="R20" s="31">
        <v>0.75</v>
      </c>
      <c r="S20" s="31">
        <v>0.0</v>
      </c>
      <c r="T20" s="31">
        <f t="shared" si="2"/>
        <v>1</v>
      </c>
      <c r="U20" s="31" t="s">
        <v>320</v>
      </c>
      <c r="V20" s="31" t="s">
        <v>143</v>
      </c>
      <c r="W20" s="31" t="s">
        <v>31</v>
      </c>
      <c r="X20" s="31" t="s">
        <v>270</v>
      </c>
      <c r="Y20" s="31" t="s">
        <v>297</v>
      </c>
      <c r="Z20" s="31" t="s">
        <v>321</v>
      </c>
      <c r="AA20" s="31" t="s">
        <v>322</v>
      </c>
      <c r="AB20" s="31" t="s">
        <v>323</v>
      </c>
      <c r="AC20" s="31" t="s">
        <v>324</v>
      </c>
      <c r="AD20" s="31" t="s">
        <v>325</v>
      </c>
      <c r="AE20" s="31" t="s">
        <v>137</v>
      </c>
      <c r="AF20" s="31" t="s">
        <v>326</v>
      </c>
      <c r="AG20" s="31" t="s">
        <v>96</v>
      </c>
      <c r="AH20" s="37"/>
    </row>
    <row r="21">
      <c r="A21" s="33">
        <v>20.0</v>
      </c>
      <c r="B21" s="33" t="s">
        <v>327</v>
      </c>
      <c r="C21" s="33" t="s">
        <v>328</v>
      </c>
      <c r="D21" s="33">
        <v>2021.0</v>
      </c>
      <c r="E21" s="33" t="s">
        <v>329</v>
      </c>
      <c r="F21" s="33">
        <v>1.0</v>
      </c>
      <c r="G21" s="33">
        <v>-10.0</v>
      </c>
      <c r="H21" s="33">
        <v>-6.0</v>
      </c>
      <c r="I21" s="33">
        <v>2.0</v>
      </c>
      <c r="J21" s="33">
        <v>2.0</v>
      </c>
      <c r="K21" s="33" t="s">
        <v>330</v>
      </c>
      <c r="L21" s="33" t="s">
        <v>42</v>
      </c>
      <c r="M21" s="33">
        <v>0.0</v>
      </c>
      <c r="N21" s="33">
        <v>1.0</v>
      </c>
      <c r="O21" s="33" t="s">
        <v>243</v>
      </c>
      <c r="P21" s="33" t="s">
        <v>16</v>
      </c>
      <c r="Q21" s="33">
        <v>0.0</v>
      </c>
      <c r="R21" s="33">
        <v>1.0</v>
      </c>
      <c r="S21" s="33">
        <v>0.0</v>
      </c>
      <c r="T21" s="33">
        <f t="shared" si="2"/>
        <v>1</v>
      </c>
      <c r="U21" s="33" t="s">
        <v>331</v>
      </c>
      <c r="V21" s="33" t="s">
        <v>332</v>
      </c>
      <c r="W21" s="33" t="s">
        <v>15</v>
      </c>
      <c r="X21" s="33" t="s">
        <v>333</v>
      </c>
      <c r="Y21" s="33" t="s">
        <v>334</v>
      </c>
      <c r="Z21" s="33" t="s">
        <v>335</v>
      </c>
      <c r="AA21" s="33" t="s">
        <v>336</v>
      </c>
      <c r="AB21" s="33" t="s">
        <v>337</v>
      </c>
      <c r="AC21" s="38" t="s">
        <v>338</v>
      </c>
      <c r="AD21" s="33" t="s">
        <v>339</v>
      </c>
      <c r="AE21" s="33" t="s">
        <v>340</v>
      </c>
      <c r="AF21" s="33" t="s">
        <v>341</v>
      </c>
      <c r="AG21" s="33" t="s">
        <v>96</v>
      </c>
      <c r="AH21" s="33" t="s">
        <v>126</v>
      </c>
    </row>
    <row r="22">
      <c r="A22" s="31">
        <v>21.0</v>
      </c>
      <c r="B22" s="32" t="s">
        <v>342</v>
      </c>
      <c r="C22" s="32" t="s">
        <v>343</v>
      </c>
      <c r="D22" s="32">
        <v>2009.0</v>
      </c>
      <c r="E22" s="32" t="s">
        <v>344</v>
      </c>
      <c r="F22" s="32">
        <v>3.0</v>
      </c>
      <c r="G22" s="32">
        <v>-3.0</v>
      </c>
      <c r="H22" s="32">
        <v>-1.0</v>
      </c>
      <c r="I22" s="32">
        <v>-2.0</v>
      </c>
      <c r="J22" s="32">
        <v>0.0</v>
      </c>
      <c r="K22" s="32" t="s">
        <v>45</v>
      </c>
      <c r="L22" s="32" t="s">
        <v>45</v>
      </c>
      <c r="M22" s="32">
        <v>0.0</v>
      </c>
      <c r="N22" s="32">
        <v>1.0</v>
      </c>
      <c r="O22" s="32" t="s">
        <v>84</v>
      </c>
      <c r="P22" s="32" t="s">
        <v>23</v>
      </c>
      <c r="Q22" s="32">
        <v>0.75</v>
      </c>
      <c r="R22" s="32">
        <v>0.25</v>
      </c>
      <c r="S22" s="32">
        <v>0.0</v>
      </c>
      <c r="T22" s="32">
        <f t="shared" si="2"/>
        <v>1</v>
      </c>
      <c r="U22" s="32" t="s">
        <v>345</v>
      </c>
      <c r="V22" s="32" t="s">
        <v>143</v>
      </c>
      <c r="W22" s="32" t="s">
        <v>31</v>
      </c>
      <c r="X22" s="32" t="s">
        <v>270</v>
      </c>
      <c r="Y22" s="32" t="s">
        <v>297</v>
      </c>
      <c r="Z22" s="32" t="s">
        <v>346</v>
      </c>
      <c r="AA22" s="32" t="s">
        <v>347</v>
      </c>
      <c r="AB22" s="32" t="s">
        <v>348</v>
      </c>
      <c r="AC22" s="32" t="s">
        <v>349</v>
      </c>
      <c r="AD22" s="32" t="s">
        <v>350</v>
      </c>
      <c r="AE22" s="32" t="s">
        <v>351</v>
      </c>
      <c r="AF22" s="32" t="s">
        <v>352</v>
      </c>
      <c r="AG22" s="32" t="s">
        <v>96</v>
      </c>
      <c r="AH22" s="35"/>
    </row>
    <row r="23">
      <c r="A23" s="33">
        <v>22.0</v>
      </c>
      <c r="B23" s="32" t="s">
        <v>353</v>
      </c>
      <c r="C23" s="32" t="s">
        <v>354</v>
      </c>
      <c r="D23" s="32">
        <v>2006.0</v>
      </c>
      <c r="E23" s="32" t="s">
        <v>355</v>
      </c>
      <c r="F23" s="32">
        <v>3.0</v>
      </c>
      <c r="G23" s="32">
        <v>-10.0</v>
      </c>
      <c r="H23" s="32">
        <v>-6.0</v>
      </c>
      <c r="I23" s="32">
        <v>-3.0</v>
      </c>
      <c r="J23" s="32">
        <v>0.0</v>
      </c>
      <c r="K23" s="32" t="s">
        <v>330</v>
      </c>
      <c r="L23" s="32" t="s">
        <v>43</v>
      </c>
      <c r="M23" s="32">
        <v>0.0</v>
      </c>
      <c r="N23" s="32">
        <v>1.0</v>
      </c>
      <c r="O23" s="32" t="s">
        <v>84</v>
      </c>
      <c r="P23" s="32" t="s">
        <v>113</v>
      </c>
      <c r="Q23" s="32">
        <v>0.0</v>
      </c>
      <c r="R23" s="32">
        <v>0.0</v>
      </c>
      <c r="S23" s="32">
        <v>1.0</v>
      </c>
      <c r="T23" s="32">
        <f t="shared" si="2"/>
        <v>1</v>
      </c>
      <c r="U23" s="32" t="s">
        <v>356</v>
      </c>
      <c r="V23" s="32" t="s">
        <v>357</v>
      </c>
      <c r="W23" s="32" t="s">
        <v>17</v>
      </c>
      <c r="X23" s="32" t="s">
        <v>358</v>
      </c>
      <c r="Y23" s="32" t="s">
        <v>359</v>
      </c>
      <c r="Z23" s="32" t="s">
        <v>360</v>
      </c>
      <c r="AA23" s="32" t="s">
        <v>361</v>
      </c>
      <c r="AB23" s="32" t="s">
        <v>362</v>
      </c>
      <c r="AC23" s="32" t="s">
        <v>363</v>
      </c>
      <c r="AD23" s="32" t="s">
        <v>364</v>
      </c>
      <c r="AE23" s="32" t="s">
        <v>137</v>
      </c>
      <c r="AF23" s="32" t="s">
        <v>94</v>
      </c>
      <c r="AG23" s="32" t="s">
        <v>96</v>
      </c>
      <c r="AH23" s="32"/>
    </row>
    <row r="24">
      <c r="A24" s="31">
        <v>23.0</v>
      </c>
      <c r="B24" s="32" t="s">
        <v>365</v>
      </c>
      <c r="C24" s="32" t="s">
        <v>366</v>
      </c>
      <c r="D24" s="32">
        <v>2018.0</v>
      </c>
      <c r="E24" s="32" t="s">
        <v>367</v>
      </c>
      <c r="F24" s="32">
        <v>2.0</v>
      </c>
      <c r="G24" s="32">
        <v>-7.0</v>
      </c>
      <c r="H24" s="32">
        <v>-4.0</v>
      </c>
      <c r="I24" s="32">
        <v>-3.0</v>
      </c>
      <c r="J24" s="32">
        <v>5.0</v>
      </c>
      <c r="K24" s="32" t="s">
        <v>43</v>
      </c>
      <c r="L24" s="32" t="s">
        <v>43</v>
      </c>
      <c r="M24" s="32">
        <v>0.0</v>
      </c>
      <c r="N24" s="32">
        <v>1.0</v>
      </c>
      <c r="O24" s="32" t="s">
        <v>243</v>
      </c>
      <c r="P24" s="32" t="s">
        <v>16</v>
      </c>
      <c r="Q24" s="32">
        <v>0.25</v>
      </c>
      <c r="R24" s="32">
        <v>0.75</v>
      </c>
      <c r="S24" s="32">
        <v>0.0</v>
      </c>
      <c r="T24" s="32">
        <f t="shared" si="2"/>
        <v>1</v>
      </c>
      <c r="U24" s="32" t="s">
        <v>368</v>
      </c>
      <c r="V24" s="32" t="s">
        <v>369</v>
      </c>
      <c r="W24" s="32" t="s">
        <v>17</v>
      </c>
      <c r="X24" s="32" t="s">
        <v>232</v>
      </c>
      <c r="Y24" s="32" t="s">
        <v>233</v>
      </c>
      <c r="Z24" s="32" t="s">
        <v>370</v>
      </c>
      <c r="AA24" s="32" t="s">
        <v>371</v>
      </c>
      <c r="AB24" s="32" t="s">
        <v>372</v>
      </c>
      <c r="AC24" s="32" t="s">
        <v>373</v>
      </c>
      <c r="AD24" s="32" t="s">
        <v>374</v>
      </c>
      <c r="AE24" s="32" t="s">
        <v>375</v>
      </c>
      <c r="AF24" s="32" t="s">
        <v>376</v>
      </c>
      <c r="AG24" s="32" t="s">
        <v>96</v>
      </c>
      <c r="AH24" s="32" t="s">
        <v>126</v>
      </c>
    </row>
    <row r="25">
      <c r="A25" s="33">
        <v>24.0</v>
      </c>
      <c r="B25" s="33" t="s">
        <v>377</v>
      </c>
      <c r="C25" s="33" t="s">
        <v>378</v>
      </c>
      <c r="D25" s="33">
        <v>2013.0</v>
      </c>
      <c r="E25" s="33" t="s">
        <v>179</v>
      </c>
      <c r="F25" s="33">
        <v>3.0</v>
      </c>
      <c r="G25" s="33">
        <v>-3.0</v>
      </c>
      <c r="H25" s="33">
        <v>-2.0</v>
      </c>
      <c r="I25" s="33">
        <v>-2.0</v>
      </c>
      <c r="J25" s="33">
        <v>0.0</v>
      </c>
      <c r="K25" s="33" t="s">
        <v>45</v>
      </c>
      <c r="L25" s="33" t="s">
        <v>45</v>
      </c>
      <c r="M25" s="33">
        <v>0.0</v>
      </c>
      <c r="N25" s="33">
        <v>1.0</v>
      </c>
      <c r="O25" s="33" t="s">
        <v>84</v>
      </c>
      <c r="P25" s="33" t="s">
        <v>23</v>
      </c>
      <c r="Q25" s="33">
        <v>0.25</v>
      </c>
      <c r="R25" s="33">
        <v>0.75</v>
      </c>
      <c r="S25" s="33">
        <v>0.0</v>
      </c>
      <c r="T25" s="33">
        <f t="shared" si="2"/>
        <v>1</v>
      </c>
      <c r="U25" s="33" t="s">
        <v>379</v>
      </c>
      <c r="V25" s="33" t="s">
        <v>143</v>
      </c>
      <c r="W25" s="33" t="s">
        <v>31</v>
      </c>
      <c r="X25" s="33" t="s">
        <v>380</v>
      </c>
      <c r="Y25" s="33" t="s">
        <v>102</v>
      </c>
      <c r="Z25" s="33" t="s">
        <v>381</v>
      </c>
      <c r="AA25" s="33" t="s">
        <v>382</v>
      </c>
      <c r="AB25" s="33" t="s">
        <v>383</v>
      </c>
      <c r="AC25" s="33" t="s">
        <v>384</v>
      </c>
      <c r="AD25" s="33" t="s">
        <v>385</v>
      </c>
      <c r="AE25" s="33" t="s">
        <v>386</v>
      </c>
      <c r="AF25" s="33" t="s">
        <v>387</v>
      </c>
      <c r="AG25" s="33" t="s">
        <v>388</v>
      </c>
      <c r="AH25" s="34"/>
    </row>
    <row r="26">
      <c r="A26" s="31">
        <v>25.0</v>
      </c>
      <c r="B26" s="32" t="s">
        <v>389</v>
      </c>
      <c r="C26" s="32" t="s">
        <v>390</v>
      </c>
      <c r="D26" s="32">
        <v>2006.0</v>
      </c>
      <c r="E26" s="32" t="s">
        <v>391</v>
      </c>
      <c r="F26" s="32">
        <v>0.0</v>
      </c>
      <c r="G26" s="32">
        <v>-9.0</v>
      </c>
      <c r="H26" s="32">
        <v>-6.0</v>
      </c>
      <c r="I26" s="32">
        <v>-6.0</v>
      </c>
      <c r="J26" s="32">
        <v>5.0</v>
      </c>
      <c r="K26" s="32" t="s">
        <v>42</v>
      </c>
      <c r="L26" s="32" t="s">
        <v>42</v>
      </c>
      <c r="M26" s="32">
        <v>0.0</v>
      </c>
      <c r="N26" s="32">
        <v>1.0</v>
      </c>
      <c r="O26" s="32" t="s">
        <v>84</v>
      </c>
      <c r="P26" s="32" t="s">
        <v>23</v>
      </c>
      <c r="Q26" s="32">
        <v>1.0</v>
      </c>
      <c r="R26" s="32">
        <v>0.0</v>
      </c>
      <c r="S26" s="32">
        <v>0.0</v>
      </c>
      <c r="T26" s="32">
        <f t="shared" si="2"/>
        <v>1</v>
      </c>
      <c r="U26" s="32" t="s">
        <v>392</v>
      </c>
      <c r="V26" s="32" t="s">
        <v>393</v>
      </c>
      <c r="W26" s="32" t="s">
        <v>15</v>
      </c>
      <c r="X26" s="32" t="s">
        <v>137</v>
      </c>
      <c r="Y26" s="32" t="s">
        <v>102</v>
      </c>
      <c r="Z26" s="32" t="s">
        <v>394</v>
      </c>
      <c r="AA26" s="32" t="s">
        <v>395</v>
      </c>
      <c r="AB26" s="32" t="s">
        <v>396</v>
      </c>
      <c r="AC26" s="32" t="s">
        <v>397</v>
      </c>
      <c r="AD26" s="32" t="s">
        <v>398</v>
      </c>
      <c r="AE26" s="32" t="s">
        <v>399</v>
      </c>
      <c r="AF26" s="32" t="s">
        <v>400</v>
      </c>
      <c r="AG26" s="32" t="s">
        <v>401</v>
      </c>
      <c r="AH26" s="35"/>
    </row>
    <row r="27">
      <c r="A27" s="33">
        <v>26.0</v>
      </c>
      <c r="B27" s="33" t="s">
        <v>402</v>
      </c>
      <c r="C27" s="33" t="s">
        <v>403</v>
      </c>
      <c r="D27" s="33">
        <v>2011.0</v>
      </c>
      <c r="E27" s="33" t="s">
        <v>99</v>
      </c>
      <c r="F27" s="39">
        <v>44595.0</v>
      </c>
      <c r="G27" s="33">
        <v>-10.0</v>
      </c>
      <c r="H27" s="33">
        <v>0.0</v>
      </c>
      <c r="I27" s="33">
        <v>-6.0</v>
      </c>
      <c r="J27" s="33">
        <v>5.0</v>
      </c>
      <c r="K27" s="33" t="s">
        <v>404</v>
      </c>
      <c r="L27" s="33" t="s">
        <v>405</v>
      </c>
      <c r="M27" s="33">
        <v>1.0</v>
      </c>
      <c r="N27" s="33">
        <v>1.0</v>
      </c>
      <c r="O27" s="33" t="s">
        <v>243</v>
      </c>
      <c r="P27" s="33" t="s">
        <v>16</v>
      </c>
      <c r="Q27" s="33">
        <v>0.5</v>
      </c>
      <c r="R27" s="33">
        <v>0.5</v>
      </c>
      <c r="S27" s="33">
        <v>0.0</v>
      </c>
      <c r="T27" s="33">
        <f t="shared" si="2"/>
        <v>1</v>
      </c>
      <c r="U27" s="33" t="s">
        <v>406</v>
      </c>
      <c r="V27" s="33" t="s">
        <v>407</v>
      </c>
      <c r="W27" s="33" t="s">
        <v>38</v>
      </c>
      <c r="X27" s="33" t="s">
        <v>408</v>
      </c>
      <c r="Y27" s="33" t="s">
        <v>409</v>
      </c>
      <c r="Z27" s="33" t="s">
        <v>410</v>
      </c>
      <c r="AA27" s="33" t="s">
        <v>411</v>
      </c>
      <c r="AB27" s="33" t="s">
        <v>412</v>
      </c>
      <c r="AC27" s="33" t="s">
        <v>413</v>
      </c>
      <c r="AD27" s="33" t="s">
        <v>414</v>
      </c>
      <c r="AE27" s="33" t="s">
        <v>415</v>
      </c>
      <c r="AF27" s="33" t="s">
        <v>416</v>
      </c>
      <c r="AG27" s="33" t="s">
        <v>96</v>
      </c>
      <c r="AH27" s="33" t="s">
        <v>417</v>
      </c>
    </row>
    <row r="28">
      <c r="A28" s="31">
        <v>27.0</v>
      </c>
      <c r="B28" s="31" t="s">
        <v>418</v>
      </c>
      <c r="C28" s="31" t="s">
        <v>419</v>
      </c>
      <c r="D28" s="31">
        <v>2004.0</v>
      </c>
      <c r="E28" s="31" t="s">
        <v>420</v>
      </c>
      <c r="F28" s="31">
        <v>2.5</v>
      </c>
      <c r="G28" s="31">
        <v>-9.0</v>
      </c>
      <c r="H28" s="31">
        <v>-7.0</v>
      </c>
      <c r="I28" s="31">
        <v>-6.0</v>
      </c>
      <c r="J28" s="31">
        <v>5.0</v>
      </c>
      <c r="K28" s="31" t="s">
        <v>330</v>
      </c>
      <c r="L28" s="31" t="s">
        <v>42</v>
      </c>
      <c r="M28" s="31">
        <v>0.0</v>
      </c>
      <c r="N28" s="31">
        <v>0.0</v>
      </c>
      <c r="O28" s="31" t="s">
        <v>84</v>
      </c>
      <c r="P28" s="31" t="s">
        <v>23</v>
      </c>
      <c r="Q28" s="31">
        <v>0.25</v>
      </c>
      <c r="R28" s="31">
        <v>0.75</v>
      </c>
      <c r="S28" s="31">
        <v>0.0</v>
      </c>
      <c r="T28" s="31">
        <f t="shared" si="2"/>
        <v>1</v>
      </c>
      <c r="U28" s="31" t="s">
        <v>421</v>
      </c>
      <c r="V28" s="31" t="s">
        <v>310</v>
      </c>
      <c r="W28" s="31" t="s">
        <v>15</v>
      </c>
      <c r="X28" s="31" t="s">
        <v>422</v>
      </c>
      <c r="Y28" s="31" t="s">
        <v>102</v>
      </c>
      <c r="Z28" s="31" t="s">
        <v>423</v>
      </c>
      <c r="AA28" s="31" t="s">
        <v>424</v>
      </c>
      <c r="AB28" s="31" t="s">
        <v>425</v>
      </c>
      <c r="AC28" s="31" t="s">
        <v>426</v>
      </c>
      <c r="AD28" s="31" t="s">
        <v>427</v>
      </c>
      <c r="AE28" s="31" t="s">
        <v>428</v>
      </c>
      <c r="AF28" s="31" t="s">
        <v>429</v>
      </c>
      <c r="AG28" s="31" t="s">
        <v>96</v>
      </c>
      <c r="AH28" s="37"/>
    </row>
    <row r="29">
      <c r="A29" s="33">
        <v>28.0</v>
      </c>
      <c r="B29" s="32" t="s">
        <v>430</v>
      </c>
      <c r="C29" s="32" t="s">
        <v>431</v>
      </c>
      <c r="D29" s="32">
        <v>2012.0</v>
      </c>
      <c r="E29" s="32" t="s">
        <v>432</v>
      </c>
      <c r="F29" s="32">
        <v>3.0</v>
      </c>
      <c r="G29" s="32">
        <v>-5.0</v>
      </c>
      <c r="H29" s="32">
        <v>-4.0</v>
      </c>
      <c r="I29" s="32">
        <v>-6.0</v>
      </c>
      <c r="J29" s="32">
        <v>6.0</v>
      </c>
      <c r="K29" s="32" t="s">
        <v>44</v>
      </c>
      <c r="L29" s="32" t="s">
        <v>44</v>
      </c>
      <c r="M29" s="32">
        <v>0.0</v>
      </c>
      <c r="N29" s="32">
        <v>0.0</v>
      </c>
      <c r="O29" s="32" t="s">
        <v>84</v>
      </c>
      <c r="P29" s="32" t="s">
        <v>23</v>
      </c>
      <c r="Q29" s="32">
        <v>0.75</v>
      </c>
      <c r="R29" s="32">
        <v>0.25</v>
      </c>
      <c r="S29" s="32">
        <v>0.0</v>
      </c>
      <c r="T29" s="32">
        <f t="shared" si="2"/>
        <v>1</v>
      </c>
      <c r="U29" s="32" t="s">
        <v>433</v>
      </c>
      <c r="V29" s="32" t="s">
        <v>26</v>
      </c>
      <c r="W29" s="32" t="s">
        <v>25</v>
      </c>
      <c r="X29" s="32" t="s">
        <v>434</v>
      </c>
      <c r="Y29" s="32" t="s">
        <v>435</v>
      </c>
      <c r="Z29" s="32" t="s">
        <v>436</v>
      </c>
      <c r="AA29" s="32" t="s">
        <v>437</v>
      </c>
      <c r="AB29" s="32" t="s">
        <v>438</v>
      </c>
      <c r="AC29" s="32" t="s">
        <v>439</v>
      </c>
      <c r="AD29" s="32" t="s">
        <v>440</v>
      </c>
      <c r="AE29" s="32" t="s">
        <v>441</v>
      </c>
      <c r="AF29" s="32" t="s">
        <v>442</v>
      </c>
      <c r="AG29" s="32" t="s">
        <v>151</v>
      </c>
      <c r="AH29" s="32" t="s">
        <v>126</v>
      </c>
    </row>
    <row r="30">
      <c r="A30" s="31">
        <v>29.0</v>
      </c>
      <c r="B30" s="32" t="s">
        <v>443</v>
      </c>
      <c r="C30" s="32" t="s">
        <v>444</v>
      </c>
      <c r="D30" s="32">
        <v>2021.0</v>
      </c>
      <c r="E30" s="32" t="s">
        <v>99</v>
      </c>
      <c r="F30" s="32">
        <v>3.0</v>
      </c>
      <c r="G30" s="32">
        <v>-5.0</v>
      </c>
      <c r="H30" s="32">
        <v>-3.0</v>
      </c>
      <c r="I30" s="32">
        <v>-6.0</v>
      </c>
      <c r="J30" s="32">
        <v>5.0</v>
      </c>
      <c r="K30" s="32" t="s">
        <v>112</v>
      </c>
      <c r="L30" s="32" t="s">
        <v>44</v>
      </c>
      <c r="M30" s="32">
        <v>0.0</v>
      </c>
      <c r="N30" s="32">
        <v>1.0</v>
      </c>
      <c r="O30" s="32" t="s">
        <v>243</v>
      </c>
      <c r="P30" s="32" t="s">
        <v>16</v>
      </c>
      <c r="Q30" s="32">
        <v>1.0</v>
      </c>
      <c r="R30" s="32">
        <v>0.0</v>
      </c>
      <c r="S30" s="32">
        <v>0.0</v>
      </c>
      <c r="T30" s="32">
        <v>0.0</v>
      </c>
      <c r="U30" s="32" t="s">
        <v>445</v>
      </c>
      <c r="V30" s="32" t="s">
        <v>446</v>
      </c>
      <c r="W30" s="32" t="s">
        <v>28</v>
      </c>
      <c r="X30" s="32" t="s">
        <v>447</v>
      </c>
      <c r="Y30" s="32" t="s">
        <v>448</v>
      </c>
      <c r="Z30" s="32" t="s">
        <v>449</v>
      </c>
      <c r="AA30" s="32" t="s">
        <v>450</v>
      </c>
      <c r="AB30" s="32" t="s">
        <v>451</v>
      </c>
      <c r="AC30" s="32" t="s">
        <v>452</v>
      </c>
      <c r="AD30" s="32" t="s">
        <v>453</v>
      </c>
      <c r="AE30" s="32" t="s">
        <v>454</v>
      </c>
      <c r="AF30" s="32" t="s">
        <v>455</v>
      </c>
      <c r="AG30" s="32" t="s">
        <v>96</v>
      </c>
      <c r="AH30" s="32" t="s">
        <v>126</v>
      </c>
    </row>
    <row r="31">
      <c r="A31" s="33">
        <v>30.0</v>
      </c>
      <c r="B31" s="32" t="s">
        <v>456</v>
      </c>
      <c r="C31" s="32" t="s">
        <v>457</v>
      </c>
      <c r="D31" s="32">
        <v>2011.0</v>
      </c>
      <c r="E31" s="32" t="s">
        <v>111</v>
      </c>
      <c r="F31" s="32">
        <v>3.0</v>
      </c>
      <c r="G31" s="32">
        <v>-4.0</v>
      </c>
      <c r="H31" s="32">
        <v>-4.0</v>
      </c>
      <c r="I31" s="32">
        <v>-5.0</v>
      </c>
      <c r="J31" s="32">
        <v>-4.0</v>
      </c>
      <c r="K31" s="32" t="s">
        <v>44</v>
      </c>
      <c r="L31" s="32" t="s">
        <v>44</v>
      </c>
      <c r="M31" s="32">
        <v>0.0</v>
      </c>
      <c r="N31" s="32">
        <v>1.0</v>
      </c>
      <c r="O31" s="32" t="s">
        <v>84</v>
      </c>
      <c r="P31" s="32" t="s">
        <v>23</v>
      </c>
      <c r="Q31" s="32">
        <v>0.25</v>
      </c>
      <c r="R31" s="32">
        <v>0.75</v>
      </c>
      <c r="S31" s="32">
        <v>0.0</v>
      </c>
      <c r="T31" s="32">
        <f t="shared" ref="T31:T33" si="3">SUM(Q31:S31)</f>
        <v>1</v>
      </c>
      <c r="U31" s="32" t="s">
        <v>458</v>
      </c>
      <c r="V31" s="32" t="s">
        <v>459</v>
      </c>
      <c r="W31" s="32" t="s">
        <v>28</v>
      </c>
      <c r="X31" s="32" t="s">
        <v>460</v>
      </c>
      <c r="Y31" s="32" t="s">
        <v>461</v>
      </c>
      <c r="Z31" s="32" t="s">
        <v>462</v>
      </c>
      <c r="AA31" s="32" t="s">
        <v>463</v>
      </c>
      <c r="AB31" s="32" t="s">
        <v>464</v>
      </c>
      <c r="AC31" s="32" t="s">
        <v>465</v>
      </c>
      <c r="AD31" s="32" t="s">
        <v>466</v>
      </c>
      <c r="AE31" s="32" t="s">
        <v>467</v>
      </c>
      <c r="AF31" s="32" t="s">
        <v>468</v>
      </c>
      <c r="AG31" s="32" t="s">
        <v>96</v>
      </c>
      <c r="AH31" s="32" t="s">
        <v>126</v>
      </c>
    </row>
    <row r="32">
      <c r="A32" s="31">
        <v>31.0</v>
      </c>
      <c r="B32" s="32" t="s">
        <v>469</v>
      </c>
      <c r="C32" s="32" t="s">
        <v>470</v>
      </c>
      <c r="D32" s="32">
        <v>2016.0</v>
      </c>
      <c r="E32" s="32" t="s">
        <v>141</v>
      </c>
      <c r="F32" s="32">
        <v>3.0</v>
      </c>
      <c r="G32" s="32">
        <v>-3.0</v>
      </c>
      <c r="H32" s="32">
        <v>-1.0</v>
      </c>
      <c r="I32" s="32">
        <v>-2.0</v>
      </c>
      <c r="J32" s="32">
        <v>0.0</v>
      </c>
      <c r="K32" s="32" t="s">
        <v>45</v>
      </c>
      <c r="L32" s="32" t="s">
        <v>45</v>
      </c>
      <c r="M32" s="32">
        <v>0.0</v>
      </c>
      <c r="N32" s="32">
        <v>1.0</v>
      </c>
      <c r="O32" s="32" t="s">
        <v>84</v>
      </c>
      <c r="P32" s="32" t="s">
        <v>23</v>
      </c>
      <c r="Q32" s="32">
        <v>1.0</v>
      </c>
      <c r="R32" s="32">
        <v>0.0</v>
      </c>
      <c r="S32" s="32">
        <v>0.0</v>
      </c>
      <c r="T32" s="32">
        <f t="shared" si="3"/>
        <v>1</v>
      </c>
      <c r="U32" s="32" t="s">
        <v>471</v>
      </c>
      <c r="V32" s="32" t="s">
        <v>143</v>
      </c>
      <c r="W32" s="32" t="s">
        <v>31</v>
      </c>
      <c r="X32" s="32" t="s">
        <v>246</v>
      </c>
      <c r="Y32" s="32" t="s">
        <v>102</v>
      </c>
      <c r="Z32" s="32" t="s">
        <v>472</v>
      </c>
      <c r="AA32" s="32" t="s">
        <v>473</v>
      </c>
      <c r="AB32" s="32" t="s">
        <v>474</v>
      </c>
      <c r="AC32" s="32" t="s">
        <v>475</v>
      </c>
      <c r="AD32" s="32" t="s">
        <v>476</v>
      </c>
      <c r="AE32" s="32" t="s">
        <v>137</v>
      </c>
      <c r="AF32" s="32" t="s">
        <v>477</v>
      </c>
      <c r="AG32" s="32" t="s">
        <v>96</v>
      </c>
      <c r="AH32" s="35"/>
    </row>
    <row r="33">
      <c r="A33" s="33">
        <v>32.0</v>
      </c>
      <c r="B33" s="32" t="s">
        <v>478</v>
      </c>
      <c r="C33" s="32" t="s">
        <v>479</v>
      </c>
      <c r="D33" s="32">
        <v>2012.0</v>
      </c>
      <c r="E33" s="32" t="s">
        <v>355</v>
      </c>
      <c r="F33" s="32">
        <v>3.0</v>
      </c>
      <c r="G33" s="32">
        <v>-10.0</v>
      </c>
      <c r="H33" s="32">
        <v>-9.0</v>
      </c>
      <c r="I33" s="32">
        <v>-9.0</v>
      </c>
      <c r="J33" s="32">
        <v>0.0</v>
      </c>
      <c r="K33" s="32" t="s">
        <v>42</v>
      </c>
      <c r="L33" s="32" t="s">
        <v>42</v>
      </c>
      <c r="M33" s="32">
        <v>0.0</v>
      </c>
      <c r="N33" s="32">
        <v>1.0</v>
      </c>
      <c r="O33" s="32" t="s">
        <v>84</v>
      </c>
      <c r="P33" s="32" t="s">
        <v>23</v>
      </c>
      <c r="Q33" s="32">
        <v>0.25</v>
      </c>
      <c r="R33" s="32">
        <v>0.0</v>
      </c>
      <c r="S33" s="32">
        <v>0.75</v>
      </c>
      <c r="T33" s="32">
        <f t="shared" si="3"/>
        <v>1</v>
      </c>
      <c r="U33" s="32" t="s">
        <v>480</v>
      </c>
      <c r="V33" s="32" t="s">
        <v>481</v>
      </c>
      <c r="W33" s="32" t="s">
        <v>9</v>
      </c>
      <c r="X33" s="32" t="s">
        <v>482</v>
      </c>
      <c r="Y33" s="32" t="s">
        <v>102</v>
      </c>
      <c r="Z33" s="32" t="s">
        <v>483</v>
      </c>
      <c r="AA33" s="32" t="s">
        <v>484</v>
      </c>
      <c r="AB33" s="32" t="s">
        <v>485</v>
      </c>
      <c r="AC33" s="32" t="s">
        <v>486</v>
      </c>
      <c r="AD33" s="32" t="s">
        <v>487</v>
      </c>
      <c r="AE33" s="32" t="s">
        <v>488</v>
      </c>
      <c r="AF33" s="32" t="s">
        <v>489</v>
      </c>
      <c r="AG33" s="32" t="s">
        <v>401</v>
      </c>
      <c r="AH33" s="32" t="s">
        <v>490</v>
      </c>
    </row>
    <row r="34">
      <c r="A34" s="31">
        <v>33.0</v>
      </c>
      <c r="B34" s="31" t="s">
        <v>491</v>
      </c>
      <c r="C34" s="31" t="s">
        <v>492</v>
      </c>
      <c r="D34" s="31">
        <v>2020.0</v>
      </c>
      <c r="E34" s="31" t="s">
        <v>493</v>
      </c>
      <c r="F34" s="31">
        <v>2.0</v>
      </c>
      <c r="G34" s="31">
        <v>-9.0</v>
      </c>
      <c r="H34" s="31">
        <v>-7.0</v>
      </c>
      <c r="I34" s="31">
        <v>-6.0</v>
      </c>
      <c r="J34" s="31">
        <v>5.0</v>
      </c>
      <c r="K34" s="31" t="s">
        <v>494</v>
      </c>
      <c r="L34" s="31" t="s">
        <v>42</v>
      </c>
      <c r="M34" s="31">
        <v>0.0</v>
      </c>
      <c r="N34" s="31">
        <v>1.0</v>
      </c>
      <c r="O34" s="31" t="s">
        <v>84</v>
      </c>
      <c r="P34" s="31" t="s">
        <v>16</v>
      </c>
      <c r="Q34" s="31">
        <v>0.75</v>
      </c>
      <c r="R34" s="31">
        <v>0.25</v>
      </c>
      <c r="S34" s="31">
        <v>0.0</v>
      </c>
      <c r="T34" s="31">
        <v>1.0</v>
      </c>
      <c r="U34" s="31" t="s">
        <v>495</v>
      </c>
      <c r="V34" s="31" t="s">
        <v>393</v>
      </c>
      <c r="W34" s="31" t="s">
        <v>15</v>
      </c>
      <c r="X34" s="31" t="s">
        <v>496</v>
      </c>
      <c r="Y34" s="31" t="s">
        <v>233</v>
      </c>
      <c r="Z34" s="31" t="s">
        <v>497</v>
      </c>
      <c r="AA34" s="31" t="s">
        <v>498</v>
      </c>
      <c r="AB34" s="31" t="s">
        <v>499</v>
      </c>
      <c r="AC34" s="31" t="s">
        <v>500</v>
      </c>
      <c r="AD34" s="31" t="s">
        <v>501</v>
      </c>
      <c r="AE34" s="31"/>
      <c r="AF34" s="31" t="s">
        <v>502</v>
      </c>
      <c r="AG34" s="31" t="s">
        <v>96</v>
      </c>
      <c r="AH34" s="37"/>
    </row>
    <row r="35">
      <c r="A35" s="33">
        <v>34.0</v>
      </c>
      <c r="B35" s="32" t="s">
        <v>503</v>
      </c>
      <c r="C35" s="32" t="s">
        <v>504</v>
      </c>
      <c r="D35" s="32">
        <v>2017.0</v>
      </c>
      <c r="E35" s="32" t="s">
        <v>505</v>
      </c>
      <c r="F35" s="32">
        <v>2.0</v>
      </c>
      <c r="G35" s="32">
        <v>-9.0</v>
      </c>
      <c r="H35" s="32">
        <v>-5.0</v>
      </c>
      <c r="I35" s="32">
        <v>-6.0</v>
      </c>
      <c r="J35" s="32">
        <v>5.0</v>
      </c>
      <c r="K35" s="32" t="s">
        <v>506</v>
      </c>
      <c r="L35" s="32" t="s">
        <v>42</v>
      </c>
      <c r="M35" s="32">
        <v>0.0</v>
      </c>
      <c r="N35" s="32">
        <v>1.0</v>
      </c>
      <c r="O35" s="32" t="s">
        <v>84</v>
      </c>
      <c r="P35" s="32" t="s">
        <v>16</v>
      </c>
      <c r="Q35" s="32">
        <v>0.0</v>
      </c>
      <c r="R35" s="32">
        <v>0.0</v>
      </c>
      <c r="S35" s="32">
        <v>1.0</v>
      </c>
      <c r="T35" s="32">
        <v>1.0</v>
      </c>
      <c r="U35" s="32" t="s">
        <v>507</v>
      </c>
      <c r="V35" s="32" t="s">
        <v>508</v>
      </c>
      <c r="W35" s="32" t="s">
        <v>15</v>
      </c>
      <c r="X35" s="32" t="s">
        <v>509</v>
      </c>
      <c r="Y35" s="32" t="s">
        <v>233</v>
      </c>
      <c r="Z35" s="32" t="s">
        <v>510</v>
      </c>
      <c r="AA35" s="32" t="s">
        <v>511</v>
      </c>
      <c r="AB35" s="32" t="s">
        <v>512</v>
      </c>
      <c r="AC35" s="32" t="s">
        <v>513</v>
      </c>
      <c r="AD35" s="32" t="s">
        <v>514</v>
      </c>
      <c r="AE35" s="32" t="s">
        <v>94</v>
      </c>
      <c r="AF35" s="32" t="s">
        <v>515</v>
      </c>
      <c r="AG35" s="32" t="s">
        <v>96</v>
      </c>
      <c r="AH35" s="32" t="s">
        <v>126</v>
      </c>
    </row>
    <row r="36">
      <c r="A36" s="31">
        <v>35.0</v>
      </c>
      <c r="B36" s="40" t="s">
        <v>516</v>
      </c>
      <c r="C36" s="32" t="s">
        <v>517</v>
      </c>
      <c r="D36" s="32">
        <v>2013.0</v>
      </c>
      <c r="E36" s="32" t="s">
        <v>518</v>
      </c>
      <c r="F36" s="32">
        <v>3.0</v>
      </c>
      <c r="G36" s="32">
        <v>-10.0</v>
      </c>
      <c r="H36" s="32">
        <v>-1.0</v>
      </c>
      <c r="I36" s="32">
        <v>-3.0</v>
      </c>
      <c r="J36" s="32">
        <v>0.0</v>
      </c>
      <c r="K36" s="32" t="s">
        <v>405</v>
      </c>
      <c r="L36" s="32" t="s">
        <v>405</v>
      </c>
      <c r="M36" s="32">
        <v>1.0</v>
      </c>
      <c r="N36" s="32">
        <v>1.0</v>
      </c>
      <c r="O36" s="32" t="s">
        <v>84</v>
      </c>
      <c r="P36" s="32" t="s">
        <v>113</v>
      </c>
      <c r="Q36" s="32">
        <v>0.5</v>
      </c>
      <c r="R36" s="32">
        <v>0.5</v>
      </c>
      <c r="S36" s="32">
        <v>0.0</v>
      </c>
      <c r="T36" s="32">
        <f t="shared" ref="T36:T67" si="4">SUM(Q36:S36)</f>
        <v>1</v>
      </c>
      <c r="U36" s="32" t="s">
        <v>519</v>
      </c>
      <c r="V36" s="32" t="s">
        <v>520</v>
      </c>
      <c r="W36" s="32" t="s">
        <v>116</v>
      </c>
      <c r="X36" s="32" t="s">
        <v>521</v>
      </c>
      <c r="Y36" s="32" t="s">
        <v>522</v>
      </c>
      <c r="Z36" s="32" t="s">
        <v>523</v>
      </c>
      <c r="AA36" s="32" t="s">
        <v>524</v>
      </c>
      <c r="AB36" s="32" t="s">
        <v>525</v>
      </c>
      <c r="AC36" s="32" t="s">
        <v>526</v>
      </c>
      <c r="AD36" s="32" t="s">
        <v>527</v>
      </c>
      <c r="AE36" s="32" t="s">
        <v>528</v>
      </c>
      <c r="AF36" s="32" t="s">
        <v>529</v>
      </c>
      <c r="AG36" s="32" t="s">
        <v>96</v>
      </c>
      <c r="AH36" s="32" t="s">
        <v>530</v>
      </c>
    </row>
    <row r="37">
      <c r="A37" s="33">
        <v>36.0</v>
      </c>
      <c r="B37" s="32" t="s">
        <v>531</v>
      </c>
      <c r="C37" s="32" t="s">
        <v>532</v>
      </c>
      <c r="D37" s="32">
        <v>2015.0</v>
      </c>
      <c r="E37" s="32" t="s">
        <v>533</v>
      </c>
      <c r="F37" s="32">
        <v>2.0</v>
      </c>
      <c r="G37" s="32">
        <v>-10.0</v>
      </c>
      <c r="H37" s="32">
        <v>-9.0</v>
      </c>
      <c r="I37" s="32">
        <v>-15.0</v>
      </c>
      <c r="J37" s="32">
        <v>-9.0</v>
      </c>
      <c r="K37" s="32" t="s">
        <v>42</v>
      </c>
      <c r="L37" s="32" t="s">
        <v>42</v>
      </c>
      <c r="M37" s="32">
        <v>0.0</v>
      </c>
      <c r="N37" s="32">
        <v>1.0</v>
      </c>
      <c r="O37" s="32" t="s">
        <v>84</v>
      </c>
      <c r="P37" s="32" t="s">
        <v>23</v>
      </c>
      <c r="Q37" s="32">
        <v>0.25</v>
      </c>
      <c r="R37" s="32">
        <v>0.75</v>
      </c>
      <c r="S37" s="32">
        <v>0.0</v>
      </c>
      <c r="T37" s="32">
        <f t="shared" si="4"/>
        <v>1</v>
      </c>
      <c r="U37" s="32" t="s">
        <v>534</v>
      </c>
      <c r="V37" s="32" t="s">
        <v>9</v>
      </c>
      <c r="W37" s="32" t="s">
        <v>9</v>
      </c>
      <c r="X37" s="32" t="s">
        <v>535</v>
      </c>
      <c r="Y37" s="32" t="s">
        <v>102</v>
      </c>
      <c r="Z37" s="32" t="s">
        <v>536</v>
      </c>
      <c r="AA37" s="32" t="s">
        <v>537</v>
      </c>
      <c r="AB37" s="32" t="s">
        <v>538</v>
      </c>
      <c r="AC37" s="32" t="s">
        <v>539</v>
      </c>
      <c r="AD37" s="32" t="s">
        <v>540</v>
      </c>
      <c r="AE37" s="32" t="s">
        <v>137</v>
      </c>
      <c r="AF37" s="32" t="s">
        <v>541</v>
      </c>
      <c r="AG37" s="32" t="s">
        <v>401</v>
      </c>
      <c r="AH37" s="32"/>
    </row>
    <row r="38">
      <c r="A38" s="31">
        <v>37.0</v>
      </c>
      <c r="B38" s="32" t="s">
        <v>542</v>
      </c>
      <c r="C38" s="32" t="s">
        <v>543</v>
      </c>
      <c r="D38" s="32">
        <v>2016.0</v>
      </c>
      <c r="E38" s="32" t="s">
        <v>533</v>
      </c>
      <c r="F38" s="32">
        <v>2.0</v>
      </c>
      <c r="G38" s="32">
        <v>-10.0</v>
      </c>
      <c r="H38" s="32">
        <v>-9.0</v>
      </c>
      <c r="I38" s="32">
        <v>-15.0</v>
      </c>
      <c r="J38" s="32">
        <v>-9.0</v>
      </c>
      <c r="K38" s="32" t="s">
        <v>42</v>
      </c>
      <c r="L38" s="32" t="s">
        <v>42</v>
      </c>
      <c r="M38" s="32">
        <v>0.0</v>
      </c>
      <c r="N38" s="32">
        <v>1.0</v>
      </c>
      <c r="O38" s="32" t="s">
        <v>84</v>
      </c>
      <c r="P38" s="32" t="s">
        <v>23</v>
      </c>
      <c r="Q38" s="32">
        <v>0.5</v>
      </c>
      <c r="R38" s="32">
        <v>0.5</v>
      </c>
      <c r="S38" s="32">
        <v>0.0</v>
      </c>
      <c r="T38" s="32">
        <f t="shared" si="4"/>
        <v>1</v>
      </c>
      <c r="U38" s="32" t="s">
        <v>544</v>
      </c>
      <c r="V38" s="32" t="s">
        <v>9</v>
      </c>
      <c r="W38" s="32" t="s">
        <v>9</v>
      </c>
      <c r="X38" s="32" t="s">
        <v>545</v>
      </c>
      <c r="Y38" s="32" t="s">
        <v>88</v>
      </c>
      <c r="Z38" s="32" t="s">
        <v>546</v>
      </c>
      <c r="AA38" s="32" t="s">
        <v>547</v>
      </c>
      <c r="AB38" s="32" t="s">
        <v>548</v>
      </c>
      <c r="AC38" s="32" t="s">
        <v>549</v>
      </c>
      <c r="AD38" s="32" t="s">
        <v>550</v>
      </c>
      <c r="AE38" s="35"/>
      <c r="AF38" s="32" t="s">
        <v>551</v>
      </c>
      <c r="AG38" s="32" t="s">
        <v>401</v>
      </c>
      <c r="AH38" s="32"/>
    </row>
    <row r="39">
      <c r="A39" s="33">
        <v>38.0</v>
      </c>
      <c r="B39" s="32" t="s">
        <v>552</v>
      </c>
      <c r="C39" s="32" t="s">
        <v>543</v>
      </c>
      <c r="D39" s="32">
        <v>2019.0</v>
      </c>
      <c r="E39" s="32" t="s">
        <v>553</v>
      </c>
      <c r="F39" s="32">
        <v>3.0</v>
      </c>
      <c r="G39" s="32">
        <v>-10.0</v>
      </c>
      <c r="H39" s="32">
        <v>-7.0</v>
      </c>
      <c r="I39" s="32">
        <v>-15.0</v>
      </c>
      <c r="J39" s="32">
        <v>0.0</v>
      </c>
      <c r="K39" s="32" t="s">
        <v>42</v>
      </c>
      <c r="L39" s="32" t="s">
        <v>42</v>
      </c>
      <c r="M39" s="32">
        <v>0.0</v>
      </c>
      <c r="N39" s="32">
        <v>1.0</v>
      </c>
      <c r="O39" s="32" t="s">
        <v>84</v>
      </c>
      <c r="P39" s="32" t="s">
        <v>16</v>
      </c>
      <c r="Q39" s="32">
        <v>0.25</v>
      </c>
      <c r="R39" s="32">
        <v>0.75</v>
      </c>
      <c r="S39" s="32">
        <v>0.0</v>
      </c>
      <c r="T39" s="32">
        <f t="shared" si="4"/>
        <v>1</v>
      </c>
      <c r="U39" s="32" t="s">
        <v>554</v>
      </c>
      <c r="V39" s="32" t="s">
        <v>555</v>
      </c>
      <c r="W39" s="32" t="s">
        <v>12</v>
      </c>
      <c r="X39" s="32" t="s">
        <v>556</v>
      </c>
      <c r="Y39" s="32" t="s">
        <v>102</v>
      </c>
      <c r="Z39" s="32" t="s">
        <v>557</v>
      </c>
      <c r="AA39" s="32" t="s">
        <v>558</v>
      </c>
      <c r="AB39" s="32" t="s">
        <v>559</v>
      </c>
      <c r="AC39" s="32" t="s">
        <v>560</v>
      </c>
      <c r="AD39" s="32" t="s">
        <v>561</v>
      </c>
      <c r="AE39" s="32" t="s">
        <v>562</v>
      </c>
      <c r="AF39" s="32" t="s">
        <v>563</v>
      </c>
      <c r="AG39" s="32" t="s">
        <v>564</v>
      </c>
      <c r="AH39" s="35"/>
    </row>
    <row r="40">
      <c r="A40" s="31">
        <v>39.0</v>
      </c>
      <c r="B40" s="32" t="s">
        <v>565</v>
      </c>
      <c r="C40" s="32" t="s">
        <v>566</v>
      </c>
      <c r="D40" s="32">
        <v>2015.0</v>
      </c>
      <c r="E40" s="32" t="s">
        <v>567</v>
      </c>
      <c r="F40" s="32">
        <v>2.0</v>
      </c>
      <c r="G40" s="32">
        <v>-10.0</v>
      </c>
      <c r="H40" s="32">
        <v>-8.0</v>
      </c>
      <c r="I40" s="32">
        <v>-6.0</v>
      </c>
      <c r="J40" s="32">
        <v>5.0</v>
      </c>
      <c r="K40" s="32" t="s">
        <v>330</v>
      </c>
      <c r="L40" s="32" t="s">
        <v>42</v>
      </c>
      <c r="M40" s="32">
        <v>0.0</v>
      </c>
      <c r="N40" s="32">
        <v>0.0</v>
      </c>
      <c r="O40" s="32" t="s">
        <v>243</v>
      </c>
      <c r="P40" s="32" t="s">
        <v>16</v>
      </c>
      <c r="Q40" s="32">
        <v>0.5</v>
      </c>
      <c r="R40" s="32">
        <v>0.0</v>
      </c>
      <c r="S40" s="32">
        <v>0.5</v>
      </c>
      <c r="T40" s="32">
        <f t="shared" si="4"/>
        <v>1</v>
      </c>
      <c r="U40" s="32" t="s">
        <v>568</v>
      </c>
      <c r="V40" s="32" t="s">
        <v>569</v>
      </c>
      <c r="W40" s="32" t="s">
        <v>15</v>
      </c>
      <c r="X40" s="32" t="s">
        <v>496</v>
      </c>
      <c r="Y40" s="32" t="s">
        <v>570</v>
      </c>
      <c r="Z40" s="32" t="s">
        <v>571</v>
      </c>
      <c r="AA40" s="32" t="s">
        <v>572</v>
      </c>
      <c r="AB40" s="32" t="s">
        <v>573</v>
      </c>
      <c r="AC40" s="32" t="s">
        <v>574</v>
      </c>
      <c r="AD40" s="32" t="s">
        <v>575</v>
      </c>
      <c r="AE40" s="32" t="s">
        <v>576</v>
      </c>
      <c r="AF40" s="32" t="s">
        <v>577</v>
      </c>
      <c r="AG40" s="32" t="s">
        <v>96</v>
      </c>
      <c r="AH40" s="35"/>
    </row>
    <row r="41">
      <c r="A41" s="33">
        <v>40.0</v>
      </c>
      <c r="B41" s="33" t="s">
        <v>578</v>
      </c>
      <c r="C41" s="33" t="s">
        <v>579</v>
      </c>
      <c r="D41" s="33">
        <v>2013.0</v>
      </c>
      <c r="E41" s="33" t="s">
        <v>580</v>
      </c>
      <c r="F41" s="33">
        <v>2.0</v>
      </c>
      <c r="G41" s="33">
        <v>-3.0</v>
      </c>
      <c r="H41" s="33">
        <v>-1.0</v>
      </c>
      <c r="I41" s="33">
        <v>0.0</v>
      </c>
      <c r="J41" s="33">
        <v>0.0</v>
      </c>
      <c r="K41" s="33" t="s">
        <v>45</v>
      </c>
      <c r="L41" s="33" t="s">
        <v>45</v>
      </c>
      <c r="M41" s="33">
        <v>0.0</v>
      </c>
      <c r="N41" s="33">
        <v>1.0</v>
      </c>
      <c r="O41" s="33" t="s">
        <v>84</v>
      </c>
      <c r="P41" s="33" t="s">
        <v>23</v>
      </c>
      <c r="Q41" s="33">
        <v>0.75</v>
      </c>
      <c r="R41" s="33">
        <v>0.25</v>
      </c>
      <c r="S41" s="33">
        <v>0.0</v>
      </c>
      <c r="T41" s="33">
        <f t="shared" si="4"/>
        <v>1</v>
      </c>
      <c r="U41" s="33" t="s">
        <v>581</v>
      </c>
      <c r="V41" s="33" t="s">
        <v>131</v>
      </c>
      <c r="W41" s="33" t="s">
        <v>35</v>
      </c>
      <c r="X41" s="33" t="s">
        <v>117</v>
      </c>
      <c r="Y41" s="33" t="s">
        <v>582</v>
      </c>
      <c r="Z41" s="33" t="s">
        <v>583</v>
      </c>
      <c r="AA41" s="33" t="s">
        <v>584</v>
      </c>
      <c r="AB41" s="33" t="s">
        <v>585</v>
      </c>
      <c r="AC41" s="33" t="s">
        <v>586</v>
      </c>
      <c r="AD41" s="33" t="s">
        <v>587</v>
      </c>
      <c r="AE41" s="33" t="s">
        <v>137</v>
      </c>
      <c r="AF41" s="33" t="s">
        <v>588</v>
      </c>
      <c r="AG41" s="33" t="s">
        <v>96</v>
      </c>
      <c r="AH41" s="34"/>
    </row>
    <row r="42">
      <c r="A42" s="31">
        <v>41.0</v>
      </c>
      <c r="B42" s="32" t="s">
        <v>589</v>
      </c>
      <c r="C42" s="32" t="s">
        <v>590</v>
      </c>
      <c r="D42" s="32">
        <v>2010.0</v>
      </c>
      <c r="E42" s="32" t="s">
        <v>591</v>
      </c>
      <c r="F42" s="32">
        <v>3.0</v>
      </c>
      <c r="G42" s="32">
        <v>-3.0</v>
      </c>
      <c r="H42" s="32">
        <v>-2.0</v>
      </c>
      <c r="I42" s="32">
        <v>-3.0</v>
      </c>
      <c r="J42" s="32">
        <v>7.0</v>
      </c>
      <c r="K42" s="32" t="s">
        <v>216</v>
      </c>
      <c r="L42" s="32" t="s">
        <v>44</v>
      </c>
      <c r="M42" s="32">
        <v>0.0</v>
      </c>
      <c r="N42" s="32">
        <v>1.0</v>
      </c>
      <c r="O42" s="32" t="s">
        <v>84</v>
      </c>
      <c r="P42" s="32" t="s">
        <v>113</v>
      </c>
      <c r="Q42" s="32">
        <v>1.0</v>
      </c>
      <c r="R42" s="32">
        <v>0.0</v>
      </c>
      <c r="S42" s="32">
        <v>0.0</v>
      </c>
      <c r="T42" s="32">
        <f t="shared" si="4"/>
        <v>1</v>
      </c>
      <c r="U42" s="32" t="s">
        <v>592</v>
      </c>
      <c r="V42" s="32" t="s">
        <v>593</v>
      </c>
      <c r="W42" s="32" t="s">
        <v>25</v>
      </c>
      <c r="X42" s="32" t="s">
        <v>594</v>
      </c>
      <c r="Y42" s="32" t="s">
        <v>582</v>
      </c>
      <c r="Z42" s="32" t="s">
        <v>595</v>
      </c>
      <c r="AA42" s="32" t="s">
        <v>596</v>
      </c>
      <c r="AB42" s="32" t="s">
        <v>597</v>
      </c>
      <c r="AC42" s="32" t="s">
        <v>598</v>
      </c>
      <c r="AD42" s="32" t="s">
        <v>599</v>
      </c>
      <c r="AE42" s="32" t="s">
        <v>600</v>
      </c>
      <c r="AF42" s="32" t="s">
        <v>601</v>
      </c>
      <c r="AG42" s="32" t="s">
        <v>96</v>
      </c>
      <c r="AH42" s="35"/>
    </row>
    <row r="43">
      <c r="A43" s="33">
        <v>42.0</v>
      </c>
      <c r="B43" s="32" t="s">
        <v>602</v>
      </c>
      <c r="C43" s="32" t="s">
        <v>603</v>
      </c>
      <c r="D43" s="32">
        <v>2005.0</v>
      </c>
      <c r="E43" s="32" t="s">
        <v>111</v>
      </c>
      <c r="F43" s="32">
        <v>3.0</v>
      </c>
      <c r="G43" s="32">
        <v>-5.0</v>
      </c>
      <c r="H43" s="32">
        <v>-3.0</v>
      </c>
      <c r="I43" s="32">
        <v>-6.0</v>
      </c>
      <c r="J43" s="32">
        <v>5.0</v>
      </c>
      <c r="K43" s="32" t="s">
        <v>604</v>
      </c>
      <c r="L43" s="32" t="s">
        <v>44</v>
      </c>
      <c r="M43" s="32">
        <v>0.0</v>
      </c>
      <c r="N43" s="32">
        <v>0.0</v>
      </c>
      <c r="O43" s="32" t="s">
        <v>84</v>
      </c>
      <c r="P43" s="32" t="s">
        <v>113</v>
      </c>
      <c r="Q43" s="32">
        <v>1.0</v>
      </c>
      <c r="R43" s="32">
        <v>0.0</v>
      </c>
      <c r="S43" s="32">
        <v>0.0</v>
      </c>
      <c r="T43" s="32">
        <f t="shared" si="4"/>
        <v>1</v>
      </c>
      <c r="U43" s="32" t="s">
        <v>605</v>
      </c>
      <c r="V43" s="32" t="s">
        <v>606</v>
      </c>
      <c r="W43" s="32" t="s">
        <v>25</v>
      </c>
      <c r="X43" s="32" t="s">
        <v>607</v>
      </c>
      <c r="Y43" s="32" t="s">
        <v>608</v>
      </c>
      <c r="Z43" s="32" t="s">
        <v>609</v>
      </c>
      <c r="AA43" s="32" t="s">
        <v>610</v>
      </c>
      <c r="AB43" s="32" t="s">
        <v>611</v>
      </c>
      <c r="AC43" s="32" t="s">
        <v>612</v>
      </c>
      <c r="AD43" s="32" t="s">
        <v>613</v>
      </c>
      <c r="AE43" s="32" t="s">
        <v>137</v>
      </c>
      <c r="AF43" s="32" t="s">
        <v>614</v>
      </c>
      <c r="AG43" s="32" t="s">
        <v>96</v>
      </c>
      <c r="AH43" s="32"/>
    </row>
    <row r="44">
      <c r="A44" s="31">
        <v>43.0</v>
      </c>
      <c r="B44" s="32" t="s">
        <v>615</v>
      </c>
      <c r="C44" s="32" t="s">
        <v>616</v>
      </c>
      <c r="D44" s="32">
        <v>2015.0</v>
      </c>
      <c r="E44" s="32" t="s">
        <v>617</v>
      </c>
      <c r="F44" s="32">
        <v>3.0</v>
      </c>
      <c r="G44" s="32">
        <v>-10.0</v>
      </c>
      <c r="H44" s="32">
        <v>-7.0</v>
      </c>
      <c r="I44" s="32">
        <v>-12.0</v>
      </c>
      <c r="J44" s="32">
        <v>3.0</v>
      </c>
      <c r="K44" s="32" t="s">
        <v>42</v>
      </c>
      <c r="L44" s="32" t="s">
        <v>42</v>
      </c>
      <c r="M44" s="32">
        <v>0.0</v>
      </c>
      <c r="N44" s="32">
        <v>1.0</v>
      </c>
      <c r="O44" s="32" t="s">
        <v>618</v>
      </c>
      <c r="P44" s="32" t="s">
        <v>16</v>
      </c>
      <c r="Q44" s="32">
        <v>0.25</v>
      </c>
      <c r="R44" s="32">
        <v>0.0</v>
      </c>
      <c r="S44" s="32">
        <v>0.75</v>
      </c>
      <c r="T44" s="32">
        <f t="shared" si="4"/>
        <v>1</v>
      </c>
      <c r="U44" s="32" t="s">
        <v>619</v>
      </c>
      <c r="V44" s="32" t="s">
        <v>620</v>
      </c>
      <c r="W44" s="32" t="s">
        <v>9</v>
      </c>
      <c r="X44" s="32" t="s">
        <v>496</v>
      </c>
      <c r="Y44" s="32" t="s">
        <v>621</v>
      </c>
      <c r="Z44" s="32" t="s">
        <v>622</v>
      </c>
      <c r="AA44" s="32" t="s">
        <v>623</v>
      </c>
      <c r="AB44" s="32" t="s">
        <v>616</v>
      </c>
      <c r="AC44" s="32" t="s">
        <v>624</v>
      </c>
      <c r="AD44" s="32" t="s">
        <v>625</v>
      </c>
      <c r="AE44" s="32" t="s">
        <v>137</v>
      </c>
      <c r="AF44" s="32" t="s">
        <v>94</v>
      </c>
      <c r="AG44" s="32" t="s">
        <v>96</v>
      </c>
      <c r="AH44" s="32" t="s">
        <v>126</v>
      </c>
    </row>
    <row r="45">
      <c r="A45" s="33">
        <v>44.0</v>
      </c>
      <c r="B45" s="32" t="s">
        <v>626</v>
      </c>
      <c r="C45" s="32" t="s">
        <v>627</v>
      </c>
      <c r="D45" s="32">
        <v>2014.0</v>
      </c>
      <c r="E45" s="32" t="s">
        <v>628</v>
      </c>
      <c r="F45" s="32">
        <v>3.0</v>
      </c>
      <c r="G45" s="32">
        <v>-3.0</v>
      </c>
      <c r="H45" s="32">
        <v>-2.0</v>
      </c>
      <c r="I45" s="32">
        <v>-3.0</v>
      </c>
      <c r="J45" s="32">
        <v>0.0</v>
      </c>
      <c r="K45" s="32" t="s">
        <v>45</v>
      </c>
      <c r="L45" s="32" t="s">
        <v>45</v>
      </c>
      <c r="M45" s="32">
        <v>0.0</v>
      </c>
      <c r="N45" s="32">
        <v>1.0</v>
      </c>
      <c r="O45" s="32" t="s">
        <v>243</v>
      </c>
      <c r="P45" s="32" t="s">
        <v>23</v>
      </c>
      <c r="Q45" s="32">
        <v>0.25</v>
      </c>
      <c r="R45" s="32">
        <v>0.0</v>
      </c>
      <c r="S45" s="32">
        <v>0.75</v>
      </c>
      <c r="T45" s="32">
        <f t="shared" si="4"/>
        <v>1</v>
      </c>
      <c r="U45" s="32" t="s">
        <v>629</v>
      </c>
      <c r="V45" s="32" t="s">
        <v>143</v>
      </c>
      <c r="W45" s="32" t="s">
        <v>31</v>
      </c>
      <c r="X45" s="32" t="s">
        <v>630</v>
      </c>
      <c r="Y45" s="32" t="s">
        <v>102</v>
      </c>
      <c r="Z45" s="32" t="s">
        <v>631</v>
      </c>
      <c r="AA45" s="32" t="s">
        <v>632</v>
      </c>
      <c r="AB45" s="32" t="s">
        <v>633</v>
      </c>
      <c r="AC45" s="32" t="s">
        <v>634</v>
      </c>
      <c r="AD45" s="32" t="s">
        <v>635</v>
      </c>
      <c r="AE45" s="32" t="s">
        <v>94</v>
      </c>
      <c r="AF45" s="32" t="s">
        <v>636</v>
      </c>
      <c r="AG45" s="32" t="s">
        <v>151</v>
      </c>
      <c r="AH45" s="32" t="s">
        <v>126</v>
      </c>
    </row>
    <row r="46">
      <c r="A46" s="31">
        <v>45.0</v>
      </c>
      <c r="B46" s="31" t="s">
        <v>637</v>
      </c>
      <c r="C46" s="31" t="s">
        <v>638</v>
      </c>
      <c r="D46" s="31">
        <v>2018.0</v>
      </c>
      <c r="E46" s="31" t="s">
        <v>639</v>
      </c>
      <c r="F46" s="31">
        <v>2.0</v>
      </c>
      <c r="G46" s="31">
        <v>-9.0</v>
      </c>
      <c r="H46" s="31">
        <v>-7.0</v>
      </c>
      <c r="I46" s="31">
        <v>2.0</v>
      </c>
      <c r="J46" s="31">
        <v>5.0</v>
      </c>
      <c r="K46" s="31" t="s">
        <v>42</v>
      </c>
      <c r="L46" s="31" t="s">
        <v>42</v>
      </c>
      <c r="M46" s="31">
        <v>0.0</v>
      </c>
      <c r="N46" s="31">
        <v>1.0</v>
      </c>
      <c r="O46" s="31" t="s">
        <v>84</v>
      </c>
      <c r="P46" s="31" t="s">
        <v>16</v>
      </c>
      <c r="Q46" s="31">
        <v>0.0</v>
      </c>
      <c r="R46" s="31">
        <v>1.0</v>
      </c>
      <c r="S46" s="31">
        <v>0.0</v>
      </c>
      <c r="T46" s="31">
        <f t="shared" si="4"/>
        <v>1</v>
      </c>
      <c r="U46" s="31" t="s">
        <v>640</v>
      </c>
      <c r="V46" s="31" t="s">
        <v>641</v>
      </c>
      <c r="W46" s="31" t="s">
        <v>15</v>
      </c>
      <c r="X46" s="31" t="s">
        <v>642</v>
      </c>
      <c r="Y46" s="31" t="s">
        <v>643</v>
      </c>
      <c r="Z46" s="31" t="s">
        <v>644</v>
      </c>
      <c r="AA46" s="31" t="s">
        <v>645</v>
      </c>
      <c r="AB46" s="31" t="s">
        <v>646</v>
      </c>
      <c r="AC46" s="31" t="s">
        <v>647</v>
      </c>
      <c r="AD46" s="31" t="s">
        <v>648</v>
      </c>
      <c r="AE46" s="31" t="s">
        <v>649</v>
      </c>
      <c r="AF46" s="31" t="s">
        <v>650</v>
      </c>
      <c r="AG46" s="31" t="s">
        <v>564</v>
      </c>
      <c r="AH46" s="31" t="s">
        <v>126</v>
      </c>
    </row>
    <row r="47">
      <c r="A47" s="33">
        <v>46.0</v>
      </c>
      <c r="B47" s="32" t="s">
        <v>651</v>
      </c>
      <c r="C47" s="32" t="s">
        <v>652</v>
      </c>
      <c r="D47" s="32">
        <v>2015.0</v>
      </c>
      <c r="E47" s="32" t="s">
        <v>111</v>
      </c>
      <c r="F47" s="32">
        <v>3.0</v>
      </c>
      <c r="G47" s="32">
        <v>-10.0</v>
      </c>
      <c r="H47" s="32">
        <v>-9.0</v>
      </c>
      <c r="I47" s="32">
        <v>-15.0</v>
      </c>
      <c r="J47" s="32">
        <v>-9.0</v>
      </c>
      <c r="K47" s="32" t="s">
        <v>42</v>
      </c>
      <c r="L47" s="32" t="s">
        <v>42</v>
      </c>
      <c r="M47" s="32">
        <v>0.0</v>
      </c>
      <c r="N47" s="32">
        <v>1.0</v>
      </c>
      <c r="O47" s="32" t="s">
        <v>84</v>
      </c>
      <c r="P47" s="32" t="s">
        <v>23</v>
      </c>
      <c r="Q47" s="32">
        <v>1.0</v>
      </c>
      <c r="R47" s="32">
        <v>0.0</v>
      </c>
      <c r="S47" s="32">
        <v>0.0</v>
      </c>
      <c r="T47" s="32">
        <f t="shared" si="4"/>
        <v>1</v>
      </c>
      <c r="U47" s="32" t="s">
        <v>653</v>
      </c>
      <c r="V47" s="32" t="s">
        <v>9</v>
      </c>
      <c r="W47" s="32" t="s">
        <v>9</v>
      </c>
      <c r="X47" s="32" t="s">
        <v>42</v>
      </c>
      <c r="Y47" s="32" t="s">
        <v>448</v>
      </c>
      <c r="Z47" s="32" t="s">
        <v>654</v>
      </c>
      <c r="AA47" s="32" t="s">
        <v>655</v>
      </c>
      <c r="AB47" s="32" t="s">
        <v>656</v>
      </c>
      <c r="AC47" s="32" t="s">
        <v>657</v>
      </c>
      <c r="AD47" s="32" t="s">
        <v>658</v>
      </c>
      <c r="AE47" s="32" t="s">
        <v>659</v>
      </c>
      <c r="AF47" s="32" t="s">
        <v>660</v>
      </c>
      <c r="AG47" s="32" t="s">
        <v>96</v>
      </c>
      <c r="AH47" s="32"/>
    </row>
    <row r="48">
      <c r="A48" s="31">
        <v>47.0</v>
      </c>
      <c r="B48" s="32" t="s">
        <v>661</v>
      </c>
      <c r="C48" s="32" t="s">
        <v>662</v>
      </c>
      <c r="D48" s="32">
        <v>2012.0</v>
      </c>
      <c r="E48" s="32" t="s">
        <v>355</v>
      </c>
      <c r="F48" s="32">
        <v>3.0</v>
      </c>
      <c r="G48" s="32">
        <v>-9.0</v>
      </c>
      <c r="H48" s="32">
        <v>-9.0</v>
      </c>
      <c r="I48" s="32">
        <v>-9.0</v>
      </c>
      <c r="J48" s="32">
        <v>-6.0</v>
      </c>
      <c r="K48" s="32" t="s">
        <v>42</v>
      </c>
      <c r="L48" s="32" t="s">
        <v>42</v>
      </c>
      <c r="M48" s="32">
        <v>0.0</v>
      </c>
      <c r="N48" s="32">
        <v>1.0</v>
      </c>
      <c r="O48" s="32" t="s">
        <v>84</v>
      </c>
      <c r="P48" s="32" t="s">
        <v>23</v>
      </c>
      <c r="Q48" s="32">
        <v>0.25</v>
      </c>
      <c r="R48" s="32">
        <v>0.75</v>
      </c>
      <c r="S48" s="32">
        <v>0.0</v>
      </c>
      <c r="T48" s="32">
        <f t="shared" si="4"/>
        <v>1</v>
      </c>
      <c r="U48" s="32" t="s">
        <v>663</v>
      </c>
      <c r="V48" s="32" t="s">
        <v>9</v>
      </c>
      <c r="W48" s="32" t="s">
        <v>9</v>
      </c>
      <c r="X48" s="32" t="s">
        <v>664</v>
      </c>
      <c r="Y48" s="32" t="s">
        <v>608</v>
      </c>
      <c r="Z48" s="32" t="s">
        <v>665</v>
      </c>
      <c r="AA48" s="32" t="s">
        <v>666</v>
      </c>
      <c r="AB48" s="32" t="s">
        <v>667</v>
      </c>
      <c r="AC48" s="32" t="s">
        <v>668</v>
      </c>
      <c r="AD48" s="32" t="s">
        <v>669</v>
      </c>
      <c r="AE48" s="32" t="s">
        <v>137</v>
      </c>
      <c r="AF48" s="32" t="s">
        <v>670</v>
      </c>
      <c r="AG48" s="32" t="s">
        <v>96</v>
      </c>
      <c r="AH48" s="32" t="s">
        <v>490</v>
      </c>
    </row>
    <row r="49">
      <c r="A49" s="33">
        <v>48.0</v>
      </c>
      <c r="B49" s="32" t="s">
        <v>671</v>
      </c>
      <c r="C49" s="32" t="s">
        <v>672</v>
      </c>
      <c r="D49" s="32">
        <v>2019.0</v>
      </c>
      <c r="E49" s="32" t="s">
        <v>367</v>
      </c>
      <c r="F49" s="32">
        <v>3.0</v>
      </c>
      <c r="G49" s="32">
        <v>-10.0</v>
      </c>
      <c r="H49" s="32">
        <v>-5.0</v>
      </c>
      <c r="I49" s="32">
        <v>-2.0</v>
      </c>
      <c r="J49" s="32">
        <v>-2.0</v>
      </c>
      <c r="K49" s="32" t="s">
        <v>330</v>
      </c>
      <c r="L49" s="32" t="s">
        <v>43</v>
      </c>
      <c r="M49" s="32">
        <v>0.0</v>
      </c>
      <c r="N49" s="32">
        <v>1.0</v>
      </c>
      <c r="O49" s="32" t="s">
        <v>673</v>
      </c>
      <c r="P49" s="32" t="s">
        <v>16</v>
      </c>
      <c r="Q49" s="32">
        <v>0.5</v>
      </c>
      <c r="R49" s="32">
        <v>0.0</v>
      </c>
      <c r="S49" s="32">
        <v>0.5</v>
      </c>
      <c r="T49" s="32">
        <f t="shared" si="4"/>
        <v>1</v>
      </c>
      <c r="U49" s="32" t="s">
        <v>674</v>
      </c>
      <c r="V49" s="32" t="s">
        <v>675</v>
      </c>
      <c r="W49" s="32" t="s">
        <v>17</v>
      </c>
      <c r="X49" s="32" t="s">
        <v>676</v>
      </c>
      <c r="Y49" s="32" t="s">
        <v>102</v>
      </c>
      <c r="Z49" s="32" t="s">
        <v>677</v>
      </c>
      <c r="AA49" s="32" t="s">
        <v>678</v>
      </c>
      <c r="AB49" s="32" t="s">
        <v>679</v>
      </c>
      <c r="AC49" s="32" t="s">
        <v>680</v>
      </c>
      <c r="AD49" s="32" t="s">
        <v>681</v>
      </c>
      <c r="AE49" s="32" t="s">
        <v>94</v>
      </c>
      <c r="AF49" s="32" t="s">
        <v>682</v>
      </c>
      <c r="AG49" s="32" t="s">
        <v>96</v>
      </c>
      <c r="AH49" s="32" t="s">
        <v>126</v>
      </c>
    </row>
    <row r="50">
      <c r="A50" s="31">
        <v>49.0</v>
      </c>
      <c r="B50" s="32" t="s">
        <v>683</v>
      </c>
      <c r="C50" s="32" t="s">
        <v>684</v>
      </c>
      <c r="D50" s="32">
        <v>2004.0</v>
      </c>
      <c r="E50" s="32" t="s">
        <v>685</v>
      </c>
      <c r="F50" s="32">
        <v>3.0</v>
      </c>
      <c r="G50" s="32">
        <v>-3.0</v>
      </c>
      <c r="H50" s="32">
        <v>-2.0</v>
      </c>
      <c r="I50" s="32">
        <v>-1.0</v>
      </c>
      <c r="J50" s="32">
        <v>0.0</v>
      </c>
      <c r="K50" s="32" t="s">
        <v>45</v>
      </c>
      <c r="L50" s="32" t="s">
        <v>45</v>
      </c>
      <c r="M50" s="32">
        <v>0.0</v>
      </c>
      <c r="N50" s="32">
        <v>1.0</v>
      </c>
      <c r="O50" s="32" t="s">
        <v>84</v>
      </c>
      <c r="P50" s="32" t="s">
        <v>113</v>
      </c>
      <c r="Q50" s="32">
        <v>0.75</v>
      </c>
      <c r="R50" s="32">
        <v>0.0</v>
      </c>
      <c r="S50" s="32">
        <v>0.25</v>
      </c>
      <c r="T50" s="32">
        <f t="shared" si="4"/>
        <v>1</v>
      </c>
      <c r="U50" s="32" t="s">
        <v>686</v>
      </c>
      <c r="V50" s="32" t="s">
        <v>687</v>
      </c>
      <c r="W50" s="32" t="s">
        <v>33</v>
      </c>
      <c r="X50" s="32" t="s">
        <v>688</v>
      </c>
      <c r="Y50" s="32" t="s">
        <v>205</v>
      </c>
      <c r="Z50" s="32" t="s">
        <v>689</v>
      </c>
      <c r="AA50" s="32" t="s">
        <v>690</v>
      </c>
      <c r="AB50" s="32" t="s">
        <v>691</v>
      </c>
      <c r="AC50" s="32" t="s">
        <v>692</v>
      </c>
      <c r="AD50" s="32" t="s">
        <v>307</v>
      </c>
      <c r="AE50" s="32" t="s">
        <v>137</v>
      </c>
      <c r="AF50" s="32" t="s">
        <v>693</v>
      </c>
      <c r="AG50" s="32" t="s">
        <v>96</v>
      </c>
      <c r="AH50" s="35"/>
    </row>
    <row r="51">
      <c r="A51" s="33">
        <v>50.0</v>
      </c>
      <c r="B51" s="32" t="s">
        <v>694</v>
      </c>
      <c r="C51" s="32" t="s">
        <v>695</v>
      </c>
      <c r="D51" s="32">
        <v>2013.0</v>
      </c>
      <c r="E51" s="32" t="s">
        <v>696</v>
      </c>
      <c r="F51" s="32">
        <v>3.0</v>
      </c>
      <c r="G51" s="32">
        <v>-9.0</v>
      </c>
      <c r="H51" s="32">
        <v>-5.0</v>
      </c>
      <c r="I51" s="32">
        <v>-8.0</v>
      </c>
      <c r="J51" s="32">
        <v>3.0</v>
      </c>
      <c r="K51" s="32" t="s">
        <v>308</v>
      </c>
      <c r="L51" s="32" t="s">
        <v>43</v>
      </c>
      <c r="M51" s="32">
        <v>0.0</v>
      </c>
      <c r="N51" s="32">
        <v>1.0</v>
      </c>
      <c r="O51" s="32" t="s">
        <v>84</v>
      </c>
      <c r="P51" s="32" t="s">
        <v>16</v>
      </c>
      <c r="Q51" s="32">
        <v>0.5</v>
      </c>
      <c r="R51" s="32">
        <v>0.0</v>
      </c>
      <c r="S51" s="32">
        <v>0.5</v>
      </c>
      <c r="T51" s="32">
        <f t="shared" si="4"/>
        <v>1</v>
      </c>
      <c r="U51" s="32" t="s">
        <v>697</v>
      </c>
      <c r="V51" s="32" t="s">
        <v>698</v>
      </c>
      <c r="W51" s="32" t="s">
        <v>17</v>
      </c>
      <c r="X51" s="32" t="s">
        <v>43</v>
      </c>
      <c r="Y51" s="32" t="s">
        <v>102</v>
      </c>
      <c r="Z51" s="32" t="s">
        <v>699</v>
      </c>
      <c r="AA51" s="32" t="s">
        <v>700</v>
      </c>
      <c r="AB51" s="32" t="s">
        <v>701</v>
      </c>
      <c r="AC51" s="32" t="s">
        <v>702</v>
      </c>
      <c r="AD51" s="32" t="s">
        <v>703</v>
      </c>
      <c r="AE51" s="32" t="s">
        <v>704</v>
      </c>
      <c r="AF51" s="32" t="s">
        <v>705</v>
      </c>
      <c r="AG51" s="32" t="s">
        <v>401</v>
      </c>
      <c r="AH51" s="32" t="s">
        <v>706</v>
      </c>
    </row>
    <row r="52">
      <c r="A52" s="31">
        <v>51.0</v>
      </c>
      <c r="B52" s="31" t="s">
        <v>707</v>
      </c>
      <c r="C52" s="31" t="s">
        <v>708</v>
      </c>
      <c r="D52" s="31">
        <v>2014.0</v>
      </c>
      <c r="E52" s="31" t="s">
        <v>141</v>
      </c>
      <c r="F52" s="31">
        <v>3.0</v>
      </c>
      <c r="G52" s="31">
        <v>-3.0</v>
      </c>
      <c r="H52" s="31">
        <v>-2.0</v>
      </c>
      <c r="I52" s="31">
        <v>-2.0</v>
      </c>
      <c r="J52" s="31">
        <v>0.0</v>
      </c>
      <c r="K52" s="31" t="s">
        <v>45</v>
      </c>
      <c r="L52" s="31" t="s">
        <v>45</v>
      </c>
      <c r="M52" s="31">
        <v>0.0</v>
      </c>
      <c r="N52" s="31">
        <v>1.0</v>
      </c>
      <c r="O52" s="31" t="s">
        <v>84</v>
      </c>
      <c r="P52" s="31" t="s">
        <v>23</v>
      </c>
      <c r="Q52" s="31">
        <v>0.25</v>
      </c>
      <c r="R52" s="31">
        <v>0.75</v>
      </c>
      <c r="S52" s="31">
        <v>0.0</v>
      </c>
      <c r="T52" s="31">
        <f t="shared" si="4"/>
        <v>1</v>
      </c>
      <c r="U52" s="31" t="s">
        <v>709</v>
      </c>
      <c r="V52" s="31" t="s">
        <v>143</v>
      </c>
      <c r="W52" s="31" t="s">
        <v>31</v>
      </c>
      <c r="X52" s="31" t="s">
        <v>710</v>
      </c>
      <c r="Y52" s="31" t="s">
        <v>102</v>
      </c>
      <c r="Z52" s="31" t="s">
        <v>711</v>
      </c>
      <c r="AA52" s="31" t="s">
        <v>712</v>
      </c>
      <c r="AB52" s="31" t="s">
        <v>713</v>
      </c>
      <c r="AC52" s="31" t="s">
        <v>714</v>
      </c>
      <c r="AD52" s="31" t="s">
        <v>715</v>
      </c>
      <c r="AE52" s="31" t="s">
        <v>137</v>
      </c>
      <c r="AF52" s="31" t="s">
        <v>716</v>
      </c>
      <c r="AG52" s="31" t="s">
        <v>151</v>
      </c>
      <c r="AH52" s="37"/>
    </row>
    <row r="53" ht="28.5" customHeight="1">
      <c r="A53" s="33">
        <v>52.0</v>
      </c>
      <c r="B53" s="32" t="s">
        <v>717</v>
      </c>
      <c r="C53" s="32" t="s">
        <v>708</v>
      </c>
      <c r="D53" s="32">
        <v>2016.0</v>
      </c>
      <c r="E53" s="32" t="s">
        <v>718</v>
      </c>
      <c r="F53" s="32">
        <v>3.0</v>
      </c>
      <c r="G53" s="32">
        <v>-3.0</v>
      </c>
      <c r="H53" s="32">
        <v>-2.0</v>
      </c>
      <c r="I53" s="32">
        <v>-2.0</v>
      </c>
      <c r="J53" s="32">
        <v>0.0</v>
      </c>
      <c r="K53" s="32" t="s">
        <v>45</v>
      </c>
      <c r="L53" s="32" t="s">
        <v>45</v>
      </c>
      <c r="M53" s="32">
        <v>0.0</v>
      </c>
      <c r="N53" s="32">
        <v>1.0</v>
      </c>
      <c r="O53" s="32" t="s">
        <v>84</v>
      </c>
      <c r="P53" s="32" t="s">
        <v>23</v>
      </c>
      <c r="Q53" s="32">
        <v>0.75</v>
      </c>
      <c r="R53" s="32">
        <v>0.0</v>
      </c>
      <c r="S53" s="32">
        <v>0.25</v>
      </c>
      <c r="T53" s="32">
        <f t="shared" si="4"/>
        <v>1</v>
      </c>
      <c r="U53" s="32" t="s">
        <v>709</v>
      </c>
      <c r="V53" s="32" t="s">
        <v>143</v>
      </c>
      <c r="W53" s="32" t="s">
        <v>31</v>
      </c>
      <c r="X53" s="32" t="s">
        <v>719</v>
      </c>
      <c r="Y53" s="32" t="s">
        <v>102</v>
      </c>
      <c r="Z53" s="32" t="s">
        <v>711</v>
      </c>
      <c r="AA53" s="32" t="s">
        <v>720</v>
      </c>
      <c r="AB53" s="32" t="s">
        <v>721</v>
      </c>
      <c r="AC53" s="32" t="s">
        <v>722</v>
      </c>
      <c r="AD53" s="32" t="s">
        <v>715</v>
      </c>
      <c r="AE53" s="32" t="s">
        <v>137</v>
      </c>
      <c r="AF53" s="32" t="s">
        <v>723</v>
      </c>
      <c r="AG53" s="32" t="s">
        <v>96</v>
      </c>
      <c r="AH53" s="35"/>
    </row>
    <row r="54">
      <c r="A54" s="31">
        <v>53.0</v>
      </c>
      <c r="B54" s="32" t="s">
        <v>724</v>
      </c>
      <c r="C54" s="32" t="s">
        <v>725</v>
      </c>
      <c r="D54" s="32">
        <v>2019.0</v>
      </c>
      <c r="E54" s="32" t="s">
        <v>141</v>
      </c>
      <c r="F54" s="32">
        <v>3.0</v>
      </c>
      <c r="G54" s="32">
        <v>-3.0</v>
      </c>
      <c r="H54" s="32">
        <v>-2.0</v>
      </c>
      <c r="I54" s="32">
        <v>-2.0</v>
      </c>
      <c r="J54" s="32">
        <v>0.0</v>
      </c>
      <c r="K54" s="32" t="s">
        <v>45</v>
      </c>
      <c r="L54" s="32" t="s">
        <v>45</v>
      </c>
      <c r="M54" s="32">
        <v>0.0</v>
      </c>
      <c r="N54" s="32">
        <v>1.0</v>
      </c>
      <c r="O54" s="32" t="s">
        <v>84</v>
      </c>
      <c r="P54" s="32" t="s">
        <v>23</v>
      </c>
      <c r="Q54" s="32">
        <v>0.75</v>
      </c>
      <c r="R54" s="32">
        <v>0.25</v>
      </c>
      <c r="S54" s="32">
        <v>0.0</v>
      </c>
      <c r="T54" s="32">
        <f t="shared" si="4"/>
        <v>1</v>
      </c>
      <c r="U54" s="32" t="s">
        <v>726</v>
      </c>
      <c r="V54" s="32" t="s">
        <v>143</v>
      </c>
      <c r="W54" s="32" t="s">
        <v>31</v>
      </c>
      <c r="X54" s="32" t="s">
        <v>727</v>
      </c>
      <c r="Y54" s="32" t="s">
        <v>102</v>
      </c>
      <c r="Z54" s="32" t="s">
        <v>728</v>
      </c>
      <c r="AA54" s="32" t="s">
        <v>729</v>
      </c>
      <c r="AB54" s="32" t="s">
        <v>730</v>
      </c>
      <c r="AC54" s="32" t="s">
        <v>731</v>
      </c>
      <c r="AD54" s="32" t="s">
        <v>732</v>
      </c>
      <c r="AE54" s="32" t="s">
        <v>733</v>
      </c>
      <c r="AF54" s="32" t="s">
        <v>734</v>
      </c>
      <c r="AG54" s="32" t="s">
        <v>151</v>
      </c>
      <c r="AH54" s="32" t="s">
        <v>126</v>
      </c>
    </row>
    <row r="55">
      <c r="A55" s="33">
        <v>54.0</v>
      </c>
      <c r="B55" s="33" t="s">
        <v>735</v>
      </c>
      <c r="C55" s="33" t="s">
        <v>736</v>
      </c>
      <c r="D55" s="33">
        <v>2000.0</v>
      </c>
      <c r="E55" s="33" t="s">
        <v>737</v>
      </c>
      <c r="F55" s="33">
        <v>3.0</v>
      </c>
      <c r="G55" s="33">
        <v>-7.0</v>
      </c>
      <c r="H55" s="33">
        <v>-6.0</v>
      </c>
      <c r="I55" s="33">
        <v>-2.0</v>
      </c>
      <c r="J55" s="33">
        <v>4.0</v>
      </c>
      <c r="K55" s="33" t="s">
        <v>738</v>
      </c>
      <c r="L55" s="33" t="s">
        <v>43</v>
      </c>
      <c r="M55" s="33">
        <v>0.0</v>
      </c>
      <c r="N55" s="33">
        <v>1.0</v>
      </c>
      <c r="O55" s="33" t="s">
        <v>84</v>
      </c>
      <c r="P55" s="33" t="s">
        <v>16</v>
      </c>
      <c r="Q55" s="33">
        <v>0.5</v>
      </c>
      <c r="R55" s="33">
        <v>0.25</v>
      </c>
      <c r="S55" s="33">
        <v>0.25</v>
      </c>
      <c r="T55" s="33">
        <f t="shared" si="4"/>
        <v>1</v>
      </c>
      <c r="U55" s="33" t="s">
        <v>739</v>
      </c>
      <c r="V55" s="33" t="s">
        <v>740</v>
      </c>
      <c r="W55" s="33" t="s">
        <v>17</v>
      </c>
      <c r="X55" s="33" t="s">
        <v>741</v>
      </c>
      <c r="Y55" s="33" t="s">
        <v>102</v>
      </c>
      <c r="Z55" s="33" t="s">
        <v>742</v>
      </c>
      <c r="AA55" s="33" t="s">
        <v>743</v>
      </c>
      <c r="AB55" s="33" t="s">
        <v>744</v>
      </c>
      <c r="AC55" s="33" t="s">
        <v>745</v>
      </c>
      <c r="AD55" s="33" t="s">
        <v>746</v>
      </c>
      <c r="AE55" s="33" t="s">
        <v>747</v>
      </c>
      <c r="AF55" s="33" t="s">
        <v>748</v>
      </c>
      <c r="AG55" s="33" t="s">
        <v>151</v>
      </c>
      <c r="AH55" s="33" t="s">
        <v>126</v>
      </c>
    </row>
    <row r="56">
      <c r="A56" s="31">
        <v>55.0</v>
      </c>
      <c r="B56" s="31" t="s">
        <v>749</v>
      </c>
      <c r="C56" s="31" t="s">
        <v>750</v>
      </c>
      <c r="D56" s="31">
        <v>2012.0</v>
      </c>
      <c r="E56" s="31" t="s">
        <v>580</v>
      </c>
      <c r="F56" s="31">
        <v>3.0</v>
      </c>
      <c r="G56" s="31">
        <v>-3.0</v>
      </c>
      <c r="H56" s="31">
        <v>-1.0</v>
      </c>
      <c r="I56" s="31">
        <v>0.0</v>
      </c>
      <c r="J56" s="31">
        <v>0.0</v>
      </c>
      <c r="K56" s="31" t="s">
        <v>45</v>
      </c>
      <c r="L56" s="31" t="s">
        <v>45</v>
      </c>
      <c r="M56" s="31">
        <v>0.0</v>
      </c>
      <c r="N56" s="31">
        <v>1.0</v>
      </c>
      <c r="O56" s="31" t="s">
        <v>243</v>
      </c>
      <c r="P56" s="31" t="s">
        <v>16</v>
      </c>
      <c r="Q56" s="31">
        <v>0.25</v>
      </c>
      <c r="R56" s="31">
        <v>0.75</v>
      </c>
      <c r="S56" s="31">
        <v>0.0</v>
      </c>
      <c r="T56" s="31">
        <f t="shared" si="4"/>
        <v>1</v>
      </c>
      <c r="U56" s="31" t="s">
        <v>751</v>
      </c>
      <c r="V56" s="31" t="s">
        <v>752</v>
      </c>
      <c r="W56" s="31" t="s">
        <v>35</v>
      </c>
      <c r="X56" s="31" t="s">
        <v>117</v>
      </c>
      <c r="Y56" s="31" t="s">
        <v>102</v>
      </c>
      <c r="Z56" s="31" t="s">
        <v>753</v>
      </c>
      <c r="AA56" s="31" t="s">
        <v>754</v>
      </c>
      <c r="AB56" s="31" t="s">
        <v>755</v>
      </c>
      <c r="AC56" s="31" t="s">
        <v>756</v>
      </c>
      <c r="AD56" s="31" t="s">
        <v>757</v>
      </c>
      <c r="AE56" s="31" t="s">
        <v>758</v>
      </c>
      <c r="AF56" s="31" t="s">
        <v>759</v>
      </c>
      <c r="AG56" s="31" t="s">
        <v>151</v>
      </c>
      <c r="AH56" s="37"/>
    </row>
    <row r="57">
      <c r="A57" s="33">
        <v>56.0</v>
      </c>
      <c r="B57" s="33" t="s">
        <v>760</v>
      </c>
      <c r="C57" s="33" t="s">
        <v>761</v>
      </c>
      <c r="D57" s="33">
        <v>2010.0</v>
      </c>
      <c r="E57" s="33" t="s">
        <v>762</v>
      </c>
      <c r="F57" s="33">
        <v>2.0</v>
      </c>
      <c r="G57" s="33">
        <v>-3.0</v>
      </c>
      <c r="H57" s="33">
        <v>-1.0</v>
      </c>
      <c r="I57" s="33">
        <v>0.0</v>
      </c>
      <c r="J57" s="33">
        <v>0.0</v>
      </c>
      <c r="K57" s="33" t="s">
        <v>45</v>
      </c>
      <c r="L57" s="33" t="s">
        <v>45</v>
      </c>
      <c r="M57" s="33">
        <v>0.0</v>
      </c>
      <c r="N57" s="33">
        <v>1.0</v>
      </c>
      <c r="O57" s="33" t="s">
        <v>84</v>
      </c>
      <c r="P57" s="33" t="s">
        <v>23</v>
      </c>
      <c r="Q57" s="33">
        <v>0.25</v>
      </c>
      <c r="R57" s="33">
        <v>0.75</v>
      </c>
      <c r="S57" s="33">
        <v>0.0</v>
      </c>
      <c r="T57" s="33">
        <f t="shared" si="4"/>
        <v>1</v>
      </c>
      <c r="U57" s="33" t="s">
        <v>763</v>
      </c>
      <c r="V57" s="33" t="s">
        <v>131</v>
      </c>
      <c r="W57" s="33" t="s">
        <v>35</v>
      </c>
      <c r="X57" s="33" t="s">
        <v>117</v>
      </c>
      <c r="Y57" s="33" t="s">
        <v>582</v>
      </c>
      <c r="Z57" s="33" t="s">
        <v>764</v>
      </c>
      <c r="AA57" s="33" t="s">
        <v>765</v>
      </c>
      <c r="AB57" s="33" t="s">
        <v>766</v>
      </c>
      <c r="AC57" s="33" t="s">
        <v>767</v>
      </c>
      <c r="AD57" s="33" t="s">
        <v>768</v>
      </c>
      <c r="AE57" s="33" t="s">
        <v>769</v>
      </c>
      <c r="AF57" s="33" t="s">
        <v>770</v>
      </c>
      <c r="AG57" s="33" t="s">
        <v>96</v>
      </c>
      <c r="AH57" s="34"/>
    </row>
    <row r="58">
      <c r="A58" s="31">
        <v>57.0</v>
      </c>
      <c r="B58" s="41" t="s">
        <v>771</v>
      </c>
      <c r="C58" s="31" t="s">
        <v>772</v>
      </c>
      <c r="D58" s="31">
        <v>2020.0</v>
      </c>
      <c r="E58" s="31" t="s">
        <v>773</v>
      </c>
      <c r="F58" s="42">
        <v>44595.0</v>
      </c>
      <c r="G58" s="31">
        <v>-10.0</v>
      </c>
      <c r="H58" s="31">
        <v>-4.0</v>
      </c>
      <c r="I58" s="31">
        <v>2.0</v>
      </c>
      <c r="J58" s="31">
        <v>4.0</v>
      </c>
      <c r="K58" s="31" t="s">
        <v>774</v>
      </c>
      <c r="L58" s="31" t="s">
        <v>42</v>
      </c>
      <c r="M58" s="31">
        <v>0.0</v>
      </c>
      <c r="N58" s="31">
        <v>1.0</v>
      </c>
      <c r="O58" s="31" t="s">
        <v>84</v>
      </c>
      <c r="P58" s="31" t="s">
        <v>16</v>
      </c>
      <c r="Q58" s="31">
        <v>0.5</v>
      </c>
      <c r="R58" s="31">
        <v>0.5</v>
      </c>
      <c r="S58" s="31">
        <v>0.0</v>
      </c>
      <c r="T58" s="31">
        <f t="shared" si="4"/>
        <v>1</v>
      </c>
      <c r="U58" s="31" t="s">
        <v>775</v>
      </c>
      <c r="V58" s="31" t="s">
        <v>332</v>
      </c>
      <c r="W58" s="31" t="s">
        <v>15</v>
      </c>
      <c r="X58" s="31" t="s">
        <v>776</v>
      </c>
      <c r="Y58" s="31" t="s">
        <v>233</v>
      </c>
      <c r="Z58" s="31" t="s">
        <v>777</v>
      </c>
      <c r="AA58" s="31" t="s">
        <v>778</v>
      </c>
      <c r="AB58" s="31" t="s">
        <v>779</v>
      </c>
      <c r="AC58" s="31" t="s">
        <v>780</v>
      </c>
      <c r="AD58" s="31" t="s">
        <v>781</v>
      </c>
      <c r="AE58" s="31" t="s">
        <v>94</v>
      </c>
      <c r="AF58" s="31" t="s">
        <v>782</v>
      </c>
      <c r="AG58" s="31" t="s">
        <v>96</v>
      </c>
      <c r="AH58" s="31" t="s">
        <v>126</v>
      </c>
    </row>
    <row r="59">
      <c r="A59" s="33">
        <v>58.0</v>
      </c>
      <c r="B59" s="32" t="s">
        <v>783</v>
      </c>
      <c r="C59" s="32" t="s">
        <v>784</v>
      </c>
      <c r="D59" s="32">
        <v>2010.0</v>
      </c>
      <c r="E59" s="32" t="s">
        <v>785</v>
      </c>
      <c r="F59" s="32">
        <v>2.0</v>
      </c>
      <c r="G59" s="32">
        <v>-4.0</v>
      </c>
      <c r="H59" s="32">
        <v>-2.0</v>
      </c>
      <c r="I59" s="32">
        <v>-3.0</v>
      </c>
      <c r="J59" s="32">
        <v>0.0</v>
      </c>
      <c r="K59" s="32" t="s">
        <v>44</v>
      </c>
      <c r="L59" s="32" t="s">
        <v>44</v>
      </c>
      <c r="M59" s="32">
        <v>0.0</v>
      </c>
      <c r="N59" s="32">
        <v>1.0</v>
      </c>
      <c r="O59" s="32" t="s">
        <v>84</v>
      </c>
      <c r="P59" s="32" t="s">
        <v>23</v>
      </c>
      <c r="Q59" s="32">
        <v>0.0</v>
      </c>
      <c r="R59" s="32">
        <v>1.0</v>
      </c>
      <c r="S59" s="32">
        <v>0.0</v>
      </c>
      <c r="T59" s="32">
        <f t="shared" si="4"/>
        <v>1</v>
      </c>
      <c r="U59" s="32" t="s">
        <v>786</v>
      </c>
      <c r="V59" s="32" t="s">
        <v>787</v>
      </c>
      <c r="W59" s="32" t="s">
        <v>28</v>
      </c>
      <c r="X59" s="32" t="s">
        <v>788</v>
      </c>
      <c r="Y59" s="32" t="s">
        <v>789</v>
      </c>
      <c r="Z59" s="32" t="s">
        <v>790</v>
      </c>
      <c r="AA59" s="32" t="s">
        <v>791</v>
      </c>
      <c r="AB59" s="32" t="s">
        <v>784</v>
      </c>
      <c r="AC59" s="32" t="s">
        <v>792</v>
      </c>
      <c r="AD59" s="32" t="s">
        <v>793</v>
      </c>
      <c r="AE59" s="32" t="s">
        <v>137</v>
      </c>
      <c r="AF59" s="32" t="s">
        <v>794</v>
      </c>
      <c r="AG59" s="32" t="s">
        <v>96</v>
      </c>
      <c r="AH59" s="35"/>
    </row>
    <row r="60">
      <c r="A60" s="31">
        <v>59.0</v>
      </c>
      <c r="B60" s="32" t="s">
        <v>795</v>
      </c>
      <c r="C60" s="32" t="s">
        <v>796</v>
      </c>
      <c r="D60" s="32">
        <v>2019.0</v>
      </c>
      <c r="E60" s="32" t="s">
        <v>99</v>
      </c>
      <c r="F60" s="43">
        <v>44595.0</v>
      </c>
      <c r="G60" s="32">
        <v>-10.0</v>
      </c>
      <c r="H60" s="32">
        <v>-7.0</v>
      </c>
      <c r="I60" s="32">
        <v>-9.0</v>
      </c>
      <c r="J60" s="32">
        <v>0.0</v>
      </c>
      <c r="K60" s="32" t="s">
        <v>42</v>
      </c>
      <c r="L60" s="32" t="s">
        <v>42</v>
      </c>
      <c r="M60" s="32">
        <v>0.0</v>
      </c>
      <c r="N60" s="32">
        <v>1.0</v>
      </c>
      <c r="O60" s="32" t="s">
        <v>84</v>
      </c>
      <c r="P60" s="32" t="s">
        <v>16</v>
      </c>
      <c r="Q60" s="32">
        <v>0.25</v>
      </c>
      <c r="R60" s="32">
        <v>0.75</v>
      </c>
      <c r="S60" s="32">
        <v>0.0</v>
      </c>
      <c r="T60" s="32">
        <f t="shared" si="4"/>
        <v>1</v>
      </c>
      <c r="U60" s="32" t="s">
        <v>797</v>
      </c>
      <c r="V60" s="32" t="s">
        <v>798</v>
      </c>
      <c r="W60" s="32" t="s">
        <v>12</v>
      </c>
      <c r="X60" s="32" t="s">
        <v>799</v>
      </c>
      <c r="Y60" s="32" t="s">
        <v>102</v>
      </c>
      <c r="Z60" s="32" t="s">
        <v>800</v>
      </c>
      <c r="AA60" s="32" t="s">
        <v>801</v>
      </c>
      <c r="AB60" s="32" t="s">
        <v>802</v>
      </c>
      <c r="AC60" s="32" t="s">
        <v>803</v>
      </c>
      <c r="AD60" s="32" t="s">
        <v>804</v>
      </c>
      <c r="AE60" s="32" t="s">
        <v>805</v>
      </c>
      <c r="AF60" s="32" t="s">
        <v>806</v>
      </c>
      <c r="AG60" s="32" t="s">
        <v>96</v>
      </c>
      <c r="AH60" s="35"/>
    </row>
    <row r="61">
      <c r="A61" s="33">
        <v>60.0</v>
      </c>
      <c r="B61" s="32" t="s">
        <v>807</v>
      </c>
      <c r="C61" s="32" t="s">
        <v>808</v>
      </c>
      <c r="D61" s="32">
        <v>1998.0</v>
      </c>
      <c r="E61" s="32" t="s">
        <v>809</v>
      </c>
      <c r="F61" s="32">
        <v>3.0</v>
      </c>
      <c r="G61" s="32">
        <v>-4.0</v>
      </c>
      <c r="H61" s="32">
        <v>-1.0</v>
      </c>
      <c r="I61" s="32">
        <v>5.0</v>
      </c>
      <c r="J61" s="32">
        <v>6.0</v>
      </c>
      <c r="K61" s="32" t="s">
        <v>44</v>
      </c>
      <c r="L61" s="32" t="s">
        <v>44</v>
      </c>
      <c r="M61" s="32">
        <v>0.0</v>
      </c>
      <c r="N61" s="32">
        <v>1.0</v>
      </c>
      <c r="O61" s="32" t="s">
        <v>84</v>
      </c>
      <c r="P61" s="32" t="s">
        <v>113</v>
      </c>
      <c r="Q61" s="32">
        <v>1.0</v>
      </c>
      <c r="R61" s="32">
        <v>0.0</v>
      </c>
      <c r="S61" s="32">
        <v>0.0</v>
      </c>
      <c r="T61" s="32">
        <f t="shared" si="4"/>
        <v>1</v>
      </c>
      <c r="U61" s="32" t="s">
        <v>810</v>
      </c>
      <c r="V61" s="32" t="s">
        <v>811</v>
      </c>
      <c r="W61" s="32" t="s">
        <v>25</v>
      </c>
      <c r="X61" s="32" t="s">
        <v>812</v>
      </c>
      <c r="Y61" s="32" t="s">
        <v>102</v>
      </c>
      <c r="Z61" s="32" t="s">
        <v>813</v>
      </c>
      <c r="AA61" s="32" t="s">
        <v>814</v>
      </c>
      <c r="AB61" s="32" t="s">
        <v>815</v>
      </c>
      <c r="AC61" s="32" t="s">
        <v>816</v>
      </c>
      <c r="AD61" s="32" t="s">
        <v>307</v>
      </c>
      <c r="AE61" s="32" t="s">
        <v>137</v>
      </c>
      <c r="AF61" s="32" t="s">
        <v>817</v>
      </c>
      <c r="AG61" s="32" t="s">
        <v>818</v>
      </c>
      <c r="AH61" s="32"/>
    </row>
    <row r="62">
      <c r="A62" s="31">
        <v>61.0</v>
      </c>
      <c r="B62" s="32" t="s">
        <v>819</v>
      </c>
      <c r="C62" s="32" t="s">
        <v>820</v>
      </c>
      <c r="D62" s="32">
        <v>2008.0</v>
      </c>
      <c r="E62" s="32" t="s">
        <v>821</v>
      </c>
      <c r="F62" s="32">
        <v>2.0</v>
      </c>
      <c r="G62" s="32">
        <v>-7.0</v>
      </c>
      <c r="H62" s="32">
        <v>-4.0</v>
      </c>
      <c r="I62" s="32">
        <v>2.0</v>
      </c>
      <c r="J62" s="32">
        <v>4.0</v>
      </c>
      <c r="K62" s="32" t="s">
        <v>43</v>
      </c>
      <c r="L62" s="32" t="s">
        <v>43</v>
      </c>
      <c r="M62" s="32">
        <v>0.0</v>
      </c>
      <c r="N62" s="32">
        <v>1.0</v>
      </c>
      <c r="O62" s="32" t="s">
        <v>84</v>
      </c>
      <c r="P62" s="32" t="s">
        <v>23</v>
      </c>
      <c r="Q62" s="32">
        <v>1.0</v>
      </c>
      <c r="R62" s="32">
        <v>0.0</v>
      </c>
      <c r="S62" s="32">
        <v>0.0</v>
      </c>
      <c r="T62" s="32">
        <f t="shared" si="4"/>
        <v>1</v>
      </c>
      <c r="U62" s="32" t="s">
        <v>191</v>
      </c>
      <c r="V62" s="32" t="s">
        <v>822</v>
      </c>
      <c r="W62" s="32" t="s">
        <v>21</v>
      </c>
      <c r="X62" s="32" t="s">
        <v>823</v>
      </c>
      <c r="Y62" s="32" t="s">
        <v>205</v>
      </c>
      <c r="Z62" s="32" t="s">
        <v>824</v>
      </c>
      <c r="AA62" s="32" t="s">
        <v>825</v>
      </c>
      <c r="AB62" s="32" t="s">
        <v>826</v>
      </c>
      <c r="AC62" s="32" t="s">
        <v>827</v>
      </c>
      <c r="AD62" s="32" t="s">
        <v>210</v>
      </c>
      <c r="AE62" s="32" t="s">
        <v>137</v>
      </c>
      <c r="AF62" s="32" t="s">
        <v>828</v>
      </c>
      <c r="AG62" s="32" t="s">
        <v>96</v>
      </c>
      <c r="AH62" s="32" t="s">
        <v>126</v>
      </c>
    </row>
    <row r="63" ht="38.25" customHeight="1">
      <c r="A63" s="33">
        <v>62.0</v>
      </c>
      <c r="B63" s="32" t="s">
        <v>829</v>
      </c>
      <c r="C63" s="32" t="s">
        <v>830</v>
      </c>
      <c r="D63" s="32">
        <v>2011.0</v>
      </c>
      <c r="E63" s="32" t="s">
        <v>831</v>
      </c>
      <c r="F63" s="32">
        <v>2.0</v>
      </c>
      <c r="G63" s="32">
        <v>-3.0</v>
      </c>
      <c r="H63" s="32">
        <v>-1.0</v>
      </c>
      <c r="I63" s="32">
        <v>-2.0</v>
      </c>
      <c r="J63" s="32">
        <v>0.0</v>
      </c>
      <c r="K63" s="32" t="s">
        <v>45</v>
      </c>
      <c r="L63" s="32" t="s">
        <v>45</v>
      </c>
      <c r="M63" s="32">
        <v>0.0</v>
      </c>
      <c r="N63" s="32">
        <v>1.0</v>
      </c>
      <c r="O63" s="32" t="s">
        <v>84</v>
      </c>
      <c r="P63" s="32" t="s">
        <v>113</v>
      </c>
      <c r="Q63" s="32">
        <v>1.0</v>
      </c>
      <c r="R63" s="32">
        <v>0.0</v>
      </c>
      <c r="S63" s="32">
        <v>0.0</v>
      </c>
      <c r="T63" s="32">
        <f t="shared" si="4"/>
        <v>1</v>
      </c>
      <c r="U63" s="32" t="s">
        <v>832</v>
      </c>
      <c r="V63" s="32" t="s">
        <v>520</v>
      </c>
      <c r="W63" s="32" t="s">
        <v>34</v>
      </c>
      <c r="X63" s="32" t="s">
        <v>521</v>
      </c>
      <c r="Y63" s="32" t="s">
        <v>102</v>
      </c>
      <c r="Z63" s="32" t="s">
        <v>833</v>
      </c>
      <c r="AA63" s="32" t="s">
        <v>834</v>
      </c>
      <c r="AB63" s="32" t="s">
        <v>835</v>
      </c>
      <c r="AC63" s="32" t="s">
        <v>836</v>
      </c>
      <c r="AD63" s="32" t="s">
        <v>837</v>
      </c>
      <c r="AE63" s="32" t="s">
        <v>838</v>
      </c>
      <c r="AF63" s="32" t="s">
        <v>839</v>
      </c>
      <c r="AG63" s="32" t="s">
        <v>96</v>
      </c>
      <c r="AH63" s="32" t="s">
        <v>126</v>
      </c>
    </row>
    <row r="64">
      <c r="A64" s="31">
        <v>63.0</v>
      </c>
      <c r="B64" s="32" t="s">
        <v>840</v>
      </c>
      <c r="C64" s="32" t="s">
        <v>841</v>
      </c>
      <c r="D64" s="32">
        <v>2016.0</v>
      </c>
      <c r="E64" s="32" t="s">
        <v>141</v>
      </c>
      <c r="F64" s="32">
        <v>3.0</v>
      </c>
      <c r="G64" s="32">
        <v>-3.0</v>
      </c>
      <c r="H64" s="32">
        <v>-2.0</v>
      </c>
      <c r="I64" s="32">
        <v>-2.0</v>
      </c>
      <c r="J64" s="32">
        <v>0.0</v>
      </c>
      <c r="K64" s="32" t="s">
        <v>45</v>
      </c>
      <c r="L64" s="32" t="s">
        <v>45</v>
      </c>
      <c r="M64" s="32">
        <v>0.0</v>
      </c>
      <c r="N64" s="32">
        <v>1.0</v>
      </c>
      <c r="O64" s="32" t="s">
        <v>84</v>
      </c>
      <c r="P64" s="32" t="s">
        <v>23</v>
      </c>
      <c r="Q64" s="32">
        <v>0.25</v>
      </c>
      <c r="R64" s="32">
        <v>0.75</v>
      </c>
      <c r="S64" s="32">
        <v>0.0</v>
      </c>
      <c r="T64" s="32">
        <f t="shared" si="4"/>
        <v>1</v>
      </c>
      <c r="U64" s="32" t="s">
        <v>842</v>
      </c>
      <c r="V64" s="32" t="s">
        <v>143</v>
      </c>
      <c r="W64" s="32" t="s">
        <v>31</v>
      </c>
      <c r="X64" s="32" t="s">
        <v>719</v>
      </c>
      <c r="Y64" s="32" t="s">
        <v>102</v>
      </c>
      <c r="Z64" s="32" t="s">
        <v>843</v>
      </c>
      <c r="AA64" s="32" t="s">
        <v>844</v>
      </c>
      <c r="AB64" s="32" t="s">
        <v>845</v>
      </c>
      <c r="AC64" s="32" t="s">
        <v>846</v>
      </c>
      <c r="AD64" s="32" t="s">
        <v>847</v>
      </c>
      <c r="AE64" s="32" t="s">
        <v>137</v>
      </c>
      <c r="AF64" s="32" t="s">
        <v>848</v>
      </c>
      <c r="AG64" s="32" t="s">
        <v>96</v>
      </c>
      <c r="AH64" s="35"/>
    </row>
    <row r="65">
      <c r="A65" s="33">
        <v>64.0</v>
      </c>
      <c r="B65" s="32" t="s">
        <v>849</v>
      </c>
      <c r="C65" s="32" t="s">
        <v>850</v>
      </c>
      <c r="D65" s="32">
        <v>2013.0</v>
      </c>
      <c r="E65" s="32" t="s">
        <v>111</v>
      </c>
      <c r="F65" s="32">
        <v>2.0</v>
      </c>
      <c r="G65" s="32">
        <v>-10.0</v>
      </c>
      <c r="H65" s="32">
        <v>-5.0</v>
      </c>
      <c r="I65" s="32">
        <v>-12.0</v>
      </c>
      <c r="J65" s="32">
        <v>-2.0</v>
      </c>
      <c r="K65" s="32" t="s">
        <v>308</v>
      </c>
      <c r="L65" s="32" t="s">
        <v>43</v>
      </c>
      <c r="M65" s="32">
        <v>0.0</v>
      </c>
      <c r="N65" s="32">
        <v>1.0</v>
      </c>
      <c r="O65" s="32" t="s">
        <v>84</v>
      </c>
      <c r="P65" s="32" t="s">
        <v>113</v>
      </c>
      <c r="Q65" s="32">
        <v>0.5</v>
      </c>
      <c r="R65" s="32">
        <v>0.5</v>
      </c>
      <c r="S65" s="32">
        <v>0.0</v>
      </c>
      <c r="T65" s="32">
        <f t="shared" si="4"/>
        <v>1</v>
      </c>
      <c r="U65" s="32" t="s">
        <v>851</v>
      </c>
      <c r="V65" s="32" t="s">
        <v>852</v>
      </c>
      <c r="W65" s="32" t="s">
        <v>17</v>
      </c>
      <c r="X65" s="32" t="s">
        <v>232</v>
      </c>
      <c r="Y65" s="32" t="s">
        <v>102</v>
      </c>
      <c r="Z65" s="32" t="s">
        <v>853</v>
      </c>
      <c r="AA65" s="32" t="s">
        <v>854</v>
      </c>
      <c r="AB65" s="32" t="s">
        <v>855</v>
      </c>
      <c r="AC65" s="32" t="s">
        <v>856</v>
      </c>
      <c r="AD65" s="32" t="s">
        <v>857</v>
      </c>
      <c r="AE65" s="32" t="s">
        <v>137</v>
      </c>
      <c r="AF65" s="32" t="s">
        <v>858</v>
      </c>
      <c r="AG65" s="32" t="s">
        <v>401</v>
      </c>
      <c r="AH65" s="32" t="s">
        <v>126</v>
      </c>
    </row>
    <row r="66">
      <c r="A66" s="31">
        <v>65.0</v>
      </c>
      <c r="B66" s="32" t="s">
        <v>859</v>
      </c>
      <c r="C66" s="32" t="s">
        <v>850</v>
      </c>
      <c r="D66" s="32">
        <v>2009.0</v>
      </c>
      <c r="E66" s="32" t="s">
        <v>355</v>
      </c>
      <c r="F66" s="32">
        <v>3.0</v>
      </c>
      <c r="G66" s="32">
        <v>-10.0</v>
      </c>
      <c r="H66" s="32">
        <v>-3.0</v>
      </c>
      <c r="I66" s="32">
        <v>-6.0</v>
      </c>
      <c r="J66" s="32">
        <v>4.0</v>
      </c>
      <c r="K66" s="32" t="s">
        <v>308</v>
      </c>
      <c r="L66" s="32" t="s">
        <v>43</v>
      </c>
      <c r="M66" s="32">
        <v>0.0</v>
      </c>
      <c r="N66" s="32">
        <v>1.0</v>
      </c>
      <c r="O66" s="32" t="s">
        <v>84</v>
      </c>
      <c r="P66" s="32" t="s">
        <v>23</v>
      </c>
      <c r="Q66" s="32">
        <v>0.5</v>
      </c>
      <c r="R66" s="32">
        <v>0.25</v>
      </c>
      <c r="S66" s="32">
        <v>0.25</v>
      </c>
      <c r="T66" s="32">
        <f t="shared" si="4"/>
        <v>1</v>
      </c>
      <c r="U66" s="32" t="s">
        <v>860</v>
      </c>
      <c r="V66" s="32" t="s">
        <v>861</v>
      </c>
      <c r="W66" s="32" t="s">
        <v>17</v>
      </c>
      <c r="X66" s="32" t="s">
        <v>43</v>
      </c>
      <c r="Y66" s="32" t="s">
        <v>102</v>
      </c>
      <c r="Z66" s="32" t="s">
        <v>862</v>
      </c>
      <c r="AA66" s="32" t="s">
        <v>863</v>
      </c>
      <c r="AB66" s="32" t="s">
        <v>864</v>
      </c>
      <c r="AC66" s="32" t="s">
        <v>865</v>
      </c>
      <c r="AD66" s="32" t="s">
        <v>866</v>
      </c>
      <c r="AE66" s="32" t="s">
        <v>867</v>
      </c>
      <c r="AF66" s="32" t="s">
        <v>868</v>
      </c>
      <c r="AG66" s="32" t="s">
        <v>401</v>
      </c>
      <c r="AH66" s="32" t="s">
        <v>126</v>
      </c>
    </row>
    <row r="67">
      <c r="A67" s="33">
        <v>66.0</v>
      </c>
      <c r="B67" s="32" t="s">
        <v>869</v>
      </c>
      <c r="C67" s="32" t="s">
        <v>850</v>
      </c>
      <c r="D67" s="32">
        <v>2011.0</v>
      </c>
      <c r="E67" s="32" t="s">
        <v>355</v>
      </c>
      <c r="F67" s="32">
        <v>3.0</v>
      </c>
      <c r="G67" s="32">
        <v>-10.0</v>
      </c>
      <c r="H67" s="32">
        <v>-5.0</v>
      </c>
      <c r="I67" s="32">
        <v>-6.0</v>
      </c>
      <c r="J67" s="32">
        <v>4.0</v>
      </c>
      <c r="K67" s="32" t="s">
        <v>308</v>
      </c>
      <c r="L67" s="32" t="s">
        <v>43</v>
      </c>
      <c r="M67" s="32">
        <v>0.0</v>
      </c>
      <c r="N67" s="32">
        <v>1.0</v>
      </c>
      <c r="O67" s="32" t="s">
        <v>84</v>
      </c>
      <c r="P67" s="32" t="s">
        <v>23</v>
      </c>
      <c r="Q67" s="32">
        <v>0.5</v>
      </c>
      <c r="R67" s="32">
        <v>0.25</v>
      </c>
      <c r="S67" s="32">
        <v>0.25</v>
      </c>
      <c r="T67" s="32">
        <f t="shared" si="4"/>
        <v>1</v>
      </c>
      <c r="U67" s="32" t="s">
        <v>870</v>
      </c>
      <c r="V67" s="32" t="s">
        <v>698</v>
      </c>
      <c r="W67" s="32" t="s">
        <v>17</v>
      </c>
      <c r="X67" s="32" t="s">
        <v>43</v>
      </c>
      <c r="Y67" s="32" t="s">
        <v>102</v>
      </c>
      <c r="Z67" s="32" t="s">
        <v>871</v>
      </c>
      <c r="AA67" s="44" t="s">
        <v>872</v>
      </c>
      <c r="AB67" s="32" t="s">
        <v>873</v>
      </c>
      <c r="AC67" s="32" t="s">
        <v>874</v>
      </c>
      <c r="AD67" s="32" t="s">
        <v>307</v>
      </c>
      <c r="AE67" s="32" t="s">
        <v>875</v>
      </c>
      <c r="AF67" s="32" t="s">
        <v>876</v>
      </c>
      <c r="AG67" s="32" t="s">
        <v>401</v>
      </c>
      <c r="AH67" s="32"/>
    </row>
    <row r="68">
      <c r="A68" s="31">
        <v>67.0</v>
      </c>
      <c r="B68" s="32" t="s">
        <v>877</v>
      </c>
      <c r="C68" s="32" t="s">
        <v>850</v>
      </c>
      <c r="D68" s="32">
        <v>2010.0</v>
      </c>
      <c r="E68" s="32" t="s">
        <v>99</v>
      </c>
      <c r="F68" s="32">
        <v>3.0</v>
      </c>
      <c r="G68" s="32">
        <v>-8.0</v>
      </c>
      <c r="H68" s="32">
        <v>-5.0</v>
      </c>
      <c r="I68" s="32">
        <v>-6.0</v>
      </c>
      <c r="J68" s="32">
        <v>5.0</v>
      </c>
      <c r="K68" s="32" t="s">
        <v>43</v>
      </c>
      <c r="L68" s="32" t="s">
        <v>43</v>
      </c>
      <c r="M68" s="32">
        <v>0.0</v>
      </c>
      <c r="N68" s="32">
        <v>1.0</v>
      </c>
      <c r="O68" s="32" t="s">
        <v>878</v>
      </c>
      <c r="P68" s="32" t="s">
        <v>23</v>
      </c>
      <c r="Q68" s="32">
        <v>0.75</v>
      </c>
      <c r="R68" s="32">
        <v>0.25</v>
      </c>
      <c r="S68" s="32">
        <v>0.0</v>
      </c>
      <c r="T68" s="32">
        <v>1.0</v>
      </c>
      <c r="U68" s="32" t="s">
        <v>879</v>
      </c>
      <c r="V68" s="32" t="s">
        <v>880</v>
      </c>
      <c r="W68" s="32" t="s">
        <v>17</v>
      </c>
      <c r="X68" s="32" t="s">
        <v>232</v>
      </c>
      <c r="Y68" s="32" t="s">
        <v>102</v>
      </c>
      <c r="Z68" s="32" t="s">
        <v>881</v>
      </c>
      <c r="AA68" s="32" t="s">
        <v>882</v>
      </c>
      <c r="AB68" s="32" t="s">
        <v>883</v>
      </c>
      <c r="AC68" s="32" t="s">
        <v>884</v>
      </c>
      <c r="AD68" s="32" t="s">
        <v>885</v>
      </c>
      <c r="AE68" s="32" t="s">
        <v>886</v>
      </c>
      <c r="AF68" s="32" t="s">
        <v>887</v>
      </c>
      <c r="AG68" s="32" t="s">
        <v>96</v>
      </c>
      <c r="AH68" s="32" t="s">
        <v>126</v>
      </c>
    </row>
    <row r="69">
      <c r="A69" s="33">
        <v>68.0</v>
      </c>
      <c r="B69" s="33" t="s">
        <v>888</v>
      </c>
      <c r="C69" s="33" t="s">
        <v>889</v>
      </c>
      <c r="D69" s="33">
        <v>2007.0</v>
      </c>
      <c r="E69" s="33" t="s">
        <v>890</v>
      </c>
      <c r="F69" s="33">
        <v>3.0</v>
      </c>
      <c r="G69" s="33">
        <v>-3.0</v>
      </c>
      <c r="H69" s="33">
        <v>-1.0</v>
      </c>
      <c r="I69" s="33">
        <v>0.0</v>
      </c>
      <c r="J69" s="33">
        <v>0.0</v>
      </c>
      <c r="K69" s="33" t="s">
        <v>45</v>
      </c>
      <c r="L69" s="33" t="s">
        <v>45</v>
      </c>
      <c r="M69" s="33">
        <v>0.0</v>
      </c>
      <c r="N69" s="33">
        <v>1.0</v>
      </c>
      <c r="O69" s="33" t="s">
        <v>84</v>
      </c>
      <c r="P69" s="33" t="s">
        <v>23</v>
      </c>
      <c r="Q69" s="33">
        <v>0.25</v>
      </c>
      <c r="R69" s="33">
        <v>0.75</v>
      </c>
      <c r="S69" s="33">
        <v>0.0</v>
      </c>
      <c r="T69" s="33">
        <f t="shared" ref="T69:T87" si="5">SUM(Q69:S69)</f>
        <v>1</v>
      </c>
      <c r="U69" s="33" t="s">
        <v>891</v>
      </c>
      <c r="V69" s="33" t="s">
        <v>892</v>
      </c>
      <c r="W69" s="33" t="s">
        <v>35</v>
      </c>
      <c r="X69" s="33" t="s">
        <v>893</v>
      </c>
      <c r="Y69" s="33" t="s">
        <v>894</v>
      </c>
      <c r="Z69" s="33" t="s">
        <v>895</v>
      </c>
      <c r="AA69" s="33" t="s">
        <v>896</v>
      </c>
      <c r="AB69" s="33" t="s">
        <v>889</v>
      </c>
      <c r="AC69" s="33" t="s">
        <v>897</v>
      </c>
      <c r="AD69" s="33" t="s">
        <v>898</v>
      </c>
      <c r="AE69" s="33" t="s">
        <v>899</v>
      </c>
      <c r="AF69" s="33" t="s">
        <v>900</v>
      </c>
      <c r="AG69" s="33" t="s">
        <v>151</v>
      </c>
      <c r="AH69" s="33" t="s">
        <v>901</v>
      </c>
    </row>
    <row r="70">
      <c r="A70" s="31">
        <v>69.0</v>
      </c>
      <c r="B70" s="32" t="s">
        <v>902</v>
      </c>
      <c r="C70" s="32" t="s">
        <v>903</v>
      </c>
      <c r="D70" s="32">
        <v>2012.0</v>
      </c>
      <c r="E70" s="32" t="s">
        <v>229</v>
      </c>
      <c r="F70" s="32">
        <v>3.0</v>
      </c>
      <c r="G70" s="32">
        <v>-7.0</v>
      </c>
      <c r="H70" s="32">
        <v>-4.0</v>
      </c>
      <c r="I70" s="32">
        <v>1.0</v>
      </c>
      <c r="J70" s="32">
        <v>5.0</v>
      </c>
      <c r="K70" s="32" t="s">
        <v>604</v>
      </c>
      <c r="L70" s="32" t="s">
        <v>43</v>
      </c>
      <c r="M70" s="32">
        <v>0.0</v>
      </c>
      <c r="N70" s="32">
        <v>0.0</v>
      </c>
      <c r="O70" s="32" t="s">
        <v>243</v>
      </c>
      <c r="P70" s="32" t="s">
        <v>23</v>
      </c>
      <c r="Q70" s="32">
        <v>0.5</v>
      </c>
      <c r="R70" s="32">
        <v>0.5</v>
      </c>
      <c r="S70" s="32">
        <v>0.0</v>
      </c>
      <c r="T70" s="32">
        <f t="shared" si="5"/>
        <v>1</v>
      </c>
      <c r="U70" s="32" t="s">
        <v>904</v>
      </c>
      <c r="V70" s="32" t="s">
        <v>905</v>
      </c>
      <c r="W70" s="32" t="s">
        <v>21</v>
      </c>
      <c r="X70" s="32" t="s">
        <v>447</v>
      </c>
      <c r="Y70" s="32" t="s">
        <v>435</v>
      </c>
      <c r="Z70" s="32" t="s">
        <v>906</v>
      </c>
      <c r="AA70" s="32" t="s">
        <v>907</v>
      </c>
      <c r="AB70" s="32" t="s">
        <v>908</v>
      </c>
      <c r="AC70" s="32" t="s">
        <v>909</v>
      </c>
      <c r="AD70" s="32" t="s">
        <v>910</v>
      </c>
      <c r="AE70" s="32" t="s">
        <v>911</v>
      </c>
      <c r="AF70" s="32" t="s">
        <v>912</v>
      </c>
      <c r="AG70" s="32" t="s">
        <v>151</v>
      </c>
      <c r="AH70" s="32" t="s">
        <v>126</v>
      </c>
    </row>
    <row r="71">
      <c r="A71" s="33">
        <v>70.0</v>
      </c>
      <c r="B71" s="32" t="s">
        <v>913</v>
      </c>
      <c r="C71" s="32" t="s">
        <v>914</v>
      </c>
      <c r="D71" s="32">
        <v>2013.0</v>
      </c>
      <c r="E71" s="32" t="s">
        <v>83</v>
      </c>
      <c r="F71" s="32">
        <v>3.0</v>
      </c>
      <c r="G71" s="32">
        <v>-4.0</v>
      </c>
      <c r="H71" s="32">
        <v>-1.0</v>
      </c>
      <c r="I71" s="32">
        <v>-2.0</v>
      </c>
      <c r="J71" s="32">
        <v>0.0</v>
      </c>
      <c r="K71" s="32" t="s">
        <v>45</v>
      </c>
      <c r="L71" s="32" t="s">
        <v>45</v>
      </c>
      <c r="M71" s="32">
        <v>0.0</v>
      </c>
      <c r="N71" s="32">
        <v>1.0</v>
      </c>
      <c r="O71" s="32" t="s">
        <v>84</v>
      </c>
      <c r="P71" s="32" t="s">
        <v>16</v>
      </c>
      <c r="Q71" s="32">
        <v>0.3</v>
      </c>
      <c r="R71" s="32">
        <v>0.6</v>
      </c>
      <c r="S71" s="32">
        <v>0.1</v>
      </c>
      <c r="T71" s="32">
        <f t="shared" si="5"/>
        <v>1</v>
      </c>
      <c r="U71" s="32" t="s">
        <v>915</v>
      </c>
      <c r="V71" s="32" t="s">
        <v>86</v>
      </c>
      <c r="W71" s="32" t="s">
        <v>37</v>
      </c>
      <c r="X71" s="32" t="s">
        <v>87</v>
      </c>
      <c r="Y71" s="32" t="s">
        <v>916</v>
      </c>
      <c r="Z71" s="32" t="s">
        <v>917</v>
      </c>
      <c r="AA71" s="32" t="s">
        <v>918</v>
      </c>
      <c r="AB71" s="32" t="s">
        <v>919</v>
      </c>
      <c r="AC71" s="32" t="s">
        <v>920</v>
      </c>
      <c r="AD71" s="32" t="s">
        <v>921</v>
      </c>
      <c r="AE71" s="32" t="s">
        <v>922</v>
      </c>
      <c r="AF71" s="32" t="s">
        <v>923</v>
      </c>
      <c r="AG71" s="32" t="s">
        <v>96</v>
      </c>
      <c r="AH71" s="32"/>
    </row>
    <row r="72">
      <c r="A72" s="31">
        <v>71.0</v>
      </c>
      <c r="B72" s="32" t="s">
        <v>924</v>
      </c>
      <c r="C72" s="32" t="s">
        <v>925</v>
      </c>
      <c r="D72" s="32">
        <v>2000.0</v>
      </c>
      <c r="E72" s="32" t="s">
        <v>762</v>
      </c>
      <c r="F72" s="32">
        <v>3.0</v>
      </c>
      <c r="G72" s="32">
        <v>-3.0</v>
      </c>
      <c r="H72" s="32">
        <v>-1.0</v>
      </c>
      <c r="I72" s="32">
        <v>0.0</v>
      </c>
      <c r="J72" s="32">
        <v>0.0</v>
      </c>
      <c r="K72" s="32" t="s">
        <v>45</v>
      </c>
      <c r="L72" s="32" t="s">
        <v>45</v>
      </c>
      <c r="M72" s="32">
        <v>0.0</v>
      </c>
      <c r="N72" s="32">
        <v>1.0</v>
      </c>
      <c r="O72" s="32" t="s">
        <v>84</v>
      </c>
      <c r="P72" s="32" t="s">
        <v>16</v>
      </c>
      <c r="Q72" s="32">
        <v>0.75</v>
      </c>
      <c r="R72" s="32">
        <v>0.25</v>
      </c>
      <c r="S72" s="32">
        <v>0.0</v>
      </c>
      <c r="T72" s="32">
        <f t="shared" si="5"/>
        <v>1</v>
      </c>
      <c r="U72" s="32" t="s">
        <v>926</v>
      </c>
      <c r="V72" s="32" t="s">
        <v>916</v>
      </c>
      <c r="W72" s="32" t="s">
        <v>35</v>
      </c>
      <c r="X72" s="32" t="s">
        <v>788</v>
      </c>
      <c r="Y72" s="32" t="s">
        <v>102</v>
      </c>
      <c r="Z72" s="32" t="s">
        <v>927</v>
      </c>
      <c r="AA72" s="32" t="s">
        <v>928</v>
      </c>
      <c r="AB72" s="32" t="s">
        <v>929</v>
      </c>
      <c r="AC72" s="32" t="s">
        <v>930</v>
      </c>
      <c r="AD72" s="32" t="s">
        <v>931</v>
      </c>
      <c r="AE72" s="32" t="s">
        <v>137</v>
      </c>
      <c r="AF72" s="32" t="s">
        <v>932</v>
      </c>
      <c r="AG72" s="32" t="s">
        <v>96</v>
      </c>
      <c r="AH72" s="32" t="s">
        <v>126</v>
      </c>
    </row>
    <row r="73">
      <c r="A73" s="33">
        <v>72.0</v>
      </c>
      <c r="B73" s="33" t="s">
        <v>933</v>
      </c>
      <c r="C73" s="33" t="s">
        <v>925</v>
      </c>
      <c r="D73" s="33">
        <v>2009.0</v>
      </c>
      <c r="E73" s="33" t="s">
        <v>934</v>
      </c>
      <c r="F73" s="33">
        <v>3.0</v>
      </c>
      <c r="G73" s="33">
        <v>-9.0</v>
      </c>
      <c r="H73" s="33">
        <v>-3.0</v>
      </c>
      <c r="I73" s="33">
        <v>2.0</v>
      </c>
      <c r="J73" s="33">
        <v>2.0</v>
      </c>
      <c r="K73" s="33" t="s">
        <v>42</v>
      </c>
      <c r="L73" s="33" t="s">
        <v>42</v>
      </c>
      <c r="M73" s="33">
        <v>0.0</v>
      </c>
      <c r="N73" s="33">
        <v>1.0</v>
      </c>
      <c r="O73" s="33" t="s">
        <v>84</v>
      </c>
      <c r="P73" s="33" t="s">
        <v>23</v>
      </c>
      <c r="Q73" s="33">
        <v>0.25</v>
      </c>
      <c r="R73" s="33">
        <v>0.75</v>
      </c>
      <c r="S73" s="33">
        <v>0.0</v>
      </c>
      <c r="T73" s="33">
        <f t="shared" si="5"/>
        <v>1</v>
      </c>
      <c r="U73" s="33" t="s">
        <v>935</v>
      </c>
      <c r="V73" s="33" t="s">
        <v>393</v>
      </c>
      <c r="W73" s="33" t="s">
        <v>15</v>
      </c>
      <c r="X73" s="33" t="s">
        <v>936</v>
      </c>
      <c r="Y73" s="33" t="s">
        <v>88</v>
      </c>
      <c r="Z73" s="33" t="s">
        <v>937</v>
      </c>
      <c r="AA73" s="33" t="s">
        <v>938</v>
      </c>
      <c r="AB73" s="33" t="s">
        <v>939</v>
      </c>
      <c r="AC73" s="33" t="s">
        <v>940</v>
      </c>
      <c r="AD73" s="33" t="s">
        <v>941</v>
      </c>
      <c r="AE73" s="33" t="s">
        <v>942</v>
      </c>
      <c r="AF73" s="33" t="s">
        <v>943</v>
      </c>
      <c r="AG73" s="33" t="s">
        <v>96</v>
      </c>
      <c r="AH73" s="33" t="s">
        <v>126</v>
      </c>
    </row>
    <row r="74">
      <c r="A74" s="31">
        <v>73.0</v>
      </c>
      <c r="B74" s="32" t="s">
        <v>944</v>
      </c>
      <c r="C74" s="32" t="s">
        <v>945</v>
      </c>
      <c r="D74" s="32">
        <v>2013.0</v>
      </c>
      <c r="E74" s="32" t="s">
        <v>111</v>
      </c>
      <c r="F74" s="32">
        <v>3.0</v>
      </c>
      <c r="G74" s="32">
        <v>-10.0</v>
      </c>
      <c r="H74" s="32">
        <v>-9.0</v>
      </c>
      <c r="I74" s="32">
        <v>-15.0</v>
      </c>
      <c r="J74" s="32">
        <v>-12.0</v>
      </c>
      <c r="K74" s="32" t="s">
        <v>42</v>
      </c>
      <c r="L74" s="32" t="s">
        <v>42</v>
      </c>
      <c r="M74" s="32">
        <v>0.0</v>
      </c>
      <c r="N74" s="32">
        <v>1.0</v>
      </c>
      <c r="O74" s="32" t="s">
        <v>84</v>
      </c>
      <c r="P74" s="32" t="s">
        <v>23</v>
      </c>
      <c r="Q74" s="32">
        <v>0.25</v>
      </c>
      <c r="R74" s="32">
        <v>0.75</v>
      </c>
      <c r="S74" s="32">
        <v>0.0</v>
      </c>
      <c r="T74" s="32">
        <f t="shared" si="5"/>
        <v>1</v>
      </c>
      <c r="U74" s="32" t="s">
        <v>946</v>
      </c>
      <c r="V74" s="32" t="s">
        <v>9</v>
      </c>
      <c r="W74" s="32" t="s">
        <v>9</v>
      </c>
      <c r="X74" s="32" t="s">
        <v>947</v>
      </c>
      <c r="Y74" s="32" t="s">
        <v>102</v>
      </c>
      <c r="Z74" s="32" t="s">
        <v>948</v>
      </c>
      <c r="AA74" s="32" t="s">
        <v>949</v>
      </c>
      <c r="AB74" s="32" t="s">
        <v>950</v>
      </c>
      <c r="AC74" s="32" t="s">
        <v>951</v>
      </c>
      <c r="AD74" s="32" t="s">
        <v>952</v>
      </c>
      <c r="AE74" s="32" t="s">
        <v>953</v>
      </c>
      <c r="AF74" s="32" t="s">
        <v>954</v>
      </c>
      <c r="AG74" s="32" t="s">
        <v>401</v>
      </c>
      <c r="AH74" s="32" t="s">
        <v>490</v>
      </c>
    </row>
    <row r="75">
      <c r="A75" s="33">
        <v>74.0</v>
      </c>
      <c r="B75" s="32" t="s">
        <v>955</v>
      </c>
      <c r="C75" s="32" t="s">
        <v>956</v>
      </c>
      <c r="D75" s="32">
        <v>2012.0</v>
      </c>
      <c r="E75" s="32" t="s">
        <v>957</v>
      </c>
      <c r="F75" s="32">
        <v>3.0</v>
      </c>
      <c r="G75" s="32">
        <v>-3.0</v>
      </c>
      <c r="H75" s="32">
        <v>-2.0</v>
      </c>
      <c r="I75" s="32">
        <v>-1.0</v>
      </c>
      <c r="J75" s="32">
        <v>0.0</v>
      </c>
      <c r="K75" s="32" t="s">
        <v>45</v>
      </c>
      <c r="L75" s="32" t="s">
        <v>45</v>
      </c>
      <c r="M75" s="32">
        <v>0.0</v>
      </c>
      <c r="N75" s="32">
        <v>1.0</v>
      </c>
      <c r="O75" s="32" t="s">
        <v>84</v>
      </c>
      <c r="P75" s="32" t="s">
        <v>23</v>
      </c>
      <c r="Q75" s="32">
        <v>0.75</v>
      </c>
      <c r="R75" s="32">
        <v>0.25</v>
      </c>
      <c r="S75" s="32">
        <v>0.0</v>
      </c>
      <c r="T75" s="32">
        <f t="shared" si="5"/>
        <v>1</v>
      </c>
      <c r="U75" s="32" t="s">
        <v>958</v>
      </c>
      <c r="V75" s="32" t="s">
        <v>143</v>
      </c>
      <c r="W75" s="32" t="s">
        <v>31</v>
      </c>
      <c r="X75" s="32" t="s">
        <v>380</v>
      </c>
      <c r="Y75" s="32" t="s">
        <v>582</v>
      </c>
      <c r="Z75" s="32" t="s">
        <v>959</v>
      </c>
      <c r="AA75" s="32" t="s">
        <v>960</v>
      </c>
      <c r="AB75" s="32" t="s">
        <v>961</v>
      </c>
      <c r="AC75" s="32" t="s">
        <v>962</v>
      </c>
      <c r="AD75" s="32" t="s">
        <v>963</v>
      </c>
      <c r="AE75" s="32" t="s">
        <v>964</v>
      </c>
      <c r="AF75" s="32" t="s">
        <v>965</v>
      </c>
      <c r="AG75" s="32" t="s">
        <v>96</v>
      </c>
      <c r="AH75" s="35"/>
    </row>
    <row r="76">
      <c r="A76" s="31">
        <v>75.0</v>
      </c>
      <c r="B76" s="31" t="s">
        <v>966</v>
      </c>
      <c r="C76" s="31" t="s">
        <v>967</v>
      </c>
      <c r="D76" s="31">
        <v>2014.0</v>
      </c>
      <c r="E76" s="31" t="s">
        <v>229</v>
      </c>
      <c r="F76" s="31">
        <v>3.0</v>
      </c>
      <c r="G76" s="31">
        <v>-7.0</v>
      </c>
      <c r="H76" s="31">
        <v>-6.0</v>
      </c>
      <c r="I76" s="31">
        <v>-6.0</v>
      </c>
      <c r="J76" s="31">
        <v>5.0</v>
      </c>
      <c r="K76" s="31" t="s">
        <v>738</v>
      </c>
      <c r="L76" s="31" t="s">
        <v>43</v>
      </c>
      <c r="M76" s="31">
        <v>0.0</v>
      </c>
      <c r="N76" s="31">
        <v>0.0</v>
      </c>
      <c r="O76" s="31" t="s">
        <v>968</v>
      </c>
      <c r="P76" s="31" t="s">
        <v>23</v>
      </c>
      <c r="Q76" s="31">
        <v>0.25</v>
      </c>
      <c r="R76" s="31">
        <v>0.0</v>
      </c>
      <c r="S76" s="31">
        <v>0.75</v>
      </c>
      <c r="T76" s="31">
        <f t="shared" si="5"/>
        <v>1</v>
      </c>
      <c r="U76" s="31" t="s">
        <v>969</v>
      </c>
      <c r="V76" s="31" t="s">
        <v>970</v>
      </c>
      <c r="W76" s="31" t="s">
        <v>17</v>
      </c>
      <c r="X76" s="31" t="s">
        <v>971</v>
      </c>
      <c r="Y76" s="31" t="s">
        <v>570</v>
      </c>
      <c r="Z76" s="31" t="s">
        <v>972</v>
      </c>
      <c r="AA76" s="31" t="s">
        <v>973</v>
      </c>
      <c r="AB76" s="31" t="s">
        <v>974</v>
      </c>
      <c r="AC76" s="31" t="s">
        <v>975</v>
      </c>
      <c r="AD76" s="31" t="s">
        <v>976</v>
      </c>
      <c r="AE76" s="31" t="s">
        <v>94</v>
      </c>
      <c r="AF76" s="31" t="s">
        <v>977</v>
      </c>
      <c r="AG76" s="31" t="s">
        <v>96</v>
      </c>
      <c r="AH76" s="37"/>
    </row>
    <row r="77">
      <c r="A77" s="33">
        <v>76.0</v>
      </c>
      <c r="B77" s="33" t="s">
        <v>978</v>
      </c>
      <c r="C77" s="33" t="s">
        <v>979</v>
      </c>
      <c r="D77" s="33">
        <v>2010.0</v>
      </c>
      <c r="E77" s="33" t="s">
        <v>141</v>
      </c>
      <c r="F77" s="33">
        <v>3.0</v>
      </c>
      <c r="G77" s="33">
        <v>-3.0</v>
      </c>
      <c r="H77" s="33">
        <v>-1.0</v>
      </c>
      <c r="I77" s="33">
        <v>-2.0</v>
      </c>
      <c r="J77" s="33">
        <v>0.0</v>
      </c>
      <c r="K77" s="33" t="s">
        <v>45</v>
      </c>
      <c r="L77" s="33" t="s">
        <v>45</v>
      </c>
      <c r="M77" s="33">
        <v>0.0</v>
      </c>
      <c r="N77" s="33">
        <v>1.0</v>
      </c>
      <c r="O77" s="33" t="s">
        <v>84</v>
      </c>
      <c r="P77" s="33" t="s">
        <v>23</v>
      </c>
      <c r="Q77" s="33">
        <v>0.5</v>
      </c>
      <c r="R77" s="33">
        <v>0.5</v>
      </c>
      <c r="S77" s="33">
        <v>0.0</v>
      </c>
      <c r="T77" s="33">
        <f t="shared" si="5"/>
        <v>1</v>
      </c>
      <c r="U77" s="33" t="s">
        <v>980</v>
      </c>
      <c r="V77" s="33" t="s">
        <v>143</v>
      </c>
      <c r="W77" s="33" t="s">
        <v>31</v>
      </c>
      <c r="X77" s="33" t="s">
        <v>270</v>
      </c>
      <c r="Y77" s="33" t="s">
        <v>582</v>
      </c>
      <c r="Z77" s="33" t="s">
        <v>981</v>
      </c>
      <c r="AA77" s="33" t="s">
        <v>982</v>
      </c>
      <c r="AB77" s="33" t="s">
        <v>983</v>
      </c>
      <c r="AC77" s="33" t="s">
        <v>984</v>
      </c>
      <c r="AD77" s="33" t="s">
        <v>985</v>
      </c>
      <c r="AE77" s="33" t="s">
        <v>986</v>
      </c>
      <c r="AF77" s="33" t="s">
        <v>987</v>
      </c>
      <c r="AG77" s="33" t="s">
        <v>96</v>
      </c>
      <c r="AH77" s="34"/>
    </row>
    <row r="78">
      <c r="A78" s="31">
        <v>77.0</v>
      </c>
      <c r="B78" s="31" t="s">
        <v>988</v>
      </c>
      <c r="C78" s="31" t="s">
        <v>989</v>
      </c>
      <c r="D78" s="31">
        <v>2007.0</v>
      </c>
      <c r="E78" s="31" t="s">
        <v>179</v>
      </c>
      <c r="F78" s="31">
        <v>3.0</v>
      </c>
      <c r="G78" s="31">
        <v>-3.0</v>
      </c>
      <c r="H78" s="31">
        <v>-2.0</v>
      </c>
      <c r="I78" s="31">
        <v>-2.0</v>
      </c>
      <c r="J78" s="31">
        <v>0.0</v>
      </c>
      <c r="K78" s="31" t="s">
        <v>45</v>
      </c>
      <c r="L78" s="31" t="s">
        <v>45</v>
      </c>
      <c r="M78" s="31">
        <v>0.0</v>
      </c>
      <c r="N78" s="31">
        <v>1.0</v>
      </c>
      <c r="O78" s="31" t="s">
        <v>84</v>
      </c>
      <c r="P78" s="31" t="s">
        <v>23</v>
      </c>
      <c r="Q78" s="31">
        <v>0.75</v>
      </c>
      <c r="R78" s="31">
        <v>0.25</v>
      </c>
      <c r="S78" s="31">
        <v>0.0</v>
      </c>
      <c r="T78" s="31">
        <f t="shared" si="5"/>
        <v>1</v>
      </c>
      <c r="U78" s="31" t="s">
        <v>990</v>
      </c>
      <c r="V78" s="31" t="s">
        <v>143</v>
      </c>
      <c r="W78" s="31" t="s">
        <v>31</v>
      </c>
      <c r="X78" s="31" t="s">
        <v>991</v>
      </c>
      <c r="Y78" s="31" t="s">
        <v>992</v>
      </c>
      <c r="Z78" s="31" t="s">
        <v>993</v>
      </c>
      <c r="AA78" s="31" t="s">
        <v>994</v>
      </c>
      <c r="AB78" s="31" t="s">
        <v>995</v>
      </c>
      <c r="AC78" s="31" t="s">
        <v>996</v>
      </c>
      <c r="AD78" s="31" t="s">
        <v>997</v>
      </c>
      <c r="AE78" s="31" t="s">
        <v>137</v>
      </c>
      <c r="AF78" s="31" t="s">
        <v>998</v>
      </c>
      <c r="AG78" s="31" t="s">
        <v>96</v>
      </c>
      <c r="AH78" s="37"/>
    </row>
    <row r="79">
      <c r="A79" s="33">
        <v>78.0</v>
      </c>
      <c r="B79" s="33" t="s">
        <v>999</v>
      </c>
      <c r="C79" s="33" t="s">
        <v>1000</v>
      </c>
      <c r="D79" s="33">
        <v>2003.0</v>
      </c>
      <c r="E79" s="33" t="s">
        <v>1001</v>
      </c>
      <c r="F79" s="33">
        <v>2.0</v>
      </c>
      <c r="G79" s="33">
        <v>-9.0</v>
      </c>
      <c r="H79" s="33">
        <v>-6.0</v>
      </c>
      <c r="I79" s="33">
        <v>-6.0</v>
      </c>
      <c r="J79" s="33">
        <v>5.0</v>
      </c>
      <c r="K79" s="33" t="s">
        <v>42</v>
      </c>
      <c r="L79" s="33" t="s">
        <v>42</v>
      </c>
      <c r="M79" s="33">
        <v>0.0</v>
      </c>
      <c r="N79" s="33">
        <v>0.0</v>
      </c>
      <c r="O79" s="33" t="s">
        <v>84</v>
      </c>
      <c r="P79" s="33" t="s">
        <v>16</v>
      </c>
      <c r="Q79" s="33">
        <v>0.5</v>
      </c>
      <c r="R79" s="33">
        <v>0.0</v>
      </c>
      <c r="S79" s="33">
        <v>0.5</v>
      </c>
      <c r="T79" s="33">
        <f t="shared" si="5"/>
        <v>1</v>
      </c>
      <c r="U79" s="33" t="s">
        <v>1002</v>
      </c>
      <c r="V79" s="33" t="s">
        <v>310</v>
      </c>
      <c r="W79" s="33" t="s">
        <v>15</v>
      </c>
      <c r="X79" s="33" t="s">
        <v>422</v>
      </c>
      <c r="Y79" s="33" t="s">
        <v>233</v>
      </c>
      <c r="Z79" s="33" t="s">
        <v>1003</v>
      </c>
      <c r="AA79" s="33" t="s">
        <v>1004</v>
      </c>
      <c r="AB79" s="33" t="s">
        <v>1005</v>
      </c>
      <c r="AC79" s="33" t="s">
        <v>1006</v>
      </c>
      <c r="AD79" s="33" t="s">
        <v>1007</v>
      </c>
      <c r="AE79" s="33" t="s">
        <v>1008</v>
      </c>
      <c r="AF79" s="33" t="s">
        <v>1009</v>
      </c>
      <c r="AG79" s="33" t="s">
        <v>96</v>
      </c>
      <c r="AH79" s="34"/>
    </row>
    <row r="80">
      <c r="A80" s="31">
        <v>79.0</v>
      </c>
      <c r="B80" s="32" t="s">
        <v>1010</v>
      </c>
      <c r="C80" s="32" t="s">
        <v>1011</v>
      </c>
      <c r="D80" s="32">
        <v>2016.0</v>
      </c>
      <c r="E80" s="32" t="s">
        <v>111</v>
      </c>
      <c r="F80" s="32">
        <v>2.0</v>
      </c>
      <c r="G80" s="32">
        <v>-9.0</v>
      </c>
      <c r="H80" s="32">
        <v>-9.0</v>
      </c>
      <c r="I80" s="32">
        <v>-15.0</v>
      </c>
      <c r="J80" s="32">
        <v>-9.0</v>
      </c>
      <c r="K80" s="32" t="s">
        <v>42</v>
      </c>
      <c r="L80" s="32" t="s">
        <v>42</v>
      </c>
      <c r="M80" s="32">
        <v>0.0</v>
      </c>
      <c r="N80" s="32">
        <v>1.0</v>
      </c>
      <c r="O80" s="32" t="s">
        <v>84</v>
      </c>
      <c r="P80" s="32" t="s">
        <v>23</v>
      </c>
      <c r="Q80" s="32">
        <v>0.75</v>
      </c>
      <c r="R80" s="32">
        <v>0.25</v>
      </c>
      <c r="S80" s="32">
        <v>0.0</v>
      </c>
      <c r="T80" s="32">
        <f t="shared" si="5"/>
        <v>1</v>
      </c>
      <c r="U80" s="32" t="s">
        <v>1012</v>
      </c>
      <c r="V80" s="32" t="s">
        <v>1013</v>
      </c>
      <c r="W80" s="32" t="s">
        <v>12</v>
      </c>
      <c r="X80" s="32" t="s">
        <v>1014</v>
      </c>
      <c r="Y80" s="32" t="s">
        <v>1015</v>
      </c>
      <c r="Z80" s="32" t="s">
        <v>1016</v>
      </c>
      <c r="AA80" s="32" t="s">
        <v>1017</v>
      </c>
      <c r="AB80" s="32" t="s">
        <v>1018</v>
      </c>
      <c r="AC80" s="32" t="s">
        <v>1019</v>
      </c>
      <c r="AD80" s="32" t="s">
        <v>1020</v>
      </c>
      <c r="AE80" s="32" t="s">
        <v>137</v>
      </c>
      <c r="AF80" s="32" t="s">
        <v>1021</v>
      </c>
      <c r="AG80" s="32" t="s">
        <v>96</v>
      </c>
      <c r="AH80" s="32"/>
    </row>
    <row r="81">
      <c r="A81" s="33">
        <v>80.0</v>
      </c>
      <c r="B81" s="32" t="s">
        <v>1022</v>
      </c>
      <c r="C81" s="32" t="s">
        <v>1023</v>
      </c>
      <c r="D81" s="32">
        <v>2020.0</v>
      </c>
      <c r="E81" s="32" t="s">
        <v>1024</v>
      </c>
      <c r="F81" s="32">
        <v>2.0</v>
      </c>
      <c r="G81" s="32">
        <v>-10.0</v>
      </c>
      <c r="H81" s="32">
        <v>-6.0</v>
      </c>
      <c r="I81" s="32">
        <v>-15.0</v>
      </c>
      <c r="J81" s="32">
        <v>0.0</v>
      </c>
      <c r="K81" s="32" t="s">
        <v>42</v>
      </c>
      <c r="L81" s="32" t="s">
        <v>42</v>
      </c>
      <c r="M81" s="32">
        <v>0.0</v>
      </c>
      <c r="N81" s="32">
        <v>1.0</v>
      </c>
      <c r="O81" s="32" t="s">
        <v>84</v>
      </c>
      <c r="P81" s="32" t="s">
        <v>16</v>
      </c>
      <c r="Q81" s="32">
        <v>0.5</v>
      </c>
      <c r="R81" s="32">
        <v>0.5</v>
      </c>
      <c r="S81" s="32">
        <v>0.0</v>
      </c>
      <c r="T81" s="32">
        <f t="shared" si="5"/>
        <v>1</v>
      </c>
      <c r="U81" s="32" t="s">
        <v>1025</v>
      </c>
      <c r="V81" s="32" t="s">
        <v>9</v>
      </c>
      <c r="W81" s="32" t="s">
        <v>12</v>
      </c>
      <c r="X81" s="32" t="s">
        <v>496</v>
      </c>
      <c r="Y81" s="32" t="s">
        <v>102</v>
      </c>
      <c r="Z81" s="32" t="s">
        <v>1026</v>
      </c>
      <c r="AA81" s="32" t="s">
        <v>1027</v>
      </c>
      <c r="AB81" s="32" t="s">
        <v>1028</v>
      </c>
      <c r="AC81" s="32" t="s">
        <v>1029</v>
      </c>
      <c r="AD81" s="32" t="s">
        <v>1030</v>
      </c>
      <c r="AE81" s="32" t="s">
        <v>94</v>
      </c>
      <c r="AF81" s="32" t="s">
        <v>1031</v>
      </c>
      <c r="AG81" s="32" t="s">
        <v>564</v>
      </c>
      <c r="AH81" s="35"/>
    </row>
    <row r="82">
      <c r="A82" s="31">
        <v>81.0</v>
      </c>
      <c r="B82" s="32" t="s">
        <v>1032</v>
      </c>
      <c r="C82" s="32" t="s">
        <v>1033</v>
      </c>
      <c r="D82" s="32">
        <v>2020.0</v>
      </c>
      <c r="E82" s="32" t="s">
        <v>934</v>
      </c>
      <c r="F82" s="32">
        <v>2.0</v>
      </c>
      <c r="G82" s="32">
        <v>-9.0</v>
      </c>
      <c r="H82" s="32">
        <v>0.0</v>
      </c>
      <c r="I82" s="32">
        <v>2.0</v>
      </c>
      <c r="J82" s="32">
        <v>2.0</v>
      </c>
      <c r="K82" s="32" t="s">
        <v>42</v>
      </c>
      <c r="L82" s="32" t="s">
        <v>42</v>
      </c>
      <c r="M82" s="32">
        <v>0.0</v>
      </c>
      <c r="N82" s="32">
        <v>1.0</v>
      </c>
      <c r="O82" s="32" t="s">
        <v>84</v>
      </c>
      <c r="P82" s="32" t="s">
        <v>16</v>
      </c>
      <c r="Q82" s="32">
        <v>0.75</v>
      </c>
      <c r="R82" s="32">
        <v>0.25</v>
      </c>
      <c r="S82" s="32">
        <v>0.0</v>
      </c>
      <c r="T82" s="32">
        <f t="shared" si="5"/>
        <v>1</v>
      </c>
      <c r="U82" s="32" t="s">
        <v>1034</v>
      </c>
      <c r="V82" s="32" t="s">
        <v>1035</v>
      </c>
      <c r="W82" s="32" t="s">
        <v>15</v>
      </c>
      <c r="X82" s="32" t="s">
        <v>1036</v>
      </c>
      <c r="Y82" s="32" t="s">
        <v>88</v>
      </c>
      <c r="Z82" s="32" t="s">
        <v>1037</v>
      </c>
      <c r="AA82" s="32" t="s">
        <v>1038</v>
      </c>
      <c r="AB82" s="32" t="s">
        <v>1039</v>
      </c>
      <c r="AC82" s="32" t="s">
        <v>1040</v>
      </c>
      <c r="AD82" s="32" t="s">
        <v>1041</v>
      </c>
      <c r="AE82" s="32" t="s">
        <v>1042</v>
      </c>
      <c r="AF82" s="32" t="s">
        <v>1043</v>
      </c>
      <c r="AG82" s="32" t="s">
        <v>96</v>
      </c>
      <c r="AH82" s="32" t="s">
        <v>126</v>
      </c>
    </row>
    <row r="83">
      <c r="A83" s="33">
        <v>82.0</v>
      </c>
      <c r="B83" s="33" t="s">
        <v>1044</v>
      </c>
      <c r="C83" s="33" t="s">
        <v>1045</v>
      </c>
      <c r="D83" s="33">
        <v>2010.0</v>
      </c>
      <c r="E83" s="33" t="s">
        <v>1046</v>
      </c>
      <c r="F83" s="33">
        <v>3.0</v>
      </c>
      <c r="G83" s="33">
        <v>-3.0</v>
      </c>
      <c r="H83" s="33">
        <v>-2.0</v>
      </c>
      <c r="I83" s="33">
        <v>-3.0</v>
      </c>
      <c r="J83" s="33">
        <v>0.0</v>
      </c>
      <c r="K83" s="33" t="s">
        <v>45</v>
      </c>
      <c r="L83" s="33" t="s">
        <v>45</v>
      </c>
      <c r="M83" s="33">
        <v>0.0</v>
      </c>
      <c r="N83" s="33">
        <v>1.0</v>
      </c>
      <c r="O83" s="33" t="s">
        <v>84</v>
      </c>
      <c r="P83" s="33" t="s">
        <v>23</v>
      </c>
      <c r="Q83" s="33">
        <v>0.75</v>
      </c>
      <c r="R83" s="33">
        <v>0.25</v>
      </c>
      <c r="S83" s="33">
        <v>0.0</v>
      </c>
      <c r="T83" s="33">
        <f t="shared" si="5"/>
        <v>1</v>
      </c>
      <c r="U83" s="33" t="s">
        <v>1047</v>
      </c>
      <c r="V83" s="33" t="s">
        <v>143</v>
      </c>
      <c r="W83" s="33" t="s">
        <v>31</v>
      </c>
      <c r="X83" s="33" t="s">
        <v>1048</v>
      </c>
      <c r="Y83" s="33" t="s">
        <v>102</v>
      </c>
      <c r="Z83" s="33" t="s">
        <v>1049</v>
      </c>
      <c r="AA83" s="33" t="s">
        <v>1050</v>
      </c>
      <c r="AB83" s="33" t="s">
        <v>1051</v>
      </c>
      <c r="AC83" s="33" t="s">
        <v>1052</v>
      </c>
      <c r="AD83" s="33" t="s">
        <v>1053</v>
      </c>
      <c r="AE83" s="33" t="s">
        <v>1054</v>
      </c>
      <c r="AF83" s="33" t="s">
        <v>1055</v>
      </c>
      <c r="AG83" s="33" t="s">
        <v>151</v>
      </c>
      <c r="AH83" s="34"/>
    </row>
    <row r="84">
      <c r="A84" s="31">
        <v>83.0</v>
      </c>
      <c r="B84" s="32" t="s">
        <v>1056</v>
      </c>
      <c r="C84" s="32" t="s">
        <v>1045</v>
      </c>
      <c r="D84" s="32">
        <v>2011.0</v>
      </c>
      <c r="E84" s="32" t="s">
        <v>141</v>
      </c>
      <c r="F84" s="32">
        <v>3.0</v>
      </c>
      <c r="G84" s="32">
        <v>-3.0</v>
      </c>
      <c r="H84" s="32">
        <v>-2.0</v>
      </c>
      <c r="I84" s="32">
        <v>-2.0</v>
      </c>
      <c r="J84" s="32">
        <v>0.0</v>
      </c>
      <c r="K84" s="32" t="s">
        <v>45</v>
      </c>
      <c r="L84" s="32" t="s">
        <v>45</v>
      </c>
      <c r="M84" s="32">
        <v>0.0</v>
      </c>
      <c r="N84" s="32">
        <v>1.0</v>
      </c>
      <c r="O84" s="32" t="s">
        <v>84</v>
      </c>
      <c r="P84" s="32" t="s">
        <v>23</v>
      </c>
      <c r="Q84" s="32">
        <v>1.0</v>
      </c>
      <c r="R84" s="32">
        <v>0.0</v>
      </c>
      <c r="S84" s="32">
        <v>0.0</v>
      </c>
      <c r="T84" s="32">
        <f t="shared" si="5"/>
        <v>1</v>
      </c>
      <c r="U84" s="32" t="s">
        <v>1057</v>
      </c>
      <c r="V84" s="32" t="s">
        <v>143</v>
      </c>
      <c r="W84" s="32" t="s">
        <v>31</v>
      </c>
      <c r="X84" s="32" t="s">
        <v>144</v>
      </c>
      <c r="Y84" s="32" t="s">
        <v>102</v>
      </c>
      <c r="Z84" s="32" t="s">
        <v>1058</v>
      </c>
      <c r="AA84" s="32" t="s">
        <v>1059</v>
      </c>
      <c r="AB84" s="32" t="s">
        <v>1060</v>
      </c>
      <c r="AC84" s="32" t="s">
        <v>1061</v>
      </c>
      <c r="AD84" s="32" t="s">
        <v>1062</v>
      </c>
      <c r="AE84" s="32" t="s">
        <v>1063</v>
      </c>
      <c r="AF84" s="32" t="s">
        <v>1064</v>
      </c>
      <c r="AG84" s="32" t="s">
        <v>151</v>
      </c>
      <c r="AH84" s="35"/>
    </row>
    <row r="85">
      <c r="A85" s="33">
        <v>84.0</v>
      </c>
      <c r="B85" s="32" t="s">
        <v>1065</v>
      </c>
      <c r="C85" s="32" t="s">
        <v>1066</v>
      </c>
      <c r="D85" s="32">
        <v>2013.0</v>
      </c>
      <c r="E85" s="32" t="s">
        <v>1067</v>
      </c>
      <c r="F85" s="32">
        <v>3.0</v>
      </c>
      <c r="G85" s="32">
        <v>-3.0</v>
      </c>
      <c r="H85" s="32">
        <v>-1.0</v>
      </c>
      <c r="I85" s="32">
        <v>0.0</v>
      </c>
      <c r="J85" s="32">
        <v>0.0</v>
      </c>
      <c r="K85" s="32" t="s">
        <v>45</v>
      </c>
      <c r="L85" s="32" t="s">
        <v>45</v>
      </c>
      <c r="M85" s="32">
        <v>0.0</v>
      </c>
      <c r="N85" s="32">
        <v>1.0</v>
      </c>
      <c r="O85" s="32" t="s">
        <v>84</v>
      </c>
      <c r="P85" s="32" t="s">
        <v>23</v>
      </c>
      <c r="Q85" s="32">
        <v>0.25</v>
      </c>
      <c r="R85" s="32">
        <v>0.75</v>
      </c>
      <c r="S85" s="32">
        <v>0.0</v>
      </c>
      <c r="T85" s="32">
        <f t="shared" si="5"/>
        <v>1</v>
      </c>
      <c r="U85" s="32" t="s">
        <v>1068</v>
      </c>
      <c r="V85" s="32" t="s">
        <v>131</v>
      </c>
      <c r="W85" s="32" t="s">
        <v>35</v>
      </c>
      <c r="X85" s="32" t="s">
        <v>117</v>
      </c>
      <c r="Y85" s="32" t="s">
        <v>1069</v>
      </c>
      <c r="Z85" s="32" t="s">
        <v>1070</v>
      </c>
      <c r="AA85" s="32" t="s">
        <v>1071</v>
      </c>
      <c r="AB85" s="32" t="s">
        <v>1072</v>
      </c>
      <c r="AC85" s="32" t="s">
        <v>1073</v>
      </c>
      <c r="AD85" s="32" t="s">
        <v>1074</v>
      </c>
      <c r="AE85" s="32" t="s">
        <v>1075</v>
      </c>
      <c r="AF85" s="32" t="s">
        <v>1076</v>
      </c>
      <c r="AG85" s="32" t="s">
        <v>96</v>
      </c>
      <c r="AH85" s="35"/>
    </row>
    <row r="86">
      <c r="A86" s="31">
        <v>85.0</v>
      </c>
      <c r="B86" s="32" t="s">
        <v>1077</v>
      </c>
      <c r="C86" s="32" t="s">
        <v>1078</v>
      </c>
      <c r="D86" s="32">
        <v>2011.0</v>
      </c>
      <c r="E86" s="32" t="s">
        <v>179</v>
      </c>
      <c r="F86" s="32">
        <v>3.0</v>
      </c>
      <c r="G86" s="32">
        <v>-3.0</v>
      </c>
      <c r="H86" s="32">
        <v>-2.0</v>
      </c>
      <c r="I86" s="32" t="s">
        <v>137</v>
      </c>
      <c r="J86" s="32" t="s">
        <v>137</v>
      </c>
      <c r="K86" s="32" t="s">
        <v>45</v>
      </c>
      <c r="L86" s="32" t="s">
        <v>45</v>
      </c>
      <c r="M86" s="32">
        <v>0.0</v>
      </c>
      <c r="N86" s="32">
        <v>1.0</v>
      </c>
      <c r="O86" s="32" t="s">
        <v>618</v>
      </c>
      <c r="P86" s="32" t="s">
        <v>16</v>
      </c>
      <c r="Q86" s="32">
        <v>0.0</v>
      </c>
      <c r="R86" s="32">
        <v>1.0</v>
      </c>
      <c r="S86" s="32">
        <v>0.0</v>
      </c>
      <c r="T86" s="32">
        <f t="shared" si="5"/>
        <v>1</v>
      </c>
      <c r="U86" s="32" t="s">
        <v>1079</v>
      </c>
      <c r="V86" s="32" t="s">
        <v>752</v>
      </c>
      <c r="W86" s="32" t="s">
        <v>35</v>
      </c>
      <c r="X86" s="32" t="s">
        <v>117</v>
      </c>
      <c r="Y86" s="32" t="s">
        <v>1080</v>
      </c>
      <c r="Z86" s="32" t="s">
        <v>1081</v>
      </c>
      <c r="AA86" s="32" t="s">
        <v>1082</v>
      </c>
      <c r="AB86" s="32" t="s">
        <v>1083</v>
      </c>
      <c r="AC86" s="32" t="s">
        <v>1084</v>
      </c>
      <c r="AD86" s="32" t="s">
        <v>1085</v>
      </c>
      <c r="AE86" s="32" t="s">
        <v>137</v>
      </c>
      <c r="AF86" s="32" t="s">
        <v>1086</v>
      </c>
      <c r="AG86" s="32" t="s">
        <v>96</v>
      </c>
      <c r="AH86" s="35"/>
    </row>
    <row r="87">
      <c r="A87" s="33">
        <v>86.0</v>
      </c>
      <c r="B87" s="32" t="s">
        <v>1087</v>
      </c>
      <c r="C87" s="32" t="s">
        <v>1088</v>
      </c>
      <c r="D87" s="32">
        <v>2018.0</v>
      </c>
      <c r="E87" s="32" t="s">
        <v>99</v>
      </c>
      <c r="F87" s="32">
        <v>2.0</v>
      </c>
      <c r="G87" s="32">
        <v>-6.0</v>
      </c>
      <c r="H87" s="32">
        <v>-3.0</v>
      </c>
      <c r="I87" s="32">
        <v>-6.0</v>
      </c>
      <c r="J87" s="32">
        <v>6.0</v>
      </c>
      <c r="K87" s="32" t="s">
        <v>604</v>
      </c>
      <c r="L87" s="32" t="s">
        <v>43</v>
      </c>
      <c r="M87" s="32">
        <v>0.0</v>
      </c>
      <c r="N87" s="32">
        <v>1.0</v>
      </c>
      <c r="O87" s="32" t="s">
        <v>84</v>
      </c>
      <c r="P87" s="32" t="s">
        <v>16</v>
      </c>
      <c r="Q87" s="32">
        <v>0.75</v>
      </c>
      <c r="R87" s="32">
        <v>0.25</v>
      </c>
      <c r="S87" s="32">
        <v>0.0</v>
      </c>
      <c r="T87" s="32">
        <f t="shared" si="5"/>
        <v>1</v>
      </c>
      <c r="U87" s="32" t="s">
        <v>1089</v>
      </c>
      <c r="V87" s="32" t="s">
        <v>1090</v>
      </c>
      <c r="W87" s="32" t="s">
        <v>21</v>
      </c>
      <c r="X87" s="32" t="s">
        <v>1091</v>
      </c>
      <c r="Y87" s="32" t="s">
        <v>334</v>
      </c>
      <c r="Z87" s="32" t="s">
        <v>1092</v>
      </c>
      <c r="AA87" s="32" t="s">
        <v>1093</v>
      </c>
      <c r="AB87" s="32" t="s">
        <v>1094</v>
      </c>
      <c r="AC87" s="32" t="s">
        <v>1095</v>
      </c>
      <c r="AD87" s="32" t="s">
        <v>1096</v>
      </c>
      <c r="AE87" s="32" t="s">
        <v>1097</v>
      </c>
      <c r="AF87" s="32" t="s">
        <v>1098</v>
      </c>
      <c r="AG87" s="32" t="s">
        <v>96</v>
      </c>
      <c r="AH87" s="32" t="s">
        <v>126</v>
      </c>
    </row>
    <row r="88">
      <c r="A88" s="31">
        <v>87.0</v>
      </c>
      <c r="B88" s="32" t="s">
        <v>1099</v>
      </c>
      <c r="C88" s="32" t="s">
        <v>1100</v>
      </c>
      <c r="D88" s="32">
        <v>2019.0</v>
      </c>
      <c r="E88" s="32" t="s">
        <v>1101</v>
      </c>
      <c r="F88" s="32">
        <v>3.0</v>
      </c>
      <c r="G88" s="32">
        <v>-3.0</v>
      </c>
      <c r="H88" s="32">
        <v>-1.0</v>
      </c>
      <c r="I88" s="32">
        <v>-3.0</v>
      </c>
      <c r="J88" s="32">
        <v>0.0</v>
      </c>
      <c r="K88" s="32" t="s">
        <v>1102</v>
      </c>
      <c r="L88" s="32" t="s">
        <v>1102</v>
      </c>
      <c r="M88" s="32">
        <v>1.0</v>
      </c>
      <c r="N88" s="32">
        <v>1.0</v>
      </c>
      <c r="O88" s="32" t="s">
        <v>84</v>
      </c>
      <c r="P88" s="32" t="s">
        <v>23</v>
      </c>
      <c r="Q88" s="32">
        <v>0.75</v>
      </c>
      <c r="R88" s="32">
        <v>0.25</v>
      </c>
      <c r="S88" s="32">
        <v>0.0</v>
      </c>
      <c r="T88" s="32">
        <v>1.0</v>
      </c>
      <c r="U88" s="32" t="s">
        <v>1103</v>
      </c>
      <c r="V88" s="32" t="s">
        <v>33</v>
      </c>
      <c r="W88" s="32" t="s">
        <v>33</v>
      </c>
      <c r="X88" s="32" t="s">
        <v>246</v>
      </c>
      <c r="Y88" s="32" t="s">
        <v>1069</v>
      </c>
      <c r="Z88" s="32" t="s">
        <v>1104</v>
      </c>
      <c r="AA88" s="32" t="s">
        <v>1105</v>
      </c>
      <c r="AB88" s="32" t="s">
        <v>1106</v>
      </c>
      <c r="AC88" s="32" t="s">
        <v>1107</v>
      </c>
      <c r="AD88" s="32" t="s">
        <v>1108</v>
      </c>
      <c r="AE88" s="32" t="s">
        <v>1109</v>
      </c>
      <c r="AF88" s="32" t="s">
        <v>1110</v>
      </c>
      <c r="AG88" s="32" t="s">
        <v>96</v>
      </c>
      <c r="AH88" s="32"/>
    </row>
    <row r="89">
      <c r="A89" s="33">
        <v>88.0</v>
      </c>
      <c r="B89" s="32" t="s">
        <v>1111</v>
      </c>
      <c r="C89" s="32" t="s">
        <v>1112</v>
      </c>
      <c r="D89" s="32">
        <v>2009.0</v>
      </c>
      <c r="E89" s="32" t="s">
        <v>154</v>
      </c>
      <c r="F89" s="32">
        <v>3.0</v>
      </c>
      <c r="G89" s="32">
        <v>-3.0</v>
      </c>
      <c r="H89" s="32">
        <v>-2.0</v>
      </c>
      <c r="I89" s="32">
        <v>0.0</v>
      </c>
      <c r="J89" s="32">
        <v>4.0</v>
      </c>
      <c r="K89" s="32" t="s">
        <v>45</v>
      </c>
      <c r="L89" s="32" t="s">
        <v>45</v>
      </c>
      <c r="M89" s="32">
        <v>0.0</v>
      </c>
      <c r="N89" s="32">
        <v>1.0</v>
      </c>
      <c r="O89" s="32" t="s">
        <v>84</v>
      </c>
      <c r="P89" s="32" t="s">
        <v>23</v>
      </c>
      <c r="Q89" s="32">
        <v>1.0</v>
      </c>
      <c r="R89" s="32">
        <v>0.0</v>
      </c>
      <c r="S89" s="32">
        <v>0.0</v>
      </c>
      <c r="T89" s="32">
        <f t="shared" ref="T89:T92" si="6">SUM(Q89:S89)</f>
        <v>1</v>
      </c>
      <c r="U89" s="32" t="s">
        <v>1113</v>
      </c>
      <c r="V89" s="32" t="s">
        <v>1114</v>
      </c>
      <c r="W89" s="32" t="s">
        <v>37</v>
      </c>
      <c r="X89" s="32" t="s">
        <v>1115</v>
      </c>
      <c r="Y89" s="32" t="s">
        <v>1116</v>
      </c>
      <c r="Z89" s="32" t="s">
        <v>1117</v>
      </c>
      <c r="AA89" s="32" t="s">
        <v>1118</v>
      </c>
      <c r="AB89" s="32" t="s">
        <v>1119</v>
      </c>
      <c r="AC89" s="32" t="s">
        <v>1120</v>
      </c>
      <c r="AD89" s="32" t="s">
        <v>1121</v>
      </c>
      <c r="AE89" s="32" t="s">
        <v>137</v>
      </c>
      <c r="AF89" s="32" t="s">
        <v>1122</v>
      </c>
      <c r="AG89" s="32" t="s">
        <v>96</v>
      </c>
      <c r="AH89" s="35"/>
    </row>
    <row r="90">
      <c r="A90" s="31">
        <v>89.0</v>
      </c>
      <c r="B90" s="32" t="s">
        <v>1123</v>
      </c>
      <c r="C90" s="32" t="s">
        <v>1124</v>
      </c>
      <c r="D90" s="32">
        <v>2020.0</v>
      </c>
      <c r="E90" s="32" t="s">
        <v>1125</v>
      </c>
      <c r="F90" s="32">
        <v>3.0</v>
      </c>
      <c r="G90" s="32">
        <v>-7.0</v>
      </c>
      <c r="H90" s="32">
        <v>-6.0</v>
      </c>
      <c r="I90" s="32">
        <v>-2.0</v>
      </c>
      <c r="J90" s="32">
        <v>2.0</v>
      </c>
      <c r="K90" s="32" t="s">
        <v>1126</v>
      </c>
      <c r="L90" s="32" t="s">
        <v>43</v>
      </c>
      <c r="M90" s="32">
        <v>0.0</v>
      </c>
      <c r="N90" s="32">
        <v>0.0</v>
      </c>
      <c r="O90" s="32" t="s">
        <v>268</v>
      </c>
      <c r="P90" s="32" t="s">
        <v>23</v>
      </c>
      <c r="Q90" s="32">
        <v>1.0</v>
      </c>
      <c r="R90" s="32">
        <v>0.0</v>
      </c>
      <c r="S90" s="32">
        <v>0.0</v>
      </c>
      <c r="T90" s="32">
        <f t="shared" si="6"/>
        <v>1</v>
      </c>
      <c r="U90" s="32" t="s">
        <v>1127</v>
      </c>
      <c r="V90" s="32" t="s">
        <v>1128</v>
      </c>
      <c r="W90" s="32" t="s">
        <v>17</v>
      </c>
      <c r="X90" s="32" t="s">
        <v>971</v>
      </c>
      <c r="Y90" s="32" t="s">
        <v>1069</v>
      </c>
      <c r="Z90" s="32" t="s">
        <v>1129</v>
      </c>
      <c r="AA90" s="32" t="s">
        <v>1130</v>
      </c>
      <c r="AB90" s="32" t="s">
        <v>1124</v>
      </c>
      <c r="AC90" s="32" t="s">
        <v>1131</v>
      </c>
      <c r="AD90" s="32" t="s">
        <v>1132</v>
      </c>
      <c r="AE90" s="32" t="s">
        <v>1133</v>
      </c>
      <c r="AF90" s="32" t="s">
        <v>1134</v>
      </c>
      <c r="AG90" s="32" t="s">
        <v>96</v>
      </c>
      <c r="AH90" s="32" t="s">
        <v>126</v>
      </c>
    </row>
    <row r="91">
      <c r="A91" s="33">
        <v>90.0</v>
      </c>
      <c r="B91" s="32" t="s">
        <v>1135</v>
      </c>
      <c r="C91" s="32" t="s">
        <v>1136</v>
      </c>
      <c r="D91" s="32">
        <v>1996.0</v>
      </c>
      <c r="E91" s="32" t="s">
        <v>164</v>
      </c>
      <c r="F91" s="32">
        <v>3.0</v>
      </c>
      <c r="G91" s="32">
        <v>-3.0</v>
      </c>
      <c r="H91" s="32">
        <v>-1.0</v>
      </c>
      <c r="I91" s="32">
        <v>0.0</v>
      </c>
      <c r="J91" s="32">
        <v>6.0</v>
      </c>
      <c r="K91" s="32" t="s">
        <v>45</v>
      </c>
      <c r="L91" s="32" t="s">
        <v>44</v>
      </c>
      <c r="M91" s="32">
        <v>0.0</v>
      </c>
      <c r="N91" s="32">
        <v>1.0</v>
      </c>
      <c r="O91" s="32" t="s">
        <v>165</v>
      </c>
      <c r="P91" s="32" t="s">
        <v>23</v>
      </c>
      <c r="Q91" s="32">
        <v>0.25</v>
      </c>
      <c r="R91" s="32">
        <v>0.75</v>
      </c>
      <c r="S91" s="32">
        <v>0.0</v>
      </c>
      <c r="T91" s="32">
        <f t="shared" si="6"/>
        <v>1</v>
      </c>
      <c r="U91" s="32" t="s">
        <v>1137</v>
      </c>
      <c r="V91" s="32" t="s">
        <v>1138</v>
      </c>
      <c r="W91" s="32" t="s">
        <v>28</v>
      </c>
      <c r="X91" s="32" t="s">
        <v>1139</v>
      </c>
      <c r="Y91" s="32" t="s">
        <v>102</v>
      </c>
      <c r="Z91" s="32" t="s">
        <v>1140</v>
      </c>
      <c r="AA91" s="32" t="s">
        <v>1141</v>
      </c>
      <c r="AB91" s="32" t="s">
        <v>1142</v>
      </c>
      <c r="AC91" s="32" t="s">
        <v>1143</v>
      </c>
      <c r="AD91" s="32" t="s">
        <v>1144</v>
      </c>
      <c r="AE91" s="32" t="s">
        <v>1145</v>
      </c>
      <c r="AF91" s="32" t="s">
        <v>1146</v>
      </c>
      <c r="AG91" s="32" t="s">
        <v>96</v>
      </c>
      <c r="AH91" s="35"/>
    </row>
    <row r="92">
      <c r="A92" s="31">
        <v>91.0</v>
      </c>
      <c r="B92" s="32" t="s">
        <v>1147</v>
      </c>
      <c r="C92" s="32" t="s">
        <v>1148</v>
      </c>
      <c r="D92" s="32">
        <v>2009.0</v>
      </c>
      <c r="E92" s="32" t="s">
        <v>99</v>
      </c>
      <c r="F92" s="32">
        <v>2.0</v>
      </c>
      <c r="G92" s="32">
        <v>-5.0</v>
      </c>
      <c r="H92" s="32">
        <v>-4.0</v>
      </c>
      <c r="I92" s="32">
        <v>3.0</v>
      </c>
      <c r="J92" s="32">
        <v>6.0</v>
      </c>
      <c r="K92" s="32" t="s">
        <v>604</v>
      </c>
      <c r="L92" s="32" t="s">
        <v>43</v>
      </c>
      <c r="M92" s="32">
        <v>0.0</v>
      </c>
      <c r="N92" s="32">
        <v>1.0</v>
      </c>
      <c r="O92" s="32" t="s">
        <v>84</v>
      </c>
      <c r="P92" s="32" t="s">
        <v>23</v>
      </c>
      <c r="Q92" s="32">
        <v>0.5</v>
      </c>
      <c r="R92" s="32">
        <v>0.5</v>
      </c>
      <c r="S92" s="32">
        <v>0.0</v>
      </c>
      <c r="T92" s="32">
        <f t="shared" si="6"/>
        <v>1</v>
      </c>
      <c r="U92" s="32" t="s">
        <v>1149</v>
      </c>
      <c r="V92" s="32" t="s">
        <v>1150</v>
      </c>
      <c r="W92" s="32" t="s">
        <v>21</v>
      </c>
      <c r="X92" s="32" t="s">
        <v>1151</v>
      </c>
      <c r="Y92" s="32" t="s">
        <v>284</v>
      </c>
      <c r="Z92" s="32" t="s">
        <v>1152</v>
      </c>
      <c r="AA92" s="32" t="s">
        <v>1153</v>
      </c>
      <c r="AB92" s="32" t="s">
        <v>1154</v>
      </c>
      <c r="AC92" s="32" t="s">
        <v>1155</v>
      </c>
      <c r="AD92" s="32" t="s">
        <v>1156</v>
      </c>
      <c r="AE92" s="32" t="s">
        <v>137</v>
      </c>
      <c r="AF92" s="32" t="s">
        <v>1157</v>
      </c>
      <c r="AG92" s="32" t="s">
        <v>96</v>
      </c>
      <c r="AH92" s="35"/>
    </row>
    <row r="93">
      <c r="A93" s="33">
        <v>92.0</v>
      </c>
      <c r="B93" s="33" t="s">
        <v>1158</v>
      </c>
      <c r="C93" s="33" t="s">
        <v>1159</v>
      </c>
      <c r="D93" s="33">
        <v>2009.0</v>
      </c>
      <c r="E93" s="33" t="s">
        <v>1160</v>
      </c>
      <c r="F93" s="33">
        <v>2.0</v>
      </c>
      <c r="G93" s="33">
        <v>-6.0</v>
      </c>
      <c r="H93" s="33">
        <v>-6.0</v>
      </c>
      <c r="I93" s="33">
        <v>2.0</v>
      </c>
      <c r="J93" s="33">
        <v>4.0</v>
      </c>
      <c r="K93" s="33" t="s">
        <v>330</v>
      </c>
      <c r="L93" s="33" t="s">
        <v>42</v>
      </c>
      <c r="M93" s="33">
        <v>0.0</v>
      </c>
      <c r="N93" s="33">
        <v>1.0</v>
      </c>
      <c r="O93" s="33" t="s">
        <v>243</v>
      </c>
      <c r="P93" s="33" t="s">
        <v>16</v>
      </c>
      <c r="Q93" s="33">
        <v>0.0</v>
      </c>
      <c r="R93" s="33">
        <v>1.0</v>
      </c>
      <c r="S93" s="33">
        <v>0.0</v>
      </c>
      <c r="T93" s="33">
        <v>1.0</v>
      </c>
      <c r="U93" s="33" t="s">
        <v>1161</v>
      </c>
      <c r="V93" s="33" t="s">
        <v>1162</v>
      </c>
      <c r="W93" s="33" t="s">
        <v>15</v>
      </c>
      <c r="X93" s="33" t="s">
        <v>1163</v>
      </c>
      <c r="Y93" s="33" t="s">
        <v>643</v>
      </c>
      <c r="Z93" s="33" t="s">
        <v>1164</v>
      </c>
      <c r="AA93" s="33" t="s">
        <v>1165</v>
      </c>
      <c r="AB93" s="33" t="s">
        <v>1166</v>
      </c>
      <c r="AC93" s="33" t="s">
        <v>1167</v>
      </c>
      <c r="AD93" s="33" t="s">
        <v>1168</v>
      </c>
      <c r="AE93" s="33" t="s">
        <v>94</v>
      </c>
      <c r="AF93" s="33" t="s">
        <v>1169</v>
      </c>
      <c r="AG93" s="33" t="s">
        <v>96</v>
      </c>
      <c r="AH93" s="33" t="s">
        <v>126</v>
      </c>
    </row>
    <row r="94">
      <c r="A94" s="31">
        <v>93.0</v>
      </c>
      <c r="B94" s="32" t="s">
        <v>1170</v>
      </c>
      <c r="C94" s="32" t="s">
        <v>1171</v>
      </c>
      <c r="D94" s="32">
        <v>2010.0</v>
      </c>
      <c r="E94" s="32" t="s">
        <v>1172</v>
      </c>
      <c r="F94" s="32">
        <v>3.0</v>
      </c>
      <c r="G94" s="32">
        <v>-9.0</v>
      </c>
      <c r="H94" s="32">
        <v>-4.0</v>
      </c>
      <c r="I94" s="32">
        <v>-6.0</v>
      </c>
      <c r="J94" s="32">
        <v>-6.0</v>
      </c>
      <c r="K94" s="32" t="s">
        <v>308</v>
      </c>
      <c r="L94" s="32" t="s">
        <v>43</v>
      </c>
      <c r="M94" s="32">
        <v>0.0</v>
      </c>
      <c r="N94" s="32">
        <v>0.0</v>
      </c>
      <c r="O94" s="32" t="s">
        <v>165</v>
      </c>
      <c r="P94" s="32" t="s">
        <v>113</v>
      </c>
      <c r="Q94" s="32">
        <v>0.0</v>
      </c>
      <c r="R94" s="32">
        <v>0.0</v>
      </c>
      <c r="S94" s="32">
        <v>1.0</v>
      </c>
      <c r="T94" s="32">
        <f>SUM(Q94:S94)</f>
        <v>1</v>
      </c>
      <c r="U94" s="32" t="s">
        <v>1173</v>
      </c>
      <c r="V94" s="32" t="s">
        <v>1174</v>
      </c>
      <c r="W94" s="32" t="s">
        <v>21</v>
      </c>
      <c r="X94" s="32" t="s">
        <v>1175</v>
      </c>
      <c r="Y94" s="32" t="s">
        <v>1176</v>
      </c>
      <c r="Z94" s="32" t="s">
        <v>1177</v>
      </c>
      <c r="AA94" s="32" t="s">
        <v>1178</v>
      </c>
      <c r="AB94" s="32" t="s">
        <v>1179</v>
      </c>
      <c r="AC94" s="32" t="s">
        <v>1180</v>
      </c>
      <c r="AD94" s="32" t="s">
        <v>1173</v>
      </c>
      <c r="AE94" s="32" t="s">
        <v>137</v>
      </c>
      <c r="AF94" s="32" t="s">
        <v>1181</v>
      </c>
      <c r="AG94" s="32" t="s">
        <v>96</v>
      </c>
      <c r="AH94" s="32" t="s">
        <v>126</v>
      </c>
    </row>
    <row r="95">
      <c r="A95" s="33">
        <v>94.0</v>
      </c>
      <c r="B95" s="32" t="s">
        <v>1182</v>
      </c>
      <c r="C95" s="32" t="s">
        <v>1183</v>
      </c>
      <c r="D95" s="32">
        <v>2018.0</v>
      </c>
      <c r="E95" s="32" t="s">
        <v>1184</v>
      </c>
      <c r="F95" s="32">
        <v>3.0</v>
      </c>
      <c r="G95" s="32">
        <v>-1.0</v>
      </c>
      <c r="H95" s="32">
        <v>-1.0</v>
      </c>
      <c r="I95" s="32">
        <v>-2.0</v>
      </c>
      <c r="J95" s="32">
        <v>0.0</v>
      </c>
      <c r="K95" s="32" t="s">
        <v>45</v>
      </c>
      <c r="L95" s="32" t="s">
        <v>45</v>
      </c>
      <c r="M95" s="32">
        <v>0.0</v>
      </c>
      <c r="N95" s="32">
        <v>1.0</v>
      </c>
      <c r="O95" s="32" t="s">
        <v>84</v>
      </c>
      <c r="P95" s="32" t="s">
        <v>16</v>
      </c>
      <c r="Q95" s="32">
        <v>0.25</v>
      </c>
      <c r="R95" s="32">
        <v>0.0</v>
      </c>
      <c r="S95" s="32">
        <v>0.75</v>
      </c>
      <c r="T95" s="32">
        <v>1.0</v>
      </c>
      <c r="U95" s="32" t="s">
        <v>1185</v>
      </c>
      <c r="V95" s="32" t="s">
        <v>33</v>
      </c>
      <c r="W95" s="32" t="s">
        <v>33</v>
      </c>
      <c r="X95" s="32" t="s">
        <v>246</v>
      </c>
      <c r="Y95" s="32" t="s">
        <v>1186</v>
      </c>
      <c r="Z95" s="32" t="s">
        <v>1187</v>
      </c>
      <c r="AA95" s="32" t="s">
        <v>1188</v>
      </c>
      <c r="AB95" s="32" t="s">
        <v>1189</v>
      </c>
      <c r="AC95" s="32" t="s">
        <v>1190</v>
      </c>
      <c r="AD95" s="32" t="s">
        <v>1191</v>
      </c>
      <c r="AE95" s="32" t="s">
        <v>1192</v>
      </c>
      <c r="AF95" s="32" t="s">
        <v>1193</v>
      </c>
      <c r="AG95" s="32" t="s">
        <v>96</v>
      </c>
      <c r="AH95" s="32"/>
    </row>
    <row r="96">
      <c r="A96" s="31">
        <v>95.0</v>
      </c>
      <c r="B96" s="32" t="s">
        <v>1194</v>
      </c>
      <c r="C96" s="32" t="s">
        <v>1195</v>
      </c>
      <c r="D96" s="32">
        <v>2019.0</v>
      </c>
      <c r="E96" s="32" t="s">
        <v>1196</v>
      </c>
      <c r="F96" s="32">
        <v>3.0</v>
      </c>
      <c r="G96" s="32">
        <v>-10.0</v>
      </c>
      <c r="H96" s="32">
        <v>-7.0</v>
      </c>
      <c r="I96" s="32">
        <v>-15.0</v>
      </c>
      <c r="J96" s="32">
        <v>-6.0</v>
      </c>
      <c r="K96" s="32" t="s">
        <v>42</v>
      </c>
      <c r="L96" s="32" t="s">
        <v>42</v>
      </c>
      <c r="M96" s="32">
        <v>0.0</v>
      </c>
      <c r="N96" s="32">
        <v>1.0</v>
      </c>
      <c r="O96" s="32" t="s">
        <v>84</v>
      </c>
      <c r="P96" s="32" t="s">
        <v>16</v>
      </c>
      <c r="Q96" s="32">
        <v>0.5</v>
      </c>
      <c r="R96" s="32">
        <v>0.5</v>
      </c>
      <c r="S96" s="32">
        <v>0.0</v>
      </c>
      <c r="T96" s="32">
        <f t="shared" ref="T96:T98" si="7">SUM(Q96:S96)</f>
        <v>1</v>
      </c>
      <c r="U96" s="32" t="s">
        <v>1197</v>
      </c>
      <c r="V96" s="32" t="s">
        <v>1198</v>
      </c>
      <c r="W96" s="32" t="s">
        <v>9</v>
      </c>
      <c r="X96" s="32" t="s">
        <v>101</v>
      </c>
      <c r="Y96" s="32" t="s">
        <v>102</v>
      </c>
      <c r="Z96" s="32" t="s">
        <v>1199</v>
      </c>
      <c r="AA96" s="32" t="s">
        <v>1200</v>
      </c>
      <c r="AB96" s="32" t="s">
        <v>1201</v>
      </c>
      <c r="AC96" s="32" t="s">
        <v>1202</v>
      </c>
      <c r="AD96" s="32" t="s">
        <v>94</v>
      </c>
      <c r="AE96" s="36" t="s">
        <v>1203</v>
      </c>
      <c r="AF96" s="32" t="s">
        <v>1204</v>
      </c>
      <c r="AG96" s="32" t="s">
        <v>564</v>
      </c>
      <c r="AH96" s="32" t="s">
        <v>126</v>
      </c>
    </row>
    <row r="97">
      <c r="A97" s="33">
        <v>96.0</v>
      </c>
      <c r="B97" s="32" t="s">
        <v>1205</v>
      </c>
      <c r="C97" s="32" t="s">
        <v>1206</v>
      </c>
      <c r="D97" s="32">
        <v>2010.0</v>
      </c>
      <c r="E97" s="32" t="s">
        <v>1207</v>
      </c>
      <c r="F97" s="32">
        <v>3.0</v>
      </c>
      <c r="G97" s="32">
        <v>-4.0</v>
      </c>
      <c r="H97" s="32">
        <v>-1.0</v>
      </c>
      <c r="I97" s="32">
        <v>-3.0</v>
      </c>
      <c r="J97" s="32">
        <v>0.0</v>
      </c>
      <c r="K97" s="32" t="s">
        <v>216</v>
      </c>
      <c r="L97" s="32" t="s">
        <v>45</v>
      </c>
      <c r="M97" s="32">
        <v>0.0</v>
      </c>
      <c r="N97" s="32">
        <v>1.0</v>
      </c>
      <c r="O97" s="32" t="s">
        <v>165</v>
      </c>
      <c r="P97" s="32" t="s">
        <v>113</v>
      </c>
      <c r="Q97" s="32">
        <v>1.0</v>
      </c>
      <c r="R97" s="32">
        <v>0.0</v>
      </c>
      <c r="S97" s="32">
        <v>0.0</v>
      </c>
      <c r="T97" s="32">
        <f t="shared" si="7"/>
        <v>1</v>
      </c>
      <c r="U97" s="32" t="s">
        <v>1208</v>
      </c>
      <c r="V97" s="32" t="s">
        <v>1209</v>
      </c>
      <c r="W97" s="32" t="s">
        <v>33</v>
      </c>
      <c r="X97" s="32" t="s">
        <v>259</v>
      </c>
      <c r="Y97" s="32" t="s">
        <v>582</v>
      </c>
      <c r="Z97" s="32" t="s">
        <v>1210</v>
      </c>
      <c r="AA97" s="32" t="s">
        <v>1211</v>
      </c>
      <c r="AB97" s="32" t="s">
        <v>1212</v>
      </c>
      <c r="AC97" s="32" t="s">
        <v>1213</v>
      </c>
      <c r="AD97" s="32" t="s">
        <v>1214</v>
      </c>
      <c r="AE97" s="32" t="s">
        <v>137</v>
      </c>
      <c r="AF97" s="32" t="s">
        <v>1215</v>
      </c>
      <c r="AG97" s="32" t="s">
        <v>96</v>
      </c>
      <c r="AH97" s="35"/>
    </row>
    <row r="98">
      <c r="A98" s="31">
        <v>97.0</v>
      </c>
      <c r="B98" s="32" t="s">
        <v>1216</v>
      </c>
      <c r="C98" s="32" t="s">
        <v>1217</v>
      </c>
      <c r="D98" s="32">
        <v>2000.0</v>
      </c>
      <c r="E98" s="32" t="s">
        <v>1218</v>
      </c>
      <c r="F98" s="32">
        <v>3.0</v>
      </c>
      <c r="G98" s="32">
        <v>-9.0</v>
      </c>
      <c r="H98" s="32">
        <v>-1.0</v>
      </c>
      <c r="I98" s="32">
        <v>-6.0</v>
      </c>
      <c r="J98" s="32">
        <v>0.0</v>
      </c>
      <c r="K98" s="32" t="s">
        <v>405</v>
      </c>
      <c r="L98" s="32" t="s">
        <v>45</v>
      </c>
      <c r="M98" s="32">
        <v>1.0</v>
      </c>
      <c r="N98" s="32">
        <v>1.0</v>
      </c>
      <c r="O98" s="32" t="s">
        <v>84</v>
      </c>
      <c r="P98" s="32" t="s">
        <v>16</v>
      </c>
      <c r="Q98" s="32">
        <v>0.5</v>
      </c>
      <c r="R98" s="32">
        <v>0.5</v>
      </c>
      <c r="S98" s="32">
        <v>0.0</v>
      </c>
      <c r="T98" s="32">
        <f t="shared" si="7"/>
        <v>1</v>
      </c>
      <c r="U98" s="32" t="s">
        <v>1219</v>
      </c>
      <c r="V98" s="32" t="s">
        <v>1220</v>
      </c>
      <c r="W98" s="32" t="s">
        <v>116</v>
      </c>
      <c r="X98" s="32" t="s">
        <v>259</v>
      </c>
      <c r="Y98" s="32" t="s">
        <v>102</v>
      </c>
      <c r="Z98" s="32" t="s">
        <v>1221</v>
      </c>
      <c r="AA98" s="32" t="s">
        <v>1222</v>
      </c>
      <c r="AB98" s="32" t="s">
        <v>1223</v>
      </c>
      <c r="AC98" s="32" t="s">
        <v>1224</v>
      </c>
      <c r="AD98" s="32" t="s">
        <v>1225</v>
      </c>
      <c r="AE98" s="32" t="s">
        <v>137</v>
      </c>
      <c r="AF98" s="32" t="s">
        <v>1226</v>
      </c>
      <c r="AG98" s="32" t="s">
        <v>151</v>
      </c>
      <c r="AH98" s="32"/>
    </row>
    <row r="99">
      <c r="A99" s="33">
        <v>98.0</v>
      </c>
      <c r="B99" s="32" t="s">
        <v>1227</v>
      </c>
      <c r="C99" s="32" t="s">
        <v>1228</v>
      </c>
      <c r="D99" s="32">
        <v>2020.0</v>
      </c>
      <c r="E99" s="32" t="s">
        <v>1229</v>
      </c>
      <c r="F99" s="32">
        <v>2.0</v>
      </c>
      <c r="G99" s="32">
        <v>-10.0</v>
      </c>
      <c r="H99" s="32">
        <v>-6.0</v>
      </c>
      <c r="I99" s="32">
        <v>-6.0</v>
      </c>
      <c r="J99" s="32">
        <v>5.0</v>
      </c>
      <c r="K99" s="32" t="s">
        <v>330</v>
      </c>
      <c r="L99" s="32" t="s">
        <v>42</v>
      </c>
      <c r="M99" s="32">
        <v>0.0</v>
      </c>
      <c r="N99" s="32">
        <v>1.0</v>
      </c>
      <c r="O99" s="32" t="s">
        <v>84</v>
      </c>
      <c r="P99" s="32" t="s">
        <v>16</v>
      </c>
      <c r="Q99" s="32">
        <v>0.5</v>
      </c>
      <c r="R99" s="32">
        <v>0.5</v>
      </c>
      <c r="S99" s="32">
        <v>0.0</v>
      </c>
      <c r="T99" s="32">
        <v>1.0</v>
      </c>
      <c r="U99" s="32" t="s">
        <v>1230</v>
      </c>
      <c r="V99" s="32" t="s">
        <v>15</v>
      </c>
      <c r="W99" s="32" t="s">
        <v>15</v>
      </c>
      <c r="X99" s="32" t="s">
        <v>422</v>
      </c>
      <c r="Y99" s="32" t="s">
        <v>233</v>
      </c>
      <c r="Z99" s="32" t="s">
        <v>1231</v>
      </c>
      <c r="AA99" s="32" t="s">
        <v>1232</v>
      </c>
      <c r="AB99" s="32" t="s">
        <v>1233</v>
      </c>
      <c r="AC99" s="32" t="s">
        <v>1234</v>
      </c>
      <c r="AD99" s="32" t="s">
        <v>1235</v>
      </c>
      <c r="AE99" s="32" t="s">
        <v>94</v>
      </c>
      <c r="AF99" s="32" t="s">
        <v>1236</v>
      </c>
      <c r="AG99" s="32" t="s">
        <v>96</v>
      </c>
      <c r="AH99" s="32"/>
    </row>
    <row r="100">
      <c r="A100" s="31">
        <v>99.0</v>
      </c>
      <c r="B100" s="32" t="s">
        <v>1237</v>
      </c>
      <c r="C100" s="32" t="s">
        <v>1238</v>
      </c>
      <c r="D100" s="32">
        <v>2014.0</v>
      </c>
      <c r="E100" s="32" t="s">
        <v>111</v>
      </c>
      <c r="F100" s="32">
        <v>3.0</v>
      </c>
      <c r="G100" s="32">
        <v>-10.0</v>
      </c>
      <c r="H100" s="32">
        <v>-9.0</v>
      </c>
      <c r="I100" s="32">
        <v>-15.0</v>
      </c>
      <c r="J100" s="32">
        <v>-9.0</v>
      </c>
      <c r="K100" s="32" t="s">
        <v>42</v>
      </c>
      <c r="L100" s="32" t="s">
        <v>42</v>
      </c>
      <c r="M100" s="32">
        <v>0.0</v>
      </c>
      <c r="N100" s="32">
        <v>1.0</v>
      </c>
      <c r="O100" s="32" t="s">
        <v>84</v>
      </c>
      <c r="P100" s="32" t="s">
        <v>23</v>
      </c>
      <c r="Q100" s="32">
        <v>1.0</v>
      </c>
      <c r="R100" s="32">
        <v>0.0</v>
      </c>
      <c r="S100" s="32">
        <v>0.0</v>
      </c>
      <c r="T100" s="32">
        <f t="shared" ref="T100:T103" si="8">SUM(Q100:S100)</f>
        <v>1</v>
      </c>
      <c r="U100" s="32" t="s">
        <v>1239</v>
      </c>
      <c r="V100" s="32" t="s">
        <v>9</v>
      </c>
      <c r="W100" s="32" t="s">
        <v>9</v>
      </c>
      <c r="X100" s="32" t="s">
        <v>42</v>
      </c>
      <c r="Y100" s="32" t="s">
        <v>102</v>
      </c>
      <c r="Z100" s="32" t="s">
        <v>1240</v>
      </c>
      <c r="AA100" s="32" t="s">
        <v>1241</v>
      </c>
      <c r="AB100" s="32" t="s">
        <v>1242</v>
      </c>
      <c r="AC100" s="32" t="s">
        <v>1243</v>
      </c>
      <c r="AD100" s="32" t="s">
        <v>1244</v>
      </c>
      <c r="AE100" s="32" t="s">
        <v>137</v>
      </c>
      <c r="AF100" s="32" t="s">
        <v>1245</v>
      </c>
      <c r="AG100" s="32" t="s">
        <v>401</v>
      </c>
      <c r="AH100" s="32" t="s">
        <v>490</v>
      </c>
    </row>
    <row r="101">
      <c r="A101" s="33">
        <v>100.0</v>
      </c>
      <c r="B101" s="32" t="s">
        <v>1246</v>
      </c>
      <c r="C101" s="32" t="s">
        <v>1247</v>
      </c>
      <c r="D101" s="32">
        <v>2020.0</v>
      </c>
      <c r="E101" s="32" t="s">
        <v>99</v>
      </c>
      <c r="F101" s="32" t="s">
        <v>1248</v>
      </c>
      <c r="G101" s="32">
        <v>-10.0</v>
      </c>
      <c r="H101" s="32">
        <v>-6.0</v>
      </c>
      <c r="I101" s="32">
        <v>-9.0</v>
      </c>
      <c r="J101" s="32">
        <v>0.0</v>
      </c>
      <c r="K101" s="32" t="s">
        <v>42</v>
      </c>
      <c r="L101" s="32" t="s">
        <v>42</v>
      </c>
      <c r="M101" s="32">
        <v>0.0</v>
      </c>
      <c r="N101" s="32">
        <v>1.0</v>
      </c>
      <c r="O101" s="32" t="s">
        <v>84</v>
      </c>
      <c r="P101" s="32" t="s">
        <v>16</v>
      </c>
      <c r="Q101" s="32">
        <v>0.5</v>
      </c>
      <c r="R101" s="32">
        <v>0.5</v>
      </c>
      <c r="S101" s="32">
        <v>0.0</v>
      </c>
      <c r="T101" s="32">
        <f t="shared" si="8"/>
        <v>1</v>
      </c>
      <c r="U101" s="32" t="s">
        <v>1249</v>
      </c>
      <c r="V101" s="32" t="s">
        <v>555</v>
      </c>
      <c r="W101" s="32" t="s">
        <v>9</v>
      </c>
      <c r="X101" s="32" t="s">
        <v>496</v>
      </c>
      <c r="Y101" s="32" t="s">
        <v>102</v>
      </c>
      <c r="Z101" s="32" t="s">
        <v>1250</v>
      </c>
      <c r="AA101" s="32" t="s">
        <v>1251</v>
      </c>
      <c r="AB101" s="32" t="s">
        <v>1252</v>
      </c>
      <c r="AC101" s="32" t="s">
        <v>1253</v>
      </c>
      <c r="AD101" s="32" t="s">
        <v>1254</v>
      </c>
      <c r="AE101" s="45"/>
      <c r="AF101" s="32" t="s">
        <v>1255</v>
      </c>
      <c r="AG101" s="32" t="s">
        <v>564</v>
      </c>
      <c r="AH101" s="32" t="s">
        <v>126</v>
      </c>
    </row>
    <row r="102">
      <c r="A102" s="31">
        <v>101.0</v>
      </c>
      <c r="B102" s="32" t="s">
        <v>1256</v>
      </c>
      <c r="C102" s="32" t="s">
        <v>1257</v>
      </c>
      <c r="D102" s="32">
        <v>2018.0</v>
      </c>
      <c r="E102" s="32" t="s">
        <v>99</v>
      </c>
      <c r="F102" s="32">
        <v>3.0</v>
      </c>
      <c r="G102" s="32">
        <v>-10.0</v>
      </c>
      <c r="H102" s="32">
        <v>-5.0</v>
      </c>
      <c r="I102" s="32">
        <v>-9.0</v>
      </c>
      <c r="J102" s="32">
        <v>0.0</v>
      </c>
      <c r="K102" s="32" t="s">
        <v>308</v>
      </c>
      <c r="L102" s="32" t="s">
        <v>42</v>
      </c>
      <c r="M102" s="32">
        <v>0.0</v>
      </c>
      <c r="N102" s="32">
        <v>1.0</v>
      </c>
      <c r="O102" s="32" t="s">
        <v>84</v>
      </c>
      <c r="P102" s="32" t="s">
        <v>16</v>
      </c>
      <c r="Q102" s="32">
        <v>0.75</v>
      </c>
      <c r="R102" s="32">
        <v>0.0</v>
      </c>
      <c r="S102" s="32">
        <v>0.25</v>
      </c>
      <c r="T102" s="32">
        <f t="shared" si="8"/>
        <v>1</v>
      </c>
      <c r="U102" s="32" t="s">
        <v>1258</v>
      </c>
      <c r="V102" s="32" t="s">
        <v>1259</v>
      </c>
      <c r="W102" s="32" t="s">
        <v>12</v>
      </c>
      <c r="X102" s="32" t="s">
        <v>1260</v>
      </c>
      <c r="Y102" s="32" t="s">
        <v>233</v>
      </c>
      <c r="Z102" s="32" t="s">
        <v>1261</v>
      </c>
      <c r="AA102" s="32" t="s">
        <v>1262</v>
      </c>
      <c r="AB102" s="32" t="s">
        <v>1263</v>
      </c>
      <c r="AC102" s="32" t="s">
        <v>1264</v>
      </c>
      <c r="AD102" s="32" t="s">
        <v>1265</v>
      </c>
      <c r="AE102" s="32" t="s">
        <v>94</v>
      </c>
      <c r="AF102" s="32" t="s">
        <v>94</v>
      </c>
      <c r="AG102" s="32" t="s">
        <v>96</v>
      </c>
      <c r="AH102" s="32" t="s">
        <v>126</v>
      </c>
    </row>
    <row r="103">
      <c r="A103" s="33">
        <v>102.0</v>
      </c>
      <c r="B103" s="32" t="s">
        <v>1266</v>
      </c>
      <c r="C103" s="32" t="s">
        <v>1267</v>
      </c>
      <c r="D103" s="32">
        <v>2006.0</v>
      </c>
      <c r="E103" s="32" t="s">
        <v>1268</v>
      </c>
      <c r="F103" s="32">
        <v>3.0</v>
      </c>
      <c r="G103" s="32">
        <v>-4.0</v>
      </c>
      <c r="H103" s="32">
        <v>-1.0</v>
      </c>
      <c r="I103" s="32">
        <v>-1.0</v>
      </c>
      <c r="J103" s="32">
        <v>0.0</v>
      </c>
      <c r="K103" s="32" t="s">
        <v>44</v>
      </c>
      <c r="L103" s="32" t="s">
        <v>44</v>
      </c>
      <c r="M103" s="32">
        <v>0.0</v>
      </c>
      <c r="N103" s="32">
        <v>1.0</v>
      </c>
      <c r="O103" s="32" t="s">
        <v>84</v>
      </c>
      <c r="P103" s="32" t="s">
        <v>23</v>
      </c>
      <c r="Q103" s="32">
        <v>0.75</v>
      </c>
      <c r="R103" s="32">
        <v>0.25</v>
      </c>
      <c r="S103" s="32">
        <v>0.0</v>
      </c>
      <c r="T103" s="32">
        <f t="shared" si="8"/>
        <v>1</v>
      </c>
      <c r="U103" s="32" t="s">
        <v>1269</v>
      </c>
      <c r="V103" s="32" t="s">
        <v>115</v>
      </c>
      <c r="W103" s="32" t="s">
        <v>28</v>
      </c>
      <c r="X103" s="32" t="s">
        <v>1270</v>
      </c>
      <c r="Y103" s="32" t="s">
        <v>102</v>
      </c>
      <c r="Z103" s="32" t="s">
        <v>1271</v>
      </c>
      <c r="AA103" s="32" t="s">
        <v>1272</v>
      </c>
      <c r="AB103" s="32" t="s">
        <v>1273</v>
      </c>
      <c r="AC103" s="32" t="s">
        <v>1274</v>
      </c>
      <c r="AD103" s="32" t="s">
        <v>1275</v>
      </c>
      <c r="AE103" s="32" t="s">
        <v>1276</v>
      </c>
      <c r="AF103" s="32" t="s">
        <v>1277</v>
      </c>
      <c r="AG103" s="32" t="s">
        <v>96</v>
      </c>
      <c r="AH103" s="32" t="s">
        <v>126</v>
      </c>
    </row>
    <row r="104">
      <c r="A104" s="31">
        <v>103.0</v>
      </c>
      <c r="B104" s="32" t="s">
        <v>1278</v>
      </c>
      <c r="C104" s="32" t="s">
        <v>1279</v>
      </c>
      <c r="D104" s="32">
        <v>2007.0</v>
      </c>
      <c r="E104" s="32" t="s">
        <v>154</v>
      </c>
      <c r="F104" s="32">
        <v>3.0</v>
      </c>
      <c r="G104" s="32">
        <v>-3.0</v>
      </c>
      <c r="H104" s="32">
        <v>-2.0</v>
      </c>
      <c r="I104" s="32">
        <v>-3.0</v>
      </c>
      <c r="J104" s="32">
        <v>0.0</v>
      </c>
      <c r="K104" s="32" t="s">
        <v>216</v>
      </c>
      <c r="L104" s="32" t="s">
        <v>45</v>
      </c>
      <c r="M104" s="32">
        <v>0.0</v>
      </c>
      <c r="N104" s="32">
        <v>1.0</v>
      </c>
      <c r="O104" s="32" t="s">
        <v>243</v>
      </c>
      <c r="P104" s="32" t="s">
        <v>113</v>
      </c>
      <c r="Q104" s="32">
        <v>0.25</v>
      </c>
      <c r="R104" s="32">
        <v>0.75</v>
      </c>
      <c r="S104" s="32">
        <v>0.0</v>
      </c>
      <c r="T104" s="32">
        <v>0.0</v>
      </c>
      <c r="U104" s="32" t="s">
        <v>1280</v>
      </c>
      <c r="V104" s="32" t="s">
        <v>1281</v>
      </c>
      <c r="W104" s="32" t="s">
        <v>33</v>
      </c>
      <c r="X104" s="32" t="s">
        <v>246</v>
      </c>
      <c r="Y104" s="32" t="s">
        <v>1282</v>
      </c>
      <c r="Z104" s="32" t="s">
        <v>1283</v>
      </c>
      <c r="AA104" s="32" t="s">
        <v>1284</v>
      </c>
      <c r="AB104" s="32" t="s">
        <v>1285</v>
      </c>
      <c r="AC104" s="32" t="s">
        <v>1286</v>
      </c>
      <c r="AD104" s="32" t="s">
        <v>1287</v>
      </c>
      <c r="AE104" s="32" t="s">
        <v>94</v>
      </c>
      <c r="AF104" s="32" t="s">
        <v>1288</v>
      </c>
      <c r="AG104" s="32" t="s">
        <v>96</v>
      </c>
      <c r="AH104" s="45"/>
    </row>
    <row r="105">
      <c r="A105" s="33">
        <v>104.0</v>
      </c>
      <c r="B105" s="32" t="s">
        <v>1289</v>
      </c>
      <c r="C105" s="32" t="s">
        <v>1290</v>
      </c>
      <c r="D105" s="32">
        <v>2021.0</v>
      </c>
      <c r="E105" s="32" t="s">
        <v>1291</v>
      </c>
      <c r="F105" s="32">
        <v>2.0</v>
      </c>
      <c r="G105" s="32">
        <v>-6.0</v>
      </c>
      <c r="H105" s="32">
        <v>-6.0</v>
      </c>
      <c r="I105" s="32">
        <v>2.0</v>
      </c>
      <c r="J105" s="32">
        <v>5.0</v>
      </c>
      <c r="K105" s="32" t="s">
        <v>330</v>
      </c>
      <c r="L105" s="32" t="s">
        <v>42</v>
      </c>
      <c r="M105" s="32">
        <v>0.0</v>
      </c>
      <c r="N105" s="32">
        <v>1.0</v>
      </c>
      <c r="O105" s="32" t="s">
        <v>243</v>
      </c>
      <c r="P105" s="32" t="s">
        <v>16</v>
      </c>
      <c r="Q105" s="32">
        <v>0.75</v>
      </c>
      <c r="R105" s="32">
        <v>0.25</v>
      </c>
      <c r="S105" s="32">
        <v>0.0</v>
      </c>
      <c r="T105" s="32">
        <f t="shared" ref="T105:T135" si="9">SUM(Q105:S105)</f>
        <v>1</v>
      </c>
      <c r="U105" s="32" t="s">
        <v>1292</v>
      </c>
      <c r="V105" s="32" t="s">
        <v>1293</v>
      </c>
      <c r="W105" s="32" t="s">
        <v>15</v>
      </c>
      <c r="X105" s="32" t="s">
        <v>1294</v>
      </c>
      <c r="Y105" s="32" t="s">
        <v>1295</v>
      </c>
      <c r="Z105" s="32" t="s">
        <v>1296</v>
      </c>
      <c r="AA105" s="32" t="s">
        <v>1297</v>
      </c>
      <c r="AB105" s="32" t="s">
        <v>1298</v>
      </c>
      <c r="AC105" s="32" t="s">
        <v>1299</v>
      </c>
      <c r="AD105" s="32" t="s">
        <v>1300</v>
      </c>
      <c r="AE105" s="32" t="s">
        <v>1301</v>
      </c>
      <c r="AF105" s="32" t="s">
        <v>1302</v>
      </c>
      <c r="AG105" s="32" t="s">
        <v>96</v>
      </c>
      <c r="AH105" s="32" t="s">
        <v>126</v>
      </c>
    </row>
    <row r="106">
      <c r="A106" s="31">
        <v>105.0</v>
      </c>
      <c r="B106" s="31" t="s">
        <v>1303</v>
      </c>
      <c r="C106" s="31" t="s">
        <v>1290</v>
      </c>
      <c r="D106" s="31">
        <v>2021.0</v>
      </c>
      <c r="E106" s="31" t="s">
        <v>1304</v>
      </c>
      <c r="F106" s="31">
        <v>2.0</v>
      </c>
      <c r="G106" s="31">
        <v>-7.0</v>
      </c>
      <c r="H106" s="31">
        <v>0.0</v>
      </c>
      <c r="I106" s="31">
        <v>2.0</v>
      </c>
      <c r="J106" s="31">
        <v>8.0</v>
      </c>
      <c r="K106" s="31" t="s">
        <v>1305</v>
      </c>
      <c r="L106" s="31" t="s">
        <v>42</v>
      </c>
      <c r="M106" s="31">
        <v>0.0</v>
      </c>
      <c r="N106" s="31">
        <v>1.0</v>
      </c>
      <c r="O106" s="31" t="s">
        <v>84</v>
      </c>
      <c r="P106" s="31" t="s">
        <v>16</v>
      </c>
      <c r="Q106" s="31">
        <v>0.5</v>
      </c>
      <c r="R106" s="31">
        <v>0.5</v>
      </c>
      <c r="S106" s="31">
        <v>0.0</v>
      </c>
      <c r="T106" s="31">
        <f t="shared" si="9"/>
        <v>1</v>
      </c>
      <c r="U106" s="31" t="s">
        <v>1306</v>
      </c>
      <c r="V106" s="31" t="s">
        <v>1307</v>
      </c>
      <c r="W106" s="31" t="s">
        <v>15</v>
      </c>
      <c r="X106" s="31" t="s">
        <v>1308</v>
      </c>
      <c r="Y106" s="31" t="s">
        <v>1295</v>
      </c>
      <c r="Z106" s="31" t="s">
        <v>1309</v>
      </c>
      <c r="AA106" s="31" t="s">
        <v>1310</v>
      </c>
      <c r="AB106" s="31" t="s">
        <v>1311</v>
      </c>
      <c r="AC106" s="31" t="s">
        <v>1312</v>
      </c>
      <c r="AD106" s="31" t="s">
        <v>1313</v>
      </c>
      <c r="AE106" s="31" t="s">
        <v>1314</v>
      </c>
      <c r="AF106" s="31" t="s">
        <v>1315</v>
      </c>
      <c r="AG106" s="31" t="s">
        <v>96</v>
      </c>
      <c r="AH106" s="31" t="s">
        <v>126</v>
      </c>
    </row>
    <row r="107">
      <c r="A107" s="33">
        <v>106.0</v>
      </c>
      <c r="B107" s="33" t="s">
        <v>1316</v>
      </c>
      <c r="C107" s="33" t="s">
        <v>1317</v>
      </c>
      <c r="D107" s="33">
        <v>2009.0</v>
      </c>
      <c r="E107" s="33" t="s">
        <v>141</v>
      </c>
      <c r="F107" s="33">
        <v>3.0</v>
      </c>
      <c r="G107" s="33">
        <v>-3.0</v>
      </c>
      <c r="H107" s="33">
        <v>-2.0</v>
      </c>
      <c r="I107" s="33">
        <v>-2.0</v>
      </c>
      <c r="J107" s="33">
        <v>0.0</v>
      </c>
      <c r="K107" s="33" t="s">
        <v>45</v>
      </c>
      <c r="L107" s="33" t="s">
        <v>45</v>
      </c>
      <c r="M107" s="33">
        <v>0.0</v>
      </c>
      <c r="N107" s="33">
        <v>1.0</v>
      </c>
      <c r="O107" s="33" t="s">
        <v>84</v>
      </c>
      <c r="P107" s="33" t="s">
        <v>23</v>
      </c>
      <c r="Q107" s="33">
        <v>0.25</v>
      </c>
      <c r="R107" s="33">
        <v>0.75</v>
      </c>
      <c r="S107" s="33">
        <v>0.0</v>
      </c>
      <c r="T107" s="33">
        <f t="shared" si="9"/>
        <v>1</v>
      </c>
      <c r="U107" s="33" t="s">
        <v>1318</v>
      </c>
      <c r="V107" s="33" t="s">
        <v>143</v>
      </c>
      <c r="W107" s="33" t="s">
        <v>31</v>
      </c>
      <c r="X107" s="33" t="s">
        <v>380</v>
      </c>
      <c r="Y107" s="33" t="s">
        <v>582</v>
      </c>
      <c r="Z107" s="33" t="s">
        <v>1319</v>
      </c>
      <c r="AA107" s="33" t="s">
        <v>1320</v>
      </c>
      <c r="AB107" s="33" t="s">
        <v>1321</v>
      </c>
      <c r="AC107" s="33" t="s">
        <v>1322</v>
      </c>
      <c r="AD107" s="33" t="s">
        <v>1323</v>
      </c>
      <c r="AE107" s="33" t="s">
        <v>137</v>
      </c>
      <c r="AF107" s="33" t="s">
        <v>1324</v>
      </c>
      <c r="AG107" s="33" t="s">
        <v>96</v>
      </c>
      <c r="AH107" s="34"/>
    </row>
    <row r="108">
      <c r="A108" s="31">
        <v>107.0</v>
      </c>
      <c r="B108" s="32" t="s">
        <v>1325</v>
      </c>
      <c r="C108" s="32" t="s">
        <v>1326</v>
      </c>
      <c r="D108" s="32">
        <v>1998.0</v>
      </c>
      <c r="E108" s="32" t="s">
        <v>154</v>
      </c>
      <c r="F108" s="32">
        <v>2.0</v>
      </c>
      <c r="G108" s="32">
        <v>-2.0</v>
      </c>
      <c r="H108" s="32">
        <v>-2.0</v>
      </c>
      <c r="I108" s="32">
        <v>0.0</v>
      </c>
      <c r="J108" s="32">
        <v>0.0</v>
      </c>
      <c r="K108" s="32" t="s">
        <v>45</v>
      </c>
      <c r="L108" s="32" t="s">
        <v>45</v>
      </c>
      <c r="M108" s="32">
        <v>0.0</v>
      </c>
      <c r="N108" s="32">
        <v>1.0</v>
      </c>
      <c r="O108" s="32" t="s">
        <v>84</v>
      </c>
      <c r="P108" s="32" t="s">
        <v>23</v>
      </c>
      <c r="Q108" s="32">
        <v>0.0</v>
      </c>
      <c r="R108" s="32">
        <v>1.0</v>
      </c>
      <c r="S108" s="32">
        <v>0.0</v>
      </c>
      <c r="T108" s="32">
        <f t="shared" si="9"/>
        <v>1</v>
      </c>
      <c r="U108" s="32" t="s">
        <v>1327</v>
      </c>
      <c r="V108" s="32" t="s">
        <v>1328</v>
      </c>
      <c r="W108" s="32" t="s">
        <v>33</v>
      </c>
      <c r="X108" s="32" t="s">
        <v>259</v>
      </c>
      <c r="Y108" s="32" t="s">
        <v>1116</v>
      </c>
      <c r="Z108" s="32" t="s">
        <v>1329</v>
      </c>
      <c r="AA108" s="32" t="s">
        <v>1330</v>
      </c>
      <c r="AB108" s="32" t="s">
        <v>1331</v>
      </c>
      <c r="AC108" s="32" t="s">
        <v>1332</v>
      </c>
      <c r="AD108" s="32" t="s">
        <v>1333</v>
      </c>
      <c r="AE108" s="32" t="s">
        <v>137</v>
      </c>
      <c r="AF108" s="32" t="s">
        <v>1334</v>
      </c>
      <c r="AG108" s="32" t="s">
        <v>96</v>
      </c>
      <c r="AH108" s="35"/>
    </row>
    <row r="109">
      <c r="A109" s="33">
        <v>108.0</v>
      </c>
      <c r="B109" s="33" t="s">
        <v>1335</v>
      </c>
      <c r="C109" s="33" t="s">
        <v>1336</v>
      </c>
      <c r="D109" s="33">
        <v>2008.0</v>
      </c>
      <c r="E109" s="33" t="s">
        <v>1337</v>
      </c>
      <c r="F109" s="33">
        <v>3.0</v>
      </c>
      <c r="G109" s="33">
        <v>-4.0</v>
      </c>
      <c r="H109" s="33">
        <v>-1.0</v>
      </c>
      <c r="I109" s="46">
        <v>-3.0</v>
      </c>
      <c r="J109" s="46">
        <v>0.0</v>
      </c>
      <c r="K109" s="33" t="s">
        <v>44</v>
      </c>
      <c r="L109" s="33" t="s">
        <v>44</v>
      </c>
      <c r="M109" s="33">
        <v>0.0</v>
      </c>
      <c r="N109" s="33">
        <v>0.0</v>
      </c>
      <c r="O109" s="33" t="s">
        <v>165</v>
      </c>
      <c r="P109" s="33" t="s">
        <v>23</v>
      </c>
      <c r="Q109" s="33">
        <v>0.25</v>
      </c>
      <c r="R109" s="33">
        <v>0.75</v>
      </c>
      <c r="S109" s="33">
        <v>0.0</v>
      </c>
      <c r="T109" s="33">
        <f t="shared" si="9"/>
        <v>1</v>
      </c>
      <c r="U109" s="33" t="s">
        <v>1338</v>
      </c>
      <c r="V109" s="33" t="s">
        <v>1339</v>
      </c>
      <c r="W109" s="33" t="s">
        <v>28</v>
      </c>
      <c r="X109" s="33" t="s">
        <v>259</v>
      </c>
      <c r="Y109" s="33" t="s">
        <v>102</v>
      </c>
      <c r="Z109" s="33" t="s">
        <v>1340</v>
      </c>
      <c r="AA109" s="33" t="s">
        <v>1341</v>
      </c>
      <c r="AB109" s="33" t="s">
        <v>1342</v>
      </c>
      <c r="AC109" s="33" t="s">
        <v>1343</v>
      </c>
      <c r="AD109" s="33" t="s">
        <v>1344</v>
      </c>
      <c r="AE109" s="33" t="s">
        <v>137</v>
      </c>
      <c r="AF109" s="33" t="s">
        <v>1345</v>
      </c>
      <c r="AG109" s="33" t="s">
        <v>151</v>
      </c>
      <c r="AH109" s="34"/>
    </row>
    <row r="110">
      <c r="A110" s="31">
        <v>109.0</v>
      </c>
      <c r="B110" s="32" t="s">
        <v>1346</v>
      </c>
      <c r="C110" s="32" t="s">
        <v>1347</v>
      </c>
      <c r="D110" s="32">
        <v>2017.0</v>
      </c>
      <c r="E110" s="32" t="s">
        <v>1348</v>
      </c>
      <c r="F110" s="32">
        <v>3.0</v>
      </c>
      <c r="G110" s="32">
        <v>-10.0</v>
      </c>
      <c r="H110" s="32">
        <v>-9.0</v>
      </c>
      <c r="I110" s="32">
        <v>-15.0</v>
      </c>
      <c r="J110" s="32">
        <v>-9.0</v>
      </c>
      <c r="K110" s="32" t="s">
        <v>42</v>
      </c>
      <c r="L110" s="32" t="s">
        <v>42</v>
      </c>
      <c r="M110" s="32">
        <v>0.0</v>
      </c>
      <c r="N110" s="32">
        <v>1.0</v>
      </c>
      <c r="O110" s="32" t="s">
        <v>84</v>
      </c>
      <c r="P110" s="32" t="s">
        <v>23</v>
      </c>
      <c r="Q110" s="32">
        <v>0.25</v>
      </c>
      <c r="R110" s="32">
        <v>0.75</v>
      </c>
      <c r="S110" s="32">
        <v>0.0</v>
      </c>
      <c r="T110" s="32">
        <f t="shared" si="9"/>
        <v>1</v>
      </c>
      <c r="U110" s="32" t="s">
        <v>1349</v>
      </c>
      <c r="V110" s="32" t="s">
        <v>12</v>
      </c>
      <c r="W110" s="32" t="s">
        <v>12</v>
      </c>
      <c r="X110" s="32" t="s">
        <v>496</v>
      </c>
      <c r="Y110" s="32" t="s">
        <v>102</v>
      </c>
      <c r="Z110" s="32" t="s">
        <v>1349</v>
      </c>
      <c r="AA110" s="32" t="s">
        <v>1350</v>
      </c>
      <c r="AB110" s="32" t="s">
        <v>1351</v>
      </c>
      <c r="AC110" s="32" t="s">
        <v>1352</v>
      </c>
      <c r="AD110" s="32" t="s">
        <v>1353</v>
      </c>
      <c r="AE110" s="32" t="s">
        <v>137</v>
      </c>
      <c r="AF110" s="32" t="s">
        <v>1354</v>
      </c>
      <c r="AG110" s="32" t="s">
        <v>96</v>
      </c>
      <c r="AH110" s="32"/>
    </row>
    <row r="111">
      <c r="A111" s="33">
        <v>110.0</v>
      </c>
      <c r="B111" s="32" t="s">
        <v>1355</v>
      </c>
      <c r="C111" s="32" t="s">
        <v>1356</v>
      </c>
      <c r="D111" s="32">
        <v>2012.0</v>
      </c>
      <c r="E111" s="32" t="s">
        <v>1357</v>
      </c>
      <c r="F111" s="32">
        <v>3.0</v>
      </c>
      <c r="G111" s="32">
        <v>-7.0</v>
      </c>
      <c r="H111" s="32">
        <v>-5.0</v>
      </c>
      <c r="I111" s="32">
        <v>3.0</v>
      </c>
      <c r="J111" s="32">
        <v>5.0</v>
      </c>
      <c r="K111" s="32" t="s">
        <v>738</v>
      </c>
      <c r="L111" s="32" t="s">
        <v>43</v>
      </c>
      <c r="M111" s="32">
        <v>0.0</v>
      </c>
      <c r="N111" s="32">
        <v>0.0</v>
      </c>
      <c r="O111" s="32" t="s">
        <v>84</v>
      </c>
      <c r="P111" s="32" t="s">
        <v>23</v>
      </c>
      <c r="Q111" s="32">
        <v>0.75</v>
      </c>
      <c r="R111" s="32">
        <v>0.0</v>
      </c>
      <c r="S111" s="32">
        <v>0.25</v>
      </c>
      <c r="T111" s="32">
        <f t="shared" si="9"/>
        <v>1</v>
      </c>
      <c r="U111" s="32" t="s">
        <v>1358</v>
      </c>
      <c r="V111" s="32" t="s">
        <v>1359</v>
      </c>
      <c r="W111" s="32" t="s">
        <v>17</v>
      </c>
      <c r="X111" s="32" t="s">
        <v>232</v>
      </c>
      <c r="Y111" s="32" t="s">
        <v>284</v>
      </c>
      <c r="Z111" s="32" t="s">
        <v>1360</v>
      </c>
      <c r="AA111" s="32" t="s">
        <v>1361</v>
      </c>
      <c r="AB111" s="32" t="s">
        <v>1362</v>
      </c>
      <c r="AC111" s="32" t="s">
        <v>1363</v>
      </c>
      <c r="AD111" s="32" t="s">
        <v>1364</v>
      </c>
      <c r="AE111" s="32" t="s">
        <v>94</v>
      </c>
      <c r="AF111" s="32" t="s">
        <v>1365</v>
      </c>
      <c r="AG111" s="32" t="s">
        <v>96</v>
      </c>
      <c r="AH111" s="45"/>
    </row>
    <row r="112">
      <c r="A112" s="31">
        <v>111.0</v>
      </c>
      <c r="B112" s="31" t="s">
        <v>1366</v>
      </c>
      <c r="C112" s="31" t="s">
        <v>1367</v>
      </c>
      <c r="D112" s="31">
        <v>2007.0</v>
      </c>
      <c r="E112" s="31" t="s">
        <v>1368</v>
      </c>
      <c r="F112" s="31">
        <v>2.0</v>
      </c>
      <c r="G112" s="31">
        <v>-10.0</v>
      </c>
      <c r="H112" s="31">
        <v>-6.0</v>
      </c>
      <c r="I112" s="31">
        <v>2.0</v>
      </c>
      <c r="J112" s="31">
        <v>5.0</v>
      </c>
      <c r="K112" s="31" t="s">
        <v>330</v>
      </c>
      <c r="L112" s="31" t="s">
        <v>42</v>
      </c>
      <c r="M112" s="31">
        <v>0.0</v>
      </c>
      <c r="N112" s="31">
        <v>1.0</v>
      </c>
      <c r="O112" s="31" t="s">
        <v>84</v>
      </c>
      <c r="P112" s="31" t="s">
        <v>16</v>
      </c>
      <c r="Q112" s="31">
        <v>0.25</v>
      </c>
      <c r="R112" s="31">
        <v>0.75</v>
      </c>
      <c r="S112" s="31">
        <v>0.0</v>
      </c>
      <c r="T112" s="31">
        <f t="shared" si="9"/>
        <v>1</v>
      </c>
      <c r="U112" s="31" t="s">
        <v>1369</v>
      </c>
      <c r="V112" s="31" t="s">
        <v>332</v>
      </c>
      <c r="W112" s="31" t="s">
        <v>15</v>
      </c>
      <c r="X112" s="31" t="s">
        <v>1370</v>
      </c>
      <c r="Y112" s="31" t="s">
        <v>102</v>
      </c>
      <c r="Z112" s="31" t="s">
        <v>1371</v>
      </c>
      <c r="AA112" s="31" t="s">
        <v>1372</v>
      </c>
      <c r="AB112" s="31" t="s">
        <v>1373</v>
      </c>
      <c r="AC112" s="31" t="s">
        <v>1374</v>
      </c>
      <c r="AD112" s="31" t="s">
        <v>1375</v>
      </c>
      <c r="AE112" s="31" t="s">
        <v>1376</v>
      </c>
      <c r="AF112" s="31" t="s">
        <v>1377</v>
      </c>
      <c r="AG112" s="31" t="s">
        <v>564</v>
      </c>
      <c r="AH112" s="47"/>
    </row>
    <row r="113">
      <c r="A113" s="33">
        <v>112.0</v>
      </c>
      <c r="B113" s="32" t="s">
        <v>1378</v>
      </c>
      <c r="C113" s="32" t="s">
        <v>1379</v>
      </c>
      <c r="D113" s="32">
        <v>2010.0</v>
      </c>
      <c r="E113" s="32" t="s">
        <v>111</v>
      </c>
      <c r="F113" s="32">
        <v>3.0</v>
      </c>
      <c r="G113" s="32">
        <v>-5.0</v>
      </c>
      <c r="H113" s="32">
        <v>-4.0</v>
      </c>
      <c r="I113" s="32">
        <v>3.0</v>
      </c>
      <c r="J113" s="32">
        <v>5.0</v>
      </c>
      <c r="K113" s="32" t="s">
        <v>604</v>
      </c>
      <c r="L113" s="32" t="s">
        <v>44</v>
      </c>
      <c r="M113" s="32">
        <v>0.0</v>
      </c>
      <c r="N113" s="32">
        <v>1.0</v>
      </c>
      <c r="O113" s="32" t="s">
        <v>84</v>
      </c>
      <c r="P113" s="32" t="s">
        <v>16</v>
      </c>
      <c r="Q113" s="32">
        <v>0.75</v>
      </c>
      <c r="R113" s="32">
        <v>0.25</v>
      </c>
      <c r="S113" s="32">
        <v>0.0</v>
      </c>
      <c r="T113" s="32">
        <f t="shared" si="9"/>
        <v>1</v>
      </c>
      <c r="U113" s="32" t="s">
        <v>1380</v>
      </c>
      <c r="V113" s="32" t="s">
        <v>1381</v>
      </c>
      <c r="W113" s="32" t="s">
        <v>25</v>
      </c>
      <c r="X113" s="32" t="s">
        <v>1382</v>
      </c>
      <c r="Y113" s="32" t="s">
        <v>608</v>
      </c>
      <c r="Z113" s="32" t="s">
        <v>1383</v>
      </c>
      <c r="AA113" s="32" t="s">
        <v>1384</v>
      </c>
      <c r="AB113" s="32" t="s">
        <v>1385</v>
      </c>
      <c r="AC113" s="32" t="s">
        <v>1386</v>
      </c>
      <c r="AD113" s="32" t="s">
        <v>307</v>
      </c>
      <c r="AE113" s="32" t="s">
        <v>137</v>
      </c>
      <c r="AF113" s="32" t="s">
        <v>1387</v>
      </c>
      <c r="AG113" s="32" t="s">
        <v>96</v>
      </c>
      <c r="AH113" s="32"/>
    </row>
    <row r="114">
      <c r="A114" s="31">
        <v>113.0</v>
      </c>
      <c r="B114" s="31" t="s">
        <v>1388</v>
      </c>
      <c r="C114" s="31" t="s">
        <v>1389</v>
      </c>
      <c r="D114" s="31">
        <v>2010.0</v>
      </c>
      <c r="E114" s="31" t="s">
        <v>201</v>
      </c>
      <c r="F114" s="31">
        <v>3.0</v>
      </c>
      <c r="G114" s="31">
        <v>-7.0</v>
      </c>
      <c r="H114" s="31">
        <v>-4.0</v>
      </c>
      <c r="I114" s="31">
        <v>3.0</v>
      </c>
      <c r="J114" s="31">
        <v>5.0</v>
      </c>
      <c r="K114" s="31" t="s">
        <v>604</v>
      </c>
      <c r="L114" s="31" t="s">
        <v>43</v>
      </c>
      <c r="M114" s="31">
        <v>0.0</v>
      </c>
      <c r="N114" s="31">
        <v>1.0</v>
      </c>
      <c r="O114" s="31" t="s">
        <v>84</v>
      </c>
      <c r="P114" s="31" t="s">
        <v>113</v>
      </c>
      <c r="Q114" s="31">
        <v>0.25</v>
      </c>
      <c r="R114" s="31">
        <v>0.0</v>
      </c>
      <c r="S114" s="31">
        <v>0.75</v>
      </c>
      <c r="T114" s="31">
        <f t="shared" si="9"/>
        <v>1</v>
      </c>
      <c r="U114" s="31" t="s">
        <v>1380</v>
      </c>
      <c r="V114" s="31" t="s">
        <v>1390</v>
      </c>
      <c r="W114" s="31" t="s">
        <v>21</v>
      </c>
      <c r="X114" s="31" t="s">
        <v>1391</v>
      </c>
      <c r="Y114" s="31" t="s">
        <v>1392</v>
      </c>
      <c r="Z114" s="31" t="s">
        <v>1393</v>
      </c>
      <c r="AA114" s="31" t="s">
        <v>1394</v>
      </c>
      <c r="AB114" s="31" t="s">
        <v>1395</v>
      </c>
      <c r="AC114" s="31" t="s">
        <v>1396</v>
      </c>
      <c r="AD114" s="31" t="s">
        <v>307</v>
      </c>
      <c r="AE114" s="31" t="s">
        <v>137</v>
      </c>
      <c r="AF114" s="31" t="s">
        <v>1397</v>
      </c>
      <c r="AG114" s="31" t="s">
        <v>96</v>
      </c>
      <c r="AH114" s="31"/>
    </row>
    <row r="115">
      <c r="A115" s="33">
        <v>114.0</v>
      </c>
      <c r="B115" s="32" t="s">
        <v>1398</v>
      </c>
      <c r="C115" s="32" t="s">
        <v>1399</v>
      </c>
      <c r="D115" s="32">
        <v>2016.0</v>
      </c>
      <c r="E115" s="32" t="s">
        <v>1400</v>
      </c>
      <c r="F115" s="32">
        <v>2.0</v>
      </c>
      <c r="G115" s="32">
        <v>-7.0</v>
      </c>
      <c r="H115" s="32">
        <v>-3.0</v>
      </c>
      <c r="I115" s="32">
        <v>2.0</v>
      </c>
      <c r="J115" s="32">
        <v>2.0</v>
      </c>
      <c r="K115" s="32" t="s">
        <v>43</v>
      </c>
      <c r="L115" s="32" t="s">
        <v>43</v>
      </c>
      <c r="M115" s="32">
        <v>0.0</v>
      </c>
      <c r="N115" s="32">
        <v>1.0</v>
      </c>
      <c r="O115" s="32" t="s">
        <v>165</v>
      </c>
      <c r="P115" s="32" t="s">
        <v>16</v>
      </c>
      <c r="Q115" s="32">
        <v>0.25</v>
      </c>
      <c r="R115" s="32">
        <v>0.75</v>
      </c>
      <c r="S115" s="32">
        <v>0.0</v>
      </c>
      <c r="T115" s="32">
        <f t="shared" si="9"/>
        <v>1</v>
      </c>
      <c r="U115" s="32" t="s">
        <v>1401</v>
      </c>
      <c r="V115" s="32" t="s">
        <v>231</v>
      </c>
      <c r="W115" s="32" t="s">
        <v>17</v>
      </c>
      <c r="X115" s="32" t="s">
        <v>1402</v>
      </c>
      <c r="Y115" s="32" t="s">
        <v>88</v>
      </c>
      <c r="Z115" s="32" t="s">
        <v>1403</v>
      </c>
      <c r="AA115" s="32" t="s">
        <v>1404</v>
      </c>
      <c r="AB115" s="32" t="s">
        <v>1405</v>
      </c>
      <c r="AC115" s="32" t="s">
        <v>1406</v>
      </c>
      <c r="AD115" s="32" t="s">
        <v>1407</v>
      </c>
      <c r="AE115" s="32" t="s">
        <v>1408</v>
      </c>
      <c r="AF115" s="32" t="s">
        <v>1409</v>
      </c>
      <c r="AG115" s="32" t="s">
        <v>564</v>
      </c>
      <c r="AH115" s="32" t="s">
        <v>126</v>
      </c>
    </row>
    <row r="116">
      <c r="A116" s="31">
        <v>115.0</v>
      </c>
      <c r="B116" s="32" t="s">
        <v>1410</v>
      </c>
      <c r="C116" s="32" t="s">
        <v>1399</v>
      </c>
      <c r="D116" s="32">
        <v>2018.0</v>
      </c>
      <c r="E116" s="32" t="s">
        <v>1400</v>
      </c>
      <c r="F116" s="32">
        <v>2.0</v>
      </c>
      <c r="G116" s="32">
        <v>-7.0</v>
      </c>
      <c r="H116" s="32">
        <v>-3.0</v>
      </c>
      <c r="I116" s="32">
        <v>2.0</v>
      </c>
      <c r="J116" s="32">
        <v>2.0</v>
      </c>
      <c r="K116" s="32" t="s">
        <v>43</v>
      </c>
      <c r="L116" s="32" t="s">
        <v>43</v>
      </c>
      <c r="M116" s="32">
        <v>0.0</v>
      </c>
      <c r="N116" s="32">
        <v>1.0</v>
      </c>
      <c r="O116" s="32" t="s">
        <v>165</v>
      </c>
      <c r="P116" s="32" t="s">
        <v>16</v>
      </c>
      <c r="Q116" s="32">
        <v>0.25</v>
      </c>
      <c r="R116" s="32">
        <v>0.75</v>
      </c>
      <c r="S116" s="32">
        <v>0.0</v>
      </c>
      <c r="T116" s="32">
        <f t="shared" si="9"/>
        <v>1</v>
      </c>
      <c r="U116" s="32" t="s">
        <v>1411</v>
      </c>
      <c r="V116" s="32" t="s">
        <v>231</v>
      </c>
      <c r="W116" s="32" t="s">
        <v>17</v>
      </c>
      <c r="X116" s="32" t="s">
        <v>1402</v>
      </c>
      <c r="Y116" s="32" t="s">
        <v>102</v>
      </c>
      <c r="Z116" s="32" t="s">
        <v>1412</v>
      </c>
      <c r="AA116" s="32" t="s">
        <v>1413</v>
      </c>
      <c r="AB116" s="32" t="s">
        <v>1414</v>
      </c>
      <c r="AC116" s="32" t="s">
        <v>1415</v>
      </c>
      <c r="AD116" s="32" t="s">
        <v>1416</v>
      </c>
      <c r="AE116" s="32" t="s">
        <v>1417</v>
      </c>
      <c r="AF116" s="32" t="s">
        <v>1418</v>
      </c>
      <c r="AG116" s="32" t="s">
        <v>564</v>
      </c>
      <c r="AH116" s="32" t="s">
        <v>126</v>
      </c>
    </row>
    <row r="117">
      <c r="A117" s="33">
        <v>116.0</v>
      </c>
      <c r="B117" s="32" t="s">
        <v>1419</v>
      </c>
      <c r="C117" s="32" t="s">
        <v>1420</v>
      </c>
      <c r="D117" s="32">
        <v>2008.0</v>
      </c>
      <c r="E117" s="32" t="s">
        <v>154</v>
      </c>
      <c r="F117" s="32">
        <v>2.0</v>
      </c>
      <c r="G117" s="32">
        <v>-3.0</v>
      </c>
      <c r="H117" s="32">
        <v>-2.0</v>
      </c>
      <c r="I117" s="32">
        <v>-3.0</v>
      </c>
      <c r="J117" s="32">
        <v>0.0</v>
      </c>
      <c r="K117" s="32" t="s">
        <v>45</v>
      </c>
      <c r="L117" s="32" t="s">
        <v>45</v>
      </c>
      <c r="M117" s="32">
        <v>0.0</v>
      </c>
      <c r="N117" s="32">
        <v>1.0</v>
      </c>
      <c r="O117" s="32" t="s">
        <v>84</v>
      </c>
      <c r="P117" s="32" t="s">
        <v>23</v>
      </c>
      <c r="Q117" s="32">
        <v>0.25</v>
      </c>
      <c r="R117" s="32">
        <v>0.75</v>
      </c>
      <c r="S117" s="32">
        <v>0.0</v>
      </c>
      <c r="T117" s="32">
        <f t="shared" si="9"/>
        <v>1</v>
      </c>
      <c r="U117" s="32" t="s">
        <v>1421</v>
      </c>
      <c r="V117" s="32" t="s">
        <v>143</v>
      </c>
      <c r="W117" s="32" t="s">
        <v>31</v>
      </c>
      <c r="X117" s="32" t="s">
        <v>1422</v>
      </c>
      <c r="Y117" s="32" t="s">
        <v>205</v>
      </c>
      <c r="Z117" s="32" t="s">
        <v>1423</v>
      </c>
      <c r="AA117" s="32" t="s">
        <v>1424</v>
      </c>
      <c r="AB117" s="32" t="s">
        <v>1425</v>
      </c>
      <c r="AC117" s="32" t="s">
        <v>1426</v>
      </c>
      <c r="AD117" s="32" t="s">
        <v>1427</v>
      </c>
      <c r="AE117" s="32" t="s">
        <v>94</v>
      </c>
      <c r="AF117" s="32" t="s">
        <v>1428</v>
      </c>
      <c r="AG117" s="32" t="s">
        <v>96</v>
      </c>
      <c r="AH117" s="45"/>
    </row>
    <row r="118">
      <c r="A118" s="31">
        <v>117.0</v>
      </c>
      <c r="B118" s="32" t="s">
        <v>1429</v>
      </c>
      <c r="C118" s="32" t="s">
        <v>1430</v>
      </c>
      <c r="D118" s="32">
        <v>2000.0</v>
      </c>
      <c r="E118" s="32" t="s">
        <v>1431</v>
      </c>
      <c r="F118" s="32">
        <v>3.0</v>
      </c>
      <c r="G118" s="32">
        <v>-10.0</v>
      </c>
      <c r="H118" s="32">
        <v>-7.0</v>
      </c>
      <c r="I118" s="32">
        <v>-9.0</v>
      </c>
      <c r="J118" s="32">
        <v>0.0</v>
      </c>
      <c r="K118" s="32" t="s">
        <v>42</v>
      </c>
      <c r="L118" s="32" t="s">
        <v>42</v>
      </c>
      <c r="M118" s="32">
        <v>0.0</v>
      </c>
      <c r="N118" s="32">
        <v>1.0</v>
      </c>
      <c r="O118" s="32" t="s">
        <v>84</v>
      </c>
      <c r="P118" s="32" t="s">
        <v>23</v>
      </c>
      <c r="Q118" s="32">
        <v>0.5</v>
      </c>
      <c r="R118" s="32">
        <v>0.5</v>
      </c>
      <c r="S118" s="32">
        <v>0.0</v>
      </c>
      <c r="T118" s="32">
        <f t="shared" si="9"/>
        <v>1</v>
      </c>
      <c r="U118" s="32" t="s">
        <v>1432</v>
      </c>
      <c r="V118" s="32" t="s">
        <v>9</v>
      </c>
      <c r="W118" s="32" t="s">
        <v>9</v>
      </c>
      <c r="X118" s="32" t="s">
        <v>422</v>
      </c>
      <c r="Y118" s="32" t="s">
        <v>88</v>
      </c>
      <c r="Z118" s="32" t="s">
        <v>1433</v>
      </c>
      <c r="AA118" s="32" t="s">
        <v>1434</v>
      </c>
      <c r="AB118" s="32" t="s">
        <v>1435</v>
      </c>
      <c r="AC118" s="32" t="s">
        <v>1436</v>
      </c>
      <c r="AD118" s="32" t="s">
        <v>1437</v>
      </c>
      <c r="AE118" s="32" t="s">
        <v>1438</v>
      </c>
      <c r="AF118" s="32" t="s">
        <v>1439</v>
      </c>
      <c r="AG118" s="32" t="s">
        <v>564</v>
      </c>
      <c r="AH118" s="45"/>
    </row>
    <row r="119">
      <c r="A119" s="33">
        <v>118.0</v>
      </c>
      <c r="B119" s="32" t="s">
        <v>1440</v>
      </c>
      <c r="C119" s="32" t="s">
        <v>1441</v>
      </c>
      <c r="D119" s="32">
        <v>1996.0</v>
      </c>
      <c r="E119" s="32" t="s">
        <v>355</v>
      </c>
      <c r="F119" s="32">
        <v>3.0</v>
      </c>
      <c r="G119" s="32">
        <v>-10.0</v>
      </c>
      <c r="H119" s="32">
        <v>-6.0</v>
      </c>
      <c r="I119" s="32">
        <v>-15.0</v>
      </c>
      <c r="J119" s="32">
        <v>0.0</v>
      </c>
      <c r="K119" s="32" t="s">
        <v>42</v>
      </c>
      <c r="L119" s="32" t="s">
        <v>42</v>
      </c>
      <c r="M119" s="32">
        <v>0.0</v>
      </c>
      <c r="N119" s="32">
        <v>1.0</v>
      </c>
      <c r="O119" s="32" t="s">
        <v>165</v>
      </c>
      <c r="P119" s="32" t="s">
        <v>16</v>
      </c>
      <c r="Q119" s="32">
        <v>1.0</v>
      </c>
      <c r="R119" s="32">
        <v>0.0</v>
      </c>
      <c r="S119" s="32">
        <v>0.0</v>
      </c>
      <c r="T119" s="32">
        <f t="shared" si="9"/>
        <v>1</v>
      </c>
      <c r="U119" s="32" t="s">
        <v>1442</v>
      </c>
      <c r="V119" s="32" t="s">
        <v>9</v>
      </c>
      <c r="W119" s="32" t="s">
        <v>9</v>
      </c>
      <c r="X119" s="32" t="s">
        <v>42</v>
      </c>
      <c r="Y119" s="32" t="s">
        <v>102</v>
      </c>
      <c r="Z119" s="32" t="s">
        <v>1443</v>
      </c>
      <c r="AA119" s="32" t="s">
        <v>1444</v>
      </c>
      <c r="AB119" s="32" t="s">
        <v>1445</v>
      </c>
      <c r="AC119" s="32" t="s">
        <v>1446</v>
      </c>
      <c r="AD119" s="32" t="s">
        <v>1447</v>
      </c>
      <c r="AE119" s="32" t="s">
        <v>137</v>
      </c>
      <c r="AF119" s="32" t="s">
        <v>1448</v>
      </c>
      <c r="AG119" s="32" t="s">
        <v>96</v>
      </c>
      <c r="AH119" s="32" t="s">
        <v>1449</v>
      </c>
    </row>
    <row r="120">
      <c r="A120" s="31">
        <v>119.0</v>
      </c>
      <c r="B120" s="32" t="s">
        <v>1450</v>
      </c>
      <c r="C120" s="32" t="s">
        <v>1451</v>
      </c>
      <c r="D120" s="32">
        <v>2015.0</v>
      </c>
      <c r="E120" s="32" t="s">
        <v>99</v>
      </c>
      <c r="F120" s="32">
        <v>3.0</v>
      </c>
      <c r="G120" s="32">
        <v>-2.0</v>
      </c>
      <c r="H120" s="32">
        <v>-1.0</v>
      </c>
      <c r="I120" s="32">
        <v>0.0</v>
      </c>
      <c r="J120" s="32">
        <v>9.0</v>
      </c>
      <c r="K120" s="32" t="s">
        <v>45</v>
      </c>
      <c r="L120" s="32" t="s">
        <v>44</v>
      </c>
      <c r="M120" s="32">
        <v>0.0</v>
      </c>
      <c r="N120" s="32">
        <v>1.0</v>
      </c>
      <c r="O120" s="32" t="s">
        <v>84</v>
      </c>
      <c r="P120" s="32" t="s">
        <v>23</v>
      </c>
      <c r="Q120" s="32">
        <v>1.0</v>
      </c>
      <c r="R120" s="32">
        <v>0.0</v>
      </c>
      <c r="S120" s="32">
        <v>0.0</v>
      </c>
      <c r="T120" s="32">
        <f t="shared" si="9"/>
        <v>1</v>
      </c>
      <c r="U120" s="32" t="s">
        <v>1452</v>
      </c>
      <c r="V120" s="32" t="s">
        <v>1453</v>
      </c>
      <c r="W120" s="32" t="s">
        <v>25</v>
      </c>
      <c r="X120" s="32" t="s">
        <v>1454</v>
      </c>
      <c r="Y120" s="32" t="s">
        <v>88</v>
      </c>
      <c r="Z120" s="32" t="s">
        <v>1455</v>
      </c>
      <c r="AA120" s="32" t="s">
        <v>1456</v>
      </c>
      <c r="AB120" s="32" t="s">
        <v>1457</v>
      </c>
      <c r="AC120" s="32" t="s">
        <v>1458</v>
      </c>
      <c r="AD120" s="32" t="s">
        <v>94</v>
      </c>
      <c r="AE120" s="32" t="s">
        <v>1459</v>
      </c>
      <c r="AF120" s="32" t="s">
        <v>1460</v>
      </c>
      <c r="AG120" s="32" t="s">
        <v>151</v>
      </c>
      <c r="AH120" s="32" t="s">
        <v>1461</v>
      </c>
    </row>
    <row r="121">
      <c r="A121" s="33">
        <v>120.0</v>
      </c>
      <c r="B121" s="32" t="s">
        <v>1462</v>
      </c>
      <c r="C121" s="32" t="s">
        <v>1463</v>
      </c>
      <c r="D121" s="32">
        <v>2011.0</v>
      </c>
      <c r="E121" s="32" t="s">
        <v>111</v>
      </c>
      <c r="F121" s="32">
        <v>3.0</v>
      </c>
      <c r="G121" s="32">
        <v>-5.0</v>
      </c>
      <c r="H121" s="32">
        <v>-2.0</v>
      </c>
      <c r="I121" s="32">
        <v>-10.0</v>
      </c>
      <c r="J121" s="32">
        <v>0.0</v>
      </c>
      <c r="K121" s="32" t="s">
        <v>112</v>
      </c>
      <c r="L121" s="32" t="s">
        <v>112</v>
      </c>
      <c r="M121" s="32">
        <v>1.0</v>
      </c>
      <c r="N121" s="32">
        <v>1.0</v>
      </c>
      <c r="O121" s="32" t="s">
        <v>84</v>
      </c>
      <c r="P121" s="32" t="s">
        <v>23</v>
      </c>
      <c r="Q121" s="32">
        <v>0.5</v>
      </c>
      <c r="R121" s="32">
        <v>0.25</v>
      </c>
      <c r="S121" s="32">
        <v>0.25</v>
      </c>
      <c r="T121" s="32">
        <f t="shared" si="9"/>
        <v>1</v>
      </c>
      <c r="U121" s="32" t="s">
        <v>1464</v>
      </c>
      <c r="V121" s="32" t="s">
        <v>143</v>
      </c>
      <c r="W121" s="32" t="s">
        <v>116</v>
      </c>
      <c r="X121" s="32" t="s">
        <v>1465</v>
      </c>
      <c r="Y121" s="32" t="s">
        <v>102</v>
      </c>
      <c r="Z121" s="32" t="s">
        <v>1466</v>
      </c>
      <c r="AA121" s="32" t="s">
        <v>1467</v>
      </c>
      <c r="AB121" s="32" t="s">
        <v>1468</v>
      </c>
      <c r="AC121" s="32" t="s">
        <v>1469</v>
      </c>
      <c r="AD121" s="32" t="s">
        <v>1470</v>
      </c>
      <c r="AE121" s="32" t="s">
        <v>137</v>
      </c>
      <c r="AF121" s="32" t="s">
        <v>1471</v>
      </c>
      <c r="AG121" s="32" t="s">
        <v>96</v>
      </c>
      <c r="AH121" s="32" t="s">
        <v>530</v>
      </c>
    </row>
    <row r="122">
      <c r="A122" s="31">
        <v>121.0</v>
      </c>
      <c r="B122" s="31" t="s">
        <v>1472</v>
      </c>
      <c r="C122" s="31" t="s">
        <v>1473</v>
      </c>
      <c r="D122" s="31">
        <v>2007.0</v>
      </c>
      <c r="E122" s="31" t="s">
        <v>1474</v>
      </c>
      <c r="F122" s="31">
        <v>3.0</v>
      </c>
      <c r="G122" s="31">
        <v>-10.0</v>
      </c>
      <c r="H122" s="31">
        <v>-6.0</v>
      </c>
      <c r="I122" s="31">
        <v>-6.0</v>
      </c>
      <c r="J122" s="31">
        <v>2.0</v>
      </c>
      <c r="K122" s="31" t="s">
        <v>330</v>
      </c>
      <c r="L122" s="31" t="s">
        <v>43</v>
      </c>
      <c r="M122" s="31">
        <v>0.0</v>
      </c>
      <c r="N122" s="31">
        <v>0.0</v>
      </c>
      <c r="O122" s="31" t="s">
        <v>1475</v>
      </c>
      <c r="P122" s="31" t="s">
        <v>113</v>
      </c>
      <c r="Q122" s="31">
        <v>0.0</v>
      </c>
      <c r="R122" s="31">
        <v>0.0</v>
      </c>
      <c r="S122" s="31">
        <v>1.0</v>
      </c>
      <c r="T122" s="31">
        <f t="shared" si="9"/>
        <v>1</v>
      </c>
      <c r="U122" s="31" t="s">
        <v>1173</v>
      </c>
      <c r="V122" s="31" t="s">
        <v>1476</v>
      </c>
      <c r="W122" s="31" t="s">
        <v>17</v>
      </c>
      <c r="X122" s="31" t="s">
        <v>137</v>
      </c>
      <c r="Y122" s="31" t="s">
        <v>1477</v>
      </c>
      <c r="Z122" s="31" t="s">
        <v>1478</v>
      </c>
      <c r="AA122" s="31" t="s">
        <v>1479</v>
      </c>
      <c r="AB122" s="31" t="s">
        <v>1480</v>
      </c>
      <c r="AC122" s="31" t="s">
        <v>1481</v>
      </c>
      <c r="AD122" s="31" t="s">
        <v>307</v>
      </c>
      <c r="AE122" s="31" t="s">
        <v>137</v>
      </c>
      <c r="AF122" s="31" t="s">
        <v>94</v>
      </c>
      <c r="AG122" s="31" t="s">
        <v>96</v>
      </c>
      <c r="AH122" s="31"/>
    </row>
    <row r="123">
      <c r="A123" s="33">
        <v>122.0</v>
      </c>
      <c r="B123" s="32" t="s">
        <v>1482</v>
      </c>
      <c r="C123" s="32" t="s">
        <v>1483</v>
      </c>
      <c r="D123" s="32">
        <v>2008.0</v>
      </c>
      <c r="E123" s="32" t="s">
        <v>1484</v>
      </c>
      <c r="F123" s="32" t="s">
        <v>580</v>
      </c>
      <c r="G123" s="32">
        <v>-3.0</v>
      </c>
      <c r="H123" s="32">
        <v>-1.0</v>
      </c>
      <c r="I123" s="32">
        <v>0.0</v>
      </c>
      <c r="J123" s="32">
        <v>0.0</v>
      </c>
      <c r="K123" s="32" t="s">
        <v>45</v>
      </c>
      <c r="L123" s="32" t="s">
        <v>45</v>
      </c>
      <c r="M123" s="32">
        <v>0.0</v>
      </c>
      <c r="N123" s="32">
        <v>1.0</v>
      </c>
      <c r="O123" s="32" t="s">
        <v>84</v>
      </c>
      <c r="P123" s="32" t="s">
        <v>16</v>
      </c>
      <c r="Q123" s="32">
        <v>0.75</v>
      </c>
      <c r="R123" s="32">
        <v>0.0</v>
      </c>
      <c r="S123" s="32">
        <v>0.25</v>
      </c>
      <c r="T123" s="32">
        <f t="shared" si="9"/>
        <v>1</v>
      </c>
      <c r="U123" s="32" t="s">
        <v>1485</v>
      </c>
      <c r="V123" s="32" t="s">
        <v>752</v>
      </c>
      <c r="W123" s="32" t="s">
        <v>35</v>
      </c>
      <c r="X123" s="32" t="s">
        <v>117</v>
      </c>
      <c r="Y123" s="32" t="s">
        <v>88</v>
      </c>
      <c r="Z123" s="32" t="s">
        <v>1486</v>
      </c>
      <c r="AA123" s="32" t="s">
        <v>1487</v>
      </c>
      <c r="AB123" s="32" t="s">
        <v>1488</v>
      </c>
      <c r="AC123" s="32" t="s">
        <v>1489</v>
      </c>
      <c r="AD123" s="32" t="s">
        <v>1490</v>
      </c>
      <c r="AE123" s="32" t="s">
        <v>1491</v>
      </c>
      <c r="AF123" s="32" t="s">
        <v>1492</v>
      </c>
      <c r="AG123" s="32" t="s">
        <v>151</v>
      </c>
      <c r="AH123" s="45"/>
    </row>
    <row r="124">
      <c r="A124" s="31">
        <v>123.0</v>
      </c>
      <c r="B124" s="32" t="s">
        <v>1493</v>
      </c>
      <c r="C124" s="32" t="s">
        <v>1494</v>
      </c>
      <c r="D124" s="32">
        <v>2009.0</v>
      </c>
      <c r="E124" s="32" t="s">
        <v>580</v>
      </c>
      <c r="F124" s="32">
        <v>3.0</v>
      </c>
      <c r="G124" s="32">
        <v>-3.0</v>
      </c>
      <c r="H124" s="32">
        <v>-1.0</v>
      </c>
      <c r="I124" s="32">
        <v>0.0</v>
      </c>
      <c r="J124" s="32">
        <v>0.0</v>
      </c>
      <c r="K124" s="32" t="s">
        <v>45</v>
      </c>
      <c r="L124" s="32" t="s">
        <v>45</v>
      </c>
      <c r="M124" s="32">
        <v>0.0</v>
      </c>
      <c r="N124" s="32">
        <v>1.0</v>
      </c>
      <c r="O124" s="32" t="s">
        <v>84</v>
      </c>
      <c r="P124" s="32" t="s">
        <v>23</v>
      </c>
      <c r="Q124" s="32">
        <v>0.25</v>
      </c>
      <c r="R124" s="32">
        <v>0.75</v>
      </c>
      <c r="S124" s="32">
        <v>0.0</v>
      </c>
      <c r="T124" s="32">
        <f t="shared" si="9"/>
        <v>1</v>
      </c>
      <c r="U124" s="32" t="s">
        <v>534</v>
      </c>
      <c r="V124" s="32" t="s">
        <v>131</v>
      </c>
      <c r="W124" s="32" t="s">
        <v>35</v>
      </c>
      <c r="X124" s="32" t="s">
        <v>117</v>
      </c>
      <c r="Y124" s="32" t="s">
        <v>102</v>
      </c>
      <c r="Z124" s="32" t="s">
        <v>1495</v>
      </c>
      <c r="AA124" s="32" t="s">
        <v>1496</v>
      </c>
      <c r="AB124" s="32" t="s">
        <v>1497</v>
      </c>
      <c r="AC124" s="32" t="s">
        <v>1498</v>
      </c>
      <c r="AD124" s="32" t="s">
        <v>1499</v>
      </c>
      <c r="AE124" s="32" t="s">
        <v>1500</v>
      </c>
      <c r="AF124" s="32" t="s">
        <v>1501</v>
      </c>
      <c r="AG124" s="32" t="s">
        <v>151</v>
      </c>
      <c r="AH124" s="35"/>
    </row>
    <row r="125">
      <c r="A125" s="33">
        <v>124.0</v>
      </c>
      <c r="B125" s="32" t="s">
        <v>1502</v>
      </c>
      <c r="C125" s="32" t="s">
        <v>1503</v>
      </c>
      <c r="D125" s="32">
        <v>2019.0</v>
      </c>
      <c r="E125" s="32" t="s">
        <v>934</v>
      </c>
      <c r="F125" s="32">
        <v>2.0</v>
      </c>
      <c r="G125" s="32">
        <v>-9.0</v>
      </c>
      <c r="H125" s="32">
        <v>-2.0</v>
      </c>
      <c r="I125" s="32">
        <v>2.0</v>
      </c>
      <c r="J125" s="32">
        <v>2.0</v>
      </c>
      <c r="K125" s="32" t="s">
        <v>42</v>
      </c>
      <c r="L125" s="32" t="s">
        <v>42</v>
      </c>
      <c r="M125" s="32">
        <v>0.0</v>
      </c>
      <c r="N125" s="32">
        <v>1.0</v>
      </c>
      <c r="O125" s="32" t="s">
        <v>84</v>
      </c>
      <c r="P125" s="32" t="s">
        <v>23</v>
      </c>
      <c r="Q125" s="32">
        <v>0.0</v>
      </c>
      <c r="R125" s="32">
        <v>1.0</v>
      </c>
      <c r="S125" s="32">
        <v>0.0</v>
      </c>
      <c r="T125" s="32">
        <f t="shared" si="9"/>
        <v>1</v>
      </c>
      <c r="U125" s="32" t="s">
        <v>1504</v>
      </c>
      <c r="V125" s="32" t="s">
        <v>393</v>
      </c>
      <c r="W125" s="32" t="s">
        <v>15</v>
      </c>
      <c r="X125" s="32" t="s">
        <v>936</v>
      </c>
      <c r="Y125" s="32" t="s">
        <v>448</v>
      </c>
      <c r="Z125" s="32" t="s">
        <v>1505</v>
      </c>
      <c r="AA125" s="32" t="s">
        <v>1506</v>
      </c>
      <c r="AB125" s="32" t="s">
        <v>1507</v>
      </c>
      <c r="AC125" s="32" t="s">
        <v>1508</v>
      </c>
      <c r="AD125" s="32" t="s">
        <v>1509</v>
      </c>
      <c r="AE125" s="32" t="s">
        <v>1510</v>
      </c>
      <c r="AF125" s="32" t="s">
        <v>1511</v>
      </c>
      <c r="AG125" s="32" t="s">
        <v>96</v>
      </c>
      <c r="AH125" s="32"/>
    </row>
    <row r="126">
      <c r="A126" s="31">
        <v>125.0</v>
      </c>
      <c r="B126" s="32" t="s">
        <v>1512</v>
      </c>
      <c r="C126" s="32" t="s">
        <v>1503</v>
      </c>
      <c r="D126" s="32">
        <v>2019.0</v>
      </c>
      <c r="E126" s="32" t="s">
        <v>1513</v>
      </c>
      <c r="F126" s="32">
        <v>2.0</v>
      </c>
      <c r="G126" s="32">
        <v>-9.0</v>
      </c>
      <c r="H126" s="32">
        <v>-9.0</v>
      </c>
      <c r="I126" s="32">
        <v>2.0</v>
      </c>
      <c r="J126" s="32">
        <v>2.0</v>
      </c>
      <c r="K126" s="32" t="s">
        <v>42</v>
      </c>
      <c r="L126" s="32" t="s">
        <v>42</v>
      </c>
      <c r="M126" s="32">
        <v>0.0</v>
      </c>
      <c r="N126" s="32">
        <v>1.0</v>
      </c>
      <c r="O126" s="32" t="s">
        <v>84</v>
      </c>
      <c r="P126" s="32" t="s">
        <v>16</v>
      </c>
      <c r="Q126" s="32">
        <v>0.0</v>
      </c>
      <c r="R126" s="32">
        <v>1.0</v>
      </c>
      <c r="S126" s="32">
        <v>0.0</v>
      </c>
      <c r="T126" s="32">
        <f t="shared" si="9"/>
        <v>1</v>
      </c>
      <c r="U126" s="32" t="s">
        <v>1514</v>
      </c>
      <c r="V126" s="32" t="s">
        <v>393</v>
      </c>
      <c r="W126" s="32" t="s">
        <v>15</v>
      </c>
      <c r="X126" s="32" t="s">
        <v>936</v>
      </c>
      <c r="Y126" s="32" t="s">
        <v>448</v>
      </c>
      <c r="Z126" s="32" t="s">
        <v>1515</v>
      </c>
      <c r="AA126" s="32" t="s">
        <v>1516</v>
      </c>
      <c r="AB126" s="32" t="s">
        <v>1517</v>
      </c>
      <c r="AC126" s="32" t="s">
        <v>1518</v>
      </c>
      <c r="AD126" s="32" t="s">
        <v>1519</v>
      </c>
      <c r="AE126" s="32" t="s">
        <v>1520</v>
      </c>
      <c r="AF126" s="32" t="s">
        <v>1521</v>
      </c>
      <c r="AG126" s="32" t="s">
        <v>96</v>
      </c>
      <c r="AH126" s="32" t="s">
        <v>126</v>
      </c>
    </row>
    <row r="127">
      <c r="A127" s="33">
        <v>126.0</v>
      </c>
      <c r="B127" s="32" t="s">
        <v>1522</v>
      </c>
      <c r="C127" s="32" t="s">
        <v>1523</v>
      </c>
      <c r="D127" s="32">
        <v>2012.0</v>
      </c>
      <c r="E127" s="32" t="s">
        <v>1524</v>
      </c>
      <c r="F127" s="32">
        <v>3.0</v>
      </c>
      <c r="G127" s="32">
        <v>-10.0</v>
      </c>
      <c r="H127" s="32">
        <v>-7.0</v>
      </c>
      <c r="I127" s="32">
        <v>-3.0</v>
      </c>
      <c r="J127" s="32">
        <v>0.0</v>
      </c>
      <c r="K127" s="32" t="s">
        <v>42</v>
      </c>
      <c r="L127" s="32" t="s">
        <v>42</v>
      </c>
      <c r="M127" s="32">
        <v>0.0</v>
      </c>
      <c r="N127" s="32">
        <v>1.0</v>
      </c>
      <c r="O127" s="32" t="s">
        <v>84</v>
      </c>
      <c r="P127" s="32" t="s">
        <v>113</v>
      </c>
      <c r="Q127" s="32">
        <v>0.0</v>
      </c>
      <c r="R127" s="32">
        <v>0.0</v>
      </c>
      <c r="S127" s="32">
        <v>1.0</v>
      </c>
      <c r="T127" s="32">
        <f t="shared" si="9"/>
        <v>1</v>
      </c>
      <c r="U127" s="32" t="s">
        <v>1525</v>
      </c>
      <c r="V127" s="32" t="s">
        <v>1526</v>
      </c>
      <c r="W127" s="32" t="s">
        <v>12</v>
      </c>
      <c r="X127" s="32" t="s">
        <v>1527</v>
      </c>
      <c r="Y127" s="32" t="s">
        <v>1477</v>
      </c>
      <c r="Z127" s="32" t="s">
        <v>1528</v>
      </c>
      <c r="AA127" s="32" t="s">
        <v>1529</v>
      </c>
      <c r="AB127" s="32" t="s">
        <v>1530</v>
      </c>
      <c r="AC127" s="32" t="s">
        <v>1531</v>
      </c>
      <c r="AD127" s="32" t="s">
        <v>1532</v>
      </c>
      <c r="AE127" s="32" t="s">
        <v>94</v>
      </c>
      <c r="AF127" s="32" t="s">
        <v>1533</v>
      </c>
      <c r="AG127" s="32" t="s">
        <v>96</v>
      </c>
      <c r="AH127" s="32" t="s">
        <v>126</v>
      </c>
    </row>
    <row r="128">
      <c r="A128" s="31">
        <v>127.0</v>
      </c>
      <c r="B128" s="32" t="s">
        <v>1534</v>
      </c>
      <c r="C128" s="32" t="s">
        <v>1535</v>
      </c>
      <c r="D128" s="32">
        <v>2017.0</v>
      </c>
      <c r="E128" s="32" t="s">
        <v>1536</v>
      </c>
      <c r="F128" s="32">
        <v>3.0</v>
      </c>
      <c r="G128" s="32">
        <v>-10.0</v>
      </c>
      <c r="H128" s="32">
        <v>-6.0</v>
      </c>
      <c r="I128" s="32">
        <v>-2.0</v>
      </c>
      <c r="J128" s="32">
        <v>5.0</v>
      </c>
      <c r="K128" s="32" t="s">
        <v>738</v>
      </c>
      <c r="L128" s="32" t="s">
        <v>43</v>
      </c>
      <c r="M128" s="32">
        <v>0.0</v>
      </c>
      <c r="N128" s="32">
        <v>0.0</v>
      </c>
      <c r="O128" s="32" t="s">
        <v>1537</v>
      </c>
      <c r="P128" s="32" t="s">
        <v>23</v>
      </c>
      <c r="Q128" s="32">
        <v>1.0</v>
      </c>
      <c r="R128" s="32">
        <v>0.0</v>
      </c>
      <c r="S128" s="32">
        <v>0.0</v>
      </c>
      <c r="T128" s="32">
        <f t="shared" si="9"/>
        <v>1</v>
      </c>
      <c r="U128" s="32" t="s">
        <v>1538</v>
      </c>
      <c r="V128" s="32" t="s">
        <v>1539</v>
      </c>
      <c r="W128" s="32" t="s">
        <v>17</v>
      </c>
      <c r="X128" s="32" t="s">
        <v>971</v>
      </c>
      <c r="Y128" s="32" t="s">
        <v>1540</v>
      </c>
      <c r="Z128" s="32" t="s">
        <v>1541</v>
      </c>
      <c r="AA128" s="32" t="s">
        <v>1542</v>
      </c>
      <c r="AB128" s="32" t="s">
        <v>1543</v>
      </c>
      <c r="AC128" s="32" t="s">
        <v>1544</v>
      </c>
      <c r="AD128" s="32" t="s">
        <v>1545</v>
      </c>
      <c r="AE128" s="32" t="s">
        <v>94</v>
      </c>
      <c r="AF128" s="32" t="s">
        <v>1546</v>
      </c>
      <c r="AG128" s="32" t="s">
        <v>96</v>
      </c>
      <c r="AH128" s="32" t="s">
        <v>126</v>
      </c>
    </row>
    <row r="129">
      <c r="A129" s="33">
        <v>128.0</v>
      </c>
      <c r="B129" s="32" t="s">
        <v>1547</v>
      </c>
      <c r="C129" s="32" t="s">
        <v>1548</v>
      </c>
      <c r="D129" s="32">
        <v>2010.0</v>
      </c>
      <c r="E129" s="32" t="s">
        <v>391</v>
      </c>
      <c r="F129" s="32">
        <v>2.0</v>
      </c>
      <c r="G129" s="32">
        <v>-10.0</v>
      </c>
      <c r="H129" s="32">
        <v>-6.0</v>
      </c>
      <c r="I129" s="32">
        <v>-6.0</v>
      </c>
      <c r="J129" s="32">
        <v>5.0</v>
      </c>
      <c r="K129" s="32" t="s">
        <v>42</v>
      </c>
      <c r="L129" s="32" t="s">
        <v>42</v>
      </c>
      <c r="M129" s="32">
        <v>0.0</v>
      </c>
      <c r="N129" s="32">
        <v>1.0</v>
      </c>
      <c r="O129" s="32" t="s">
        <v>84</v>
      </c>
      <c r="P129" s="32" t="s">
        <v>23</v>
      </c>
      <c r="Q129" s="32">
        <v>0.0</v>
      </c>
      <c r="R129" s="32">
        <v>1.0</v>
      </c>
      <c r="S129" s="32">
        <v>0.0</v>
      </c>
      <c r="T129" s="32">
        <f t="shared" si="9"/>
        <v>1</v>
      </c>
      <c r="U129" s="32" t="s">
        <v>1549</v>
      </c>
      <c r="V129" s="32" t="s">
        <v>1550</v>
      </c>
      <c r="W129" s="32" t="s">
        <v>15</v>
      </c>
      <c r="X129" s="32" t="s">
        <v>42</v>
      </c>
      <c r="Y129" s="32" t="s">
        <v>102</v>
      </c>
      <c r="Z129" s="32" t="s">
        <v>1551</v>
      </c>
      <c r="AA129" s="32" t="s">
        <v>1552</v>
      </c>
      <c r="AB129" s="32" t="s">
        <v>1553</v>
      </c>
      <c r="AC129" s="32" t="s">
        <v>1554</v>
      </c>
      <c r="AD129" s="32" t="s">
        <v>1555</v>
      </c>
      <c r="AE129" s="32" t="s">
        <v>137</v>
      </c>
      <c r="AF129" s="32" t="s">
        <v>1556</v>
      </c>
      <c r="AG129" s="32" t="s">
        <v>1557</v>
      </c>
      <c r="AH129" s="35"/>
    </row>
    <row r="130">
      <c r="A130" s="31">
        <v>129.0</v>
      </c>
      <c r="B130" s="32" t="s">
        <v>1558</v>
      </c>
      <c r="C130" s="32" t="s">
        <v>1559</v>
      </c>
      <c r="D130" s="32">
        <v>2004.0</v>
      </c>
      <c r="E130" s="32" t="s">
        <v>111</v>
      </c>
      <c r="F130" s="32">
        <v>3.0</v>
      </c>
      <c r="G130" s="32">
        <v>-3.0</v>
      </c>
      <c r="H130" s="32">
        <v>-1.0</v>
      </c>
      <c r="I130" s="32">
        <v>-3.0</v>
      </c>
      <c r="J130" s="32">
        <v>0.0</v>
      </c>
      <c r="K130" s="32" t="s">
        <v>45</v>
      </c>
      <c r="L130" s="32" t="s">
        <v>45</v>
      </c>
      <c r="M130" s="32">
        <v>0.0</v>
      </c>
      <c r="N130" s="32">
        <v>1.0</v>
      </c>
      <c r="O130" s="32" t="s">
        <v>84</v>
      </c>
      <c r="P130" s="32" t="s">
        <v>23</v>
      </c>
      <c r="Q130" s="32">
        <v>1.0</v>
      </c>
      <c r="R130" s="32">
        <v>0.0</v>
      </c>
      <c r="S130" s="32">
        <v>0.0</v>
      </c>
      <c r="T130" s="32">
        <f t="shared" si="9"/>
        <v>1</v>
      </c>
      <c r="U130" s="32" t="s">
        <v>1560</v>
      </c>
      <c r="V130" s="32" t="s">
        <v>1561</v>
      </c>
      <c r="W130" s="32" t="s">
        <v>33</v>
      </c>
      <c r="X130" s="32" t="s">
        <v>259</v>
      </c>
      <c r="Y130" s="32" t="s">
        <v>205</v>
      </c>
      <c r="Z130" s="32" t="s">
        <v>1562</v>
      </c>
      <c r="AA130" s="32" t="s">
        <v>1563</v>
      </c>
      <c r="AB130" s="32" t="s">
        <v>1564</v>
      </c>
      <c r="AC130" s="32" t="s">
        <v>1565</v>
      </c>
      <c r="AD130" s="32" t="s">
        <v>1566</v>
      </c>
      <c r="AE130" s="32" t="s">
        <v>1567</v>
      </c>
      <c r="AF130" s="32" t="s">
        <v>1568</v>
      </c>
      <c r="AG130" s="32" t="s">
        <v>96</v>
      </c>
      <c r="AH130" s="35"/>
    </row>
    <row r="131">
      <c r="A131" s="33">
        <v>130.0</v>
      </c>
      <c r="B131" s="33" t="s">
        <v>1569</v>
      </c>
      <c r="C131" s="33" t="s">
        <v>1570</v>
      </c>
      <c r="D131" s="33">
        <v>2011.0</v>
      </c>
      <c r="E131" s="33" t="s">
        <v>201</v>
      </c>
      <c r="F131" s="33">
        <v>3.0</v>
      </c>
      <c r="G131" s="33">
        <v>-6.0</v>
      </c>
      <c r="H131" s="33">
        <v>-5.0</v>
      </c>
      <c r="I131" s="33">
        <v>0.0</v>
      </c>
      <c r="J131" s="33">
        <v>0.0</v>
      </c>
      <c r="K131" s="33" t="s">
        <v>738</v>
      </c>
      <c r="L131" s="33" t="s">
        <v>43</v>
      </c>
      <c r="M131" s="33">
        <v>0.0</v>
      </c>
      <c r="N131" s="33">
        <v>1.0</v>
      </c>
      <c r="O131" s="33" t="s">
        <v>165</v>
      </c>
      <c r="P131" s="33" t="s">
        <v>23</v>
      </c>
      <c r="Q131" s="33">
        <v>0.0</v>
      </c>
      <c r="R131" s="33">
        <v>0.0</v>
      </c>
      <c r="S131" s="33">
        <v>1.0</v>
      </c>
      <c r="T131" s="33">
        <f t="shared" si="9"/>
        <v>1</v>
      </c>
      <c r="U131" s="33" t="s">
        <v>1173</v>
      </c>
      <c r="V131" s="33" t="s">
        <v>1571</v>
      </c>
      <c r="W131" s="33" t="s">
        <v>17</v>
      </c>
      <c r="X131" s="33" t="s">
        <v>137</v>
      </c>
      <c r="Y131" s="33" t="s">
        <v>1477</v>
      </c>
      <c r="Z131" s="33" t="s">
        <v>1572</v>
      </c>
      <c r="AA131" s="33" t="s">
        <v>1573</v>
      </c>
      <c r="AB131" s="33" t="s">
        <v>1574</v>
      </c>
      <c r="AC131" s="33" t="s">
        <v>1575</v>
      </c>
      <c r="AD131" s="33" t="s">
        <v>1576</v>
      </c>
      <c r="AE131" s="33" t="s">
        <v>137</v>
      </c>
      <c r="AF131" s="33" t="s">
        <v>94</v>
      </c>
      <c r="AG131" s="33" t="s">
        <v>96</v>
      </c>
      <c r="AH131" s="33"/>
    </row>
    <row r="132">
      <c r="A132" s="31">
        <v>131.0</v>
      </c>
      <c r="B132" s="32" t="s">
        <v>1577</v>
      </c>
      <c r="C132" s="32" t="s">
        <v>1578</v>
      </c>
      <c r="D132" s="32">
        <v>2019.0</v>
      </c>
      <c r="E132" s="32" t="s">
        <v>1579</v>
      </c>
      <c r="F132" s="32">
        <v>3.0</v>
      </c>
      <c r="G132" s="32">
        <v>-3.0</v>
      </c>
      <c r="H132" s="32">
        <v>-1.0</v>
      </c>
      <c r="I132" s="32">
        <v>0.0</v>
      </c>
      <c r="J132" s="32">
        <v>0.0</v>
      </c>
      <c r="K132" s="32" t="s">
        <v>45</v>
      </c>
      <c r="L132" s="32" t="s">
        <v>45</v>
      </c>
      <c r="M132" s="32">
        <v>0.0</v>
      </c>
      <c r="N132" s="32">
        <v>1.0</v>
      </c>
      <c r="O132" s="32" t="s">
        <v>84</v>
      </c>
      <c r="P132" s="32" t="s">
        <v>16</v>
      </c>
      <c r="Q132" s="32">
        <v>0.75</v>
      </c>
      <c r="R132" s="32">
        <v>0.25</v>
      </c>
      <c r="S132" s="32">
        <v>0.0</v>
      </c>
      <c r="T132" s="32">
        <f t="shared" si="9"/>
        <v>1</v>
      </c>
      <c r="U132" s="32" t="s">
        <v>1580</v>
      </c>
      <c r="V132" s="32" t="s">
        <v>752</v>
      </c>
      <c r="W132" s="32" t="s">
        <v>35</v>
      </c>
      <c r="X132" s="32" t="s">
        <v>117</v>
      </c>
      <c r="Y132" s="32" t="s">
        <v>102</v>
      </c>
      <c r="Z132" s="32" t="s">
        <v>1581</v>
      </c>
      <c r="AA132" s="32" t="s">
        <v>1582</v>
      </c>
      <c r="AB132" s="32" t="s">
        <v>1583</v>
      </c>
      <c r="AC132" s="32" t="s">
        <v>1584</v>
      </c>
      <c r="AD132" s="32" t="s">
        <v>1585</v>
      </c>
      <c r="AE132" s="32" t="s">
        <v>1586</v>
      </c>
      <c r="AF132" s="32" t="s">
        <v>1587</v>
      </c>
      <c r="AG132" s="32" t="s">
        <v>151</v>
      </c>
      <c r="AH132" s="32" t="s">
        <v>1588</v>
      </c>
    </row>
    <row r="133">
      <c r="A133" s="33">
        <v>132.0</v>
      </c>
      <c r="B133" s="32" t="s">
        <v>1589</v>
      </c>
      <c r="C133" s="32" t="s">
        <v>1590</v>
      </c>
      <c r="D133" s="32">
        <v>2019.0</v>
      </c>
      <c r="E133" s="32" t="s">
        <v>99</v>
      </c>
      <c r="F133" s="43">
        <v>44595.0</v>
      </c>
      <c r="G133" s="32">
        <v>-9.0</v>
      </c>
      <c r="H133" s="32">
        <v>-7.0</v>
      </c>
      <c r="I133" s="32">
        <v>-9.0</v>
      </c>
      <c r="J133" s="32">
        <v>0.0</v>
      </c>
      <c r="K133" s="32" t="s">
        <v>42</v>
      </c>
      <c r="L133" s="32" t="s">
        <v>42</v>
      </c>
      <c r="M133" s="32">
        <v>0.0</v>
      </c>
      <c r="N133" s="32">
        <v>1.0</v>
      </c>
      <c r="O133" s="32" t="s">
        <v>84</v>
      </c>
      <c r="P133" s="32" t="s">
        <v>16</v>
      </c>
      <c r="Q133" s="32">
        <v>0.25</v>
      </c>
      <c r="R133" s="32">
        <v>0.75</v>
      </c>
      <c r="S133" s="32">
        <v>0.0</v>
      </c>
      <c r="T133" s="32">
        <f t="shared" si="9"/>
        <v>1</v>
      </c>
      <c r="U133" s="32" t="s">
        <v>1591</v>
      </c>
      <c r="V133" s="32" t="s">
        <v>798</v>
      </c>
      <c r="W133" s="32" t="s">
        <v>12</v>
      </c>
      <c r="X133" s="32" t="s">
        <v>799</v>
      </c>
      <c r="Y133" s="32" t="s">
        <v>102</v>
      </c>
      <c r="Z133" s="32" t="s">
        <v>1592</v>
      </c>
      <c r="AA133" s="32" t="s">
        <v>1593</v>
      </c>
      <c r="AB133" s="32" t="s">
        <v>1594</v>
      </c>
      <c r="AC133" s="32" t="s">
        <v>1595</v>
      </c>
      <c r="AD133" s="32" t="s">
        <v>1596</v>
      </c>
      <c r="AE133" s="32" t="s">
        <v>1597</v>
      </c>
      <c r="AF133" s="32" t="s">
        <v>1598</v>
      </c>
      <c r="AG133" s="32" t="s">
        <v>564</v>
      </c>
      <c r="AH133" s="45"/>
    </row>
    <row r="134">
      <c r="A134" s="31">
        <v>133.0</v>
      </c>
      <c r="B134" s="32" t="s">
        <v>1599</v>
      </c>
      <c r="C134" s="32" t="s">
        <v>1600</v>
      </c>
      <c r="D134" s="32">
        <v>2020.0</v>
      </c>
      <c r="E134" s="32" t="s">
        <v>1601</v>
      </c>
      <c r="F134" s="32">
        <v>2.0</v>
      </c>
      <c r="G134" s="32">
        <v>-10.0</v>
      </c>
      <c r="H134" s="32">
        <v>-6.0</v>
      </c>
      <c r="I134" s="32">
        <v>-6.0</v>
      </c>
      <c r="J134" s="32">
        <v>5.0</v>
      </c>
      <c r="K134" s="32" t="s">
        <v>330</v>
      </c>
      <c r="L134" s="32" t="s">
        <v>42</v>
      </c>
      <c r="M134" s="32">
        <v>0.0</v>
      </c>
      <c r="N134" s="32">
        <v>1.0</v>
      </c>
      <c r="O134" s="32" t="s">
        <v>968</v>
      </c>
      <c r="P134" s="32" t="s">
        <v>16</v>
      </c>
      <c r="Q134" s="32">
        <v>0.5</v>
      </c>
      <c r="R134" s="32">
        <v>0.5</v>
      </c>
      <c r="S134" s="32">
        <v>0.0</v>
      </c>
      <c r="T134" s="32">
        <f t="shared" si="9"/>
        <v>1</v>
      </c>
      <c r="U134" s="32" t="s">
        <v>1602</v>
      </c>
      <c r="V134" s="32" t="s">
        <v>1603</v>
      </c>
      <c r="W134" s="32" t="s">
        <v>15</v>
      </c>
      <c r="X134" s="32" t="s">
        <v>1308</v>
      </c>
      <c r="Y134" s="32" t="s">
        <v>233</v>
      </c>
      <c r="Z134" s="32" t="s">
        <v>1604</v>
      </c>
      <c r="AA134" s="32" t="s">
        <v>1605</v>
      </c>
      <c r="AB134" s="32" t="s">
        <v>1606</v>
      </c>
      <c r="AC134" s="32" t="s">
        <v>1607</v>
      </c>
      <c r="AD134" s="32" t="s">
        <v>1608</v>
      </c>
      <c r="AE134" s="32" t="s">
        <v>94</v>
      </c>
      <c r="AF134" s="32" t="s">
        <v>1609</v>
      </c>
      <c r="AG134" s="32" t="s">
        <v>96</v>
      </c>
      <c r="AH134" s="32" t="s">
        <v>126</v>
      </c>
    </row>
    <row r="135">
      <c r="A135" s="33">
        <v>134.0</v>
      </c>
      <c r="B135" s="32" t="s">
        <v>1610</v>
      </c>
      <c r="C135" s="32" t="s">
        <v>1611</v>
      </c>
      <c r="D135" s="32">
        <v>2006.0</v>
      </c>
      <c r="E135" s="32" t="s">
        <v>201</v>
      </c>
      <c r="F135" s="32">
        <v>2.0</v>
      </c>
      <c r="G135" s="32">
        <v>-7.0</v>
      </c>
      <c r="H135" s="32">
        <v>-7.0</v>
      </c>
      <c r="I135" s="32">
        <v>-6.0</v>
      </c>
      <c r="J135" s="32">
        <v>2.0</v>
      </c>
      <c r="K135" s="32" t="s">
        <v>42</v>
      </c>
      <c r="L135" s="32" t="s">
        <v>42</v>
      </c>
      <c r="M135" s="32">
        <v>0.0</v>
      </c>
      <c r="N135" s="32">
        <v>1.0</v>
      </c>
      <c r="O135" s="32" t="s">
        <v>84</v>
      </c>
      <c r="P135" s="32" t="s">
        <v>23</v>
      </c>
      <c r="Q135" s="32">
        <v>1.0</v>
      </c>
      <c r="R135" s="32">
        <v>0.0</v>
      </c>
      <c r="S135" s="32">
        <v>0.0</v>
      </c>
      <c r="T135" s="32">
        <f t="shared" si="9"/>
        <v>1</v>
      </c>
      <c r="U135" s="32" t="s">
        <v>191</v>
      </c>
      <c r="V135" s="32" t="s">
        <v>1612</v>
      </c>
      <c r="W135" s="32" t="s">
        <v>12</v>
      </c>
      <c r="X135" s="32" t="s">
        <v>1613</v>
      </c>
      <c r="Y135" s="32" t="s">
        <v>1614</v>
      </c>
      <c r="Z135" s="32" t="s">
        <v>1615</v>
      </c>
      <c r="AA135" s="32" t="s">
        <v>1616</v>
      </c>
      <c r="AB135" s="32" t="s">
        <v>1617</v>
      </c>
      <c r="AC135" s="32" t="s">
        <v>1618</v>
      </c>
      <c r="AD135" s="32" t="s">
        <v>210</v>
      </c>
      <c r="AE135" s="32" t="s">
        <v>137</v>
      </c>
      <c r="AF135" s="32" t="s">
        <v>1619</v>
      </c>
      <c r="AG135" s="32" t="s">
        <v>96</v>
      </c>
      <c r="AH135" s="32"/>
    </row>
    <row r="136">
      <c r="A136" s="31">
        <v>135.0</v>
      </c>
      <c r="B136" s="32" t="s">
        <v>1620</v>
      </c>
      <c r="C136" s="32" t="s">
        <v>1621</v>
      </c>
      <c r="D136" s="32">
        <v>2017.0</v>
      </c>
      <c r="E136" s="32" t="s">
        <v>408</v>
      </c>
      <c r="F136" s="43">
        <v>44595.0</v>
      </c>
      <c r="G136" s="32">
        <v>-10.0</v>
      </c>
      <c r="H136" s="32">
        <v>-6.0</v>
      </c>
      <c r="I136" s="32">
        <v>-6.0</v>
      </c>
      <c r="J136" s="32">
        <v>5.0</v>
      </c>
      <c r="K136" s="32" t="s">
        <v>330</v>
      </c>
      <c r="L136" s="32" t="s">
        <v>42</v>
      </c>
      <c r="M136" s="32">
        <v>0.0</v>
      </c>
      <c r="N136" s="32">
        <v>1.0</v>
      </c>
      <c r="O136" s="32" t="s">
        <v>1622</v>
      </c>
      <c r="P136" s="32" t="s">
        <v>16</v>
      </c>
      <c r="Q136" s="32">
        <v>1.0</v>
      </c>
      <c r="R136" s="32">
        <v>0.0</v>
      </c>
      <c r="S136" s="32">
        <v>0.0</v>
      </c>
      <c r="T136" s="32">
        <v>0.0</v>
      </c>
      <c r="U136" s="32" t="s">
        <v>1623</v>
      </c>
      <c r="V136" s="32" t="s">
        <v>1623</v>
      </c>
      <c r="W136" s="32" t="s">
        <v>15</v>
      </c>
      <c r="X136" s="32" t="s">
        <v>496</v>
      </c>
      <c r="Y136" s="32" t="s">
        <v>102</v>
      </c>
      <c r="Z136" s="32" t="s">
        <v>1624</v>
      </c>
      <c r="AA136" s="32" t="s">
        <v>1625</v>
      </c>
      <c r="AB136" s="32" t="s">
        <v>1626</v>
      </c>
      <c r="AC136" s="32" t="s">
        <v>1627</v>
      </c>
      <c r="AD136" s="32" t="s">
        <v>1628</v>
      </c>
      <c r="AE136" s="32" t="s">
        <v>1629</v>
      </c>
      <c r="AF136" s="32" t="s">
        <v>1630</v>
      </c>
      <c r="AG136" s="32" t="s">
        <v>96</v>
      </c>
      <c r="AH136" s="32" t="s">
        <v>126</v>
      </c>
    </row>
    <row r="137">
      <c r="A137" s="33">
        <v>136.0</v>
      </c>
      <c r="B137" s="40" t="s">
        <v>1631</v>
      </c>
      <c r="C137" s="32" t="s">
        <v>1632</v>
      </c>
      <c r="D137" s="32">
        <v>2015.0</v>
      </c>
      <c r="E137" s="32" t="s">
        <v>1633</v>
      </c>
      <c r="F137" s="32">
        <v>3.0</v>
      </c>
      <c r="G137" s="32">
        <v>-7.0</v>
      </c>
      <c r="H137" s="32">
        <v>-1.0</v>
      </c>
      <c r="I137" s="32">
        <v>-3.0</v>
      </c>
      <c r="J137" s="32">
        <v>0.0</v>
      </c>
      <c r="K137" s="32" t="s">
        <v>112</v>
      </c>
      <c r="L137" s="32" t="s">
        <v>112</v>
      </c>
      <c r="M137" s="32">
        <v>1.0</v>
      </c>
      <c r="N137" s="32">
        <v>1.0</v>
      </c>
      <c r="O137" s="32" t="s">
        <v>84</v>
      </c>
      <c r="P137" s="32" t="s">
        <v>113</v>
      </c>
      <c r="Q137" s="32">
        <v>0.5</v>
      </c>
      <c r="R137" s="32">
        <v>0.5</v>
      </c>
      <c r="S137" s="32">
        <v>0.0</v>
      </c>
      <c r="T137" s="32">
        <f t="shared" ref="T137:T142" si="10">SUM(Q137:S137)</f>
        <v>1</v>
      </c>
      <c r="U137" s="32" t="s">
        <v>1634</v>
      </c>
      <c r="V137" s="32" t="s">
        <v>520</v>
      </c>
      <c r="W137" s="32" t="s">
        <v>116</v>
      </c>
      <c r="X137" s="32" t="s">
        <v>521</v>
      </c>
      <c r="Y137" s="32" t="s">
        <v>522</v>
      </c>
      <c r="Z137" s="32" t="s">
        <v>1635</v>
      </c>
      <c r="AA137" s="32" t="s">
        <v>1636</v>
      </c>
      <c r="AB137" s="32" t="s">
        <v>1637</v>
      </c>
      <c r="AC137" s="32" t="s">
        <v>1638</v>
      </c>
      <c r="AD137" s="32" t="s">
        <v>1639</v>
      </c>
      <c r="AE137" s="32" t="s">
        <v>1640</v>
      </c>
      <c r="AF137" s="32" t="s">
        <v>1641</v>
      </c>
      <c r="AG137" s="32" t="s">
        <v>96</v>
      </c>
      <c r="AH137" s="32" t="s">
        <v>1642</v>
      </c>
    </row>
    <row r="138">
      <c r="A138" s="31">
        <v>137.0</v>
      </c>
      <c r="B138" s="32" t="s">
        <v>1643</v>
      </c>
      <c r="C138" s="32" t="s">
        <v>1644</v>
      </c>
      <c r="D138" s="32">
        <v>2015.0</v>
      </c>
      <c r="E138" s="32" t="s">
        <v>1645</v>
      </c>
      <c r="F138" s="32">
        <v>2.0</v>
      </c>
      <c r="G138" s="32">
        <v>-9.0</v>
      </c>
      <c r="H138" s="32">
        <v>-7.0</v>
      </c>
      <c r="I138" s="32">
        <v>-6.0</v>
      </c>
      <c r="J138" s="32">
        <v>5.0</v>
      </c>
      <c r="K138" s="32" t="s">
        <v>42</v>
      </c>
      <c r="L138" s="32" t="s">
        <v>42</v>
      </c>
      <c r="M138" s="32">
        <v>0.0</v>
      </c>
      <c r="N138" s="32">
        <v>1.0</v>
      </c>
      <c r="O138" s="32" t="s">
        <v>84</v>
      </c>
      <c r="P138" s="32" t="s">
        <v>16</v>
      </c>
      <c r="Q138" s="32">
        <v>0.5</v>
      </c>
      <c r="R138" s="32">
        <v>0.25</v>
      </c>
      <c r="S138" s="32">
        <v>0.25</v>
      </c>
      <c r="T138" s="32">
        <f t="shared" si="10"/>
        <v>1</v>
      </c>
      <c r="U138" s="32" t="s">
        <v>1646</v>
      </c>
      <c r="V138" s="32" t="s">
        <v>310</v>
      </c>
      <c r="W138" s="32" t="s">
        <v>15</v>
      </c>
      <c r="X138" s="32" t="s">
        <v>496</v>
      </c>
      <c r="Y138" s="32" t="s">
        <v>233</v>
      </c>
      <c r="Z138" s="32" t="s">
        <v>1647</v>
      </c>
      <c r="AA138" s="32" t="s">
        <v>1648</v>
      </c>
      <c r="AB138" s="32" t="s">
        <v>1649</v>
      </c>
      <c r="AC138" s="32" t="s">
        <v>1650</v>
      </c>
      <c r="AD138" s="32" t="s">
        <v>1651</v>
      </c>
      <c r="AE138" s="32" t="s">
        <v>94</v>
      </c>
      <c r="AF138" s="32" t="s">
        <v>1652</v>
      </c>
      <c r="AG138" s="32" t="s">
        <v>96</v>
      </c>
      <c r="AH138" s="45"/>
    </row>
    <row r="139">
      <c r="A139" s="33">
        <v>138.0</v>
      </c>
      <c r="B139" s="33" t="s">
        <v>1653</v>
      </c>
      <c r="C139" s="33" t="s">
        <v>1654</v>
      </c>
      <c r="D139" s="33">
        <v>2014.0</v>
      </c>
      <c r="E139" s="33" t="s">
        <v>1655</v>
      </c>
      <c r="F139" s="33">
        <v>3.0</v>
      </c>
      <c r="G139" s="33">
        <v>-9.0</v>
      </c>
      <c r="H139" s="33">
        <v>-9.0</v>
      </c>
      <c r="I139" s="33">
        <v>-3.0</v>
      </c>
      <c r="J139" s="33">
        <v>-2.0</v>
      </c>
      <c r="K139" s="33" t="s">
        <v>42</v>
      </c>
      <c r="L139" s="33" t="s">
        <v>42</v>
      </c>
      <c r="M139" s="33">
        <v>0.0</v>
      </c>
      <c r="N139" s="33">
        <v>1.0</v>
      </c>
      <c r="O139" s="33" t="s">
        <v>84</v>
      </c>
      <c r="P139" s="33" t="s">
        <v>113</v>
      </c>
      <c r="Q139" s="33">
        <v>0.0</v>
      </c>
      <c r="R139" s="33">
        <v>0.0</v>
      </c>
      <c r="S139" s="33">
        <v>1.0</v>
      </c>
      <c r="T139" s="33">
        <f t="shared" si="10"/>
        <v>1</v>
      </c>
      <c r="U139" s="33" t="s">
        <v>1173</v>
      </c>
      <c r="V139" s="33" t="s">
        <v>1656</v>
      </c>
      <c r="W139" s="33" t="s">
        <v>15</v>
      </c>
      <c r="X139" s="33" t="s">
        <v>311</v>
      </c>
      <c r="Y139" s="33" t="s">
        <v>1657</v>
      </c>
      <c r="Z139" s="33" t="s">
        <v>1658</v>
      </c>
      <c r="AA139" s="33" t="s">
        <v>1659</v>
      </c>
      <c r="AB139" s="33" t="s">
        <v>1660</v>
      </c>
      <c r="AC139" s="33" t="s">
        <v>1661</v>
      </c>
      <c r="AD139" s="33" t="s">
        <v>364</v>
      </c>
      <c r="AE139" s="33" t="s">
        <v>137</v>
      </c>
      <c r="AF139" s="33" t="s">
        <v>94</v>
      </c>
      <c r="AG139" s="33" t="s">
        <v>96</v>
      </c>
      <c r="AH139" s="33" t="s">
        <v>126</v>
      </c>
    </row>
    <row r="140">
      <c r="A140" s="31">
        <v>139.0</v>
      </c>
      <c r="B140" s="32" t="s">
        <v>1662</v>
      </c>
      <c r="C140" s="32" t="s">
        <v>1663</v>
      </c>
      <c r="D140" s="32">
        <v>2020.0</v>
      </c>
      <c r="E140" s="32" t="s">
        <v>99</v>
      </c>
      <c r="F140" s="32">
        <v>3.0</v>
      </c>
      <c r="G140" s="32">
        <v>-10.0</v>
      </c>
      <c r="H140" s="32">
        <v>-6.0</v>
      </c>
      <c r="I140" s="32">
        <v>-9.0</v>
      </c>
      <c r="J140" s="32">
        <v>5.0</v>
      </c>
      <c r="K140" s="32" t="s">
        <v>330</v>
      </c>
      <c r="L140" s="32" t="s">
        <v>43</v>
      </c>
      <c r="M140" s="32">
        <v>0.0</v>
      </c>
      <c r="N140" s="32">
        <v>1.0</v>
      </c>
      <c r="O140" s="32" t="s">
        <v>84</v>
      </c>
      <c r="P140" s="32" t="s">
        <v>23</v>
      </c>
      <c r="Q140" s="32">
        <v>0.25</v>
      </c>
      <c r="R140" s="32">
        <v>0.0</v>
      </c>
      <c r="S140" s="32">
        <v>0.75</v>
      </c>
      <c r="T140" s="32">
        <f t="shared" si="10"/>
        <v>1</v>
      </c>
      <c r="U140" s="32" t="s">
        <v>1664</v>
      </c>
      <c r="V140" s="32" t="s">
        <v>1665</v>
      </c>
      <c r="W140" s="32" t="s">
        <v>17</v>
      </c>
      <c r="X140" s="32" t="s">
        <v>1666</v>
      </c>
      <c r="Y140" s="32" t="s">
        <v>102</v>
      </c>
      <c r="Z140" s="32" t="s">
        <v>1667</v>
      </c>
      <c r="AA140" s="32" t="s">
        <v>1668</v>
      </c>
      <c r="AB140" s="32" t="s">
        <v>1669</v>
      </c>
      <c r="AC140" s="32" t="s">
        <v>1670</v>
      </c>
      <c r="AD140" s="32" t="s">
        <v>1671</v>
      </c>
      <c r="AE140" s="32" t="s">
        <v>1672</v>
      </c>
      <c r="AF140" s="32" t="s">
        <v>1673</v>
      </c>
      <c r="AG140" s="32" t="s">
        <v>1674</v>
      </c>
      <c r="AH140" s="32" t="s">
        <v>126</v>
      </c>
    </row>
    <row r="141">
      <c r="A141" s="33">
        <v>140.0</v>
      </c>
      <c r="B141" s="32" t="s">
        <v>1675</v>
      </c>
      <c r="C141" s="32" t="s">
        <v>1676</v>
      </c>
      <c r="D141" s="32">
        <v>2010.0</v>
      </c>
      <c r="E141" s="32" t="s">
        <v>1677</v>
      </c>
      <c r="F141" s="32">
        <v>3.0</v>
      </c>
      <c r="G141" s="32">
        <v>-3.0</v>
      </c>
      <c r="H141" s="32">
        <v>-1.0</v>
      </c>
      <c r="I141" s="32">
        <v>-2.0</v>
      </c>
      <c r="J141" s="32">
        <v>0.0</v>
      </c>
      <c r="K141" s="32" t="s">
        <v>45</v>
      </c>
      <c r="L141" s="32" t="s">
        <v>45</v>
      </c>
      <c r="M141" s="32">
        <v>0.0</v>
      </c>
      <c r="N141" s="32">
        <v>1.0</v>
      </c>
      <c r="O141" s="32" t="s">
        <v>84</v>
      </c>
      <c r="P141" s="32" t="s">
        <v>113</v>
      </c>
      <c r="Q141" s="32">
        <v>1.0</v>
      </c>
      <c r="R141" s="32">
        <v>0.0</v>
      </c>
      <c r="S141" s="32">
        <v>0.0</v>
      </c>
      <c r="T141" s="32">
        <f t="shared" si="10"/>
        <v>1</v>
      </c>
      <c r="U141" s="32" t="s">
        <v>1678</v>
      </c>
      <c r="V141" s="32" t="s">
        <v>520</v>
      </c>
      <c r="W141" s="32" t="s">
        <v>34</v>
      </c>
      <c r="X141" s="32" t="s">
        <v>521</v>
      </c>
      <c r="Y141" s="32" t="s">
        <v>102</v>
      </c>
      <c r="Z141" s="32" t="s">
        <v>1679</v>
      </c>
      <c r="AA141" s="32" t="s">
        <v>1680</v>
      </c>
      <c r="AB141" s="32" t="s">
        <v>1681</v>
      </c>
      <c r="AC141" s="32" t="s">
        <v>1682</v>
      </c>
      <c r="AD141" s="32" t="s">
        <v>1214</v>
      </c>
      <c r="AE141" s="32" t="s">
        <v>137</v>
      </c>
      <c r="AF141" s="32" t="s">
        <v>1683</v>
      </c>
      <c r="AG141" s="32" t="s">
        <v>96</v>
      </c>
      <c r="AH141" s="32" t="s">
        <v>126</v>
      </c>
    </row>
    <row r="142">
      <c r="A142" s="31">
        <v>141.0</v>
      </c>
      <c r="B142" s="32" t="s">
        <v>1684</v>
      </c>
      <c r="C142" s="32" t="s">
        <v>1685</v>
      </c>
      <c r="D142" s="32">
        <v>2013.0</v>
      </c>
      <c r="E142" s="32" t="s">
        <v>141</v>
      </c>
      <c r="F142" s="32">
        <v>3.0</v>
      </c>
      <c r="G142" s="32">
        <v>-3.0</v>
      </c>
      <c r="H142" s="32">
        <v>-1.0</v>
      </c>
      <c r="I142" s="32">
        <v>-2.0</v>
      </c>
      <c r="J142" s="32">
        <v>0.0</v>
      </c>
      <c r="K142" s="32" t="s">
        <v>45</v>
      </c>
      <c r="L142" s="32" t="s">
        <v>45</v>
      </c>
      <c r="M142" s="32">
        <v>0.0</v>
      </c>
      <c r="N142" s="32">
        <v>1.0</v>
      </c>
      <c r="O142" s="32" t="s">
        <v>84</v>
      </c>
      <c r="P142" s="32" t="s">
        <v>23</v>
      </c>
      <c r="Q142" s="32">
        <v>0.25</v>
      </c>
      <c r="R142" s="32">
        <v>0.75</v>
      </c>
      <c r="S142" s="32">
        <v>0.0</v>
      </c>
      <c r="T142" s="32">
        <f t="shared" si="10"/>
        <v>1</v>
      </c>
      <c r="U142" s="32" t="s">
        <v>1686</v>
      </c>
      <c r="V142" s="32" t="s">
        <v>143</v>
      </c>
      <c r="W142" s="32" t="s">
        <v>31</v>
      </c>
      <c r="X142" s="32" t="s">
        <v>270</v>
      </c>
      <c r="Y142" s="32" t="s">
        <v>102</v>
      </c>
      <c r="Z142" s="32" t="s">
        <v>1687</v>
      </c>
      <c r="AA142" s="32" t="s">
        <v>1688</v>
      </c>
      <c r="AB142" s="32" t="s">
        <v>1689</v>
      </c>
      <c r="AC142" s="32" t="s">
        <v>1690</v>
      </c>
      <c r="AD142" s="32" t="s">
        <v>1691</v>
      </c>
      <c r="AE142" s="32" t="s">
        <v>1692</v>
      </c>
      <c r="AF142" s="32" t="s">
        <v>1693</v>
      </c>
      <c r="AG142" s="32" t="s">
        <v>151</v>
      </c>
      <c r="AH142" s="35"/>
    </row>
    <row r="143">
      <c r="A143" s="33">
        <v>142.0</v>
      </c>
      <c r="B143" s="32" t="s">
        <v>1694</v>
      </c>
      <c r="C143" s="32" t="s">
        <v>1695</v>
      </c>
      <c r="D143" s="32">
        <v>2020.0</v>
      </c>
      <c r="E143" s="32" t="s">
        <v>1696</v>
      </c>
      <c r="F143" s="32">
        <v>3.0</v>
      </c>
      <c r="G143" s="32">
        <v>-3.0</v>
      </c>
      <c r="H143" s="32">
        <v>-2.0</v>
      </c>
      <c r="I143" s="32">
        <v>-2.0</v>
      </c>
      <c r="J143" s="32">
        <v>0.0</v>
      </c>
      <c r="K143" s="32" t="s">
        <v>45</v>
      </c>
      <c r="L143" s="32" t="s">
        <v>45</v>
      </c>
      <c r="M143" s="32">
        <v>0.0</v>
      </c>
      <c r="N143" s="32">
        <v>1.0</v>
      </c>
      <c r="O143" s="32" t="s">
        <v>84</v>
      </c>
      <c r="P143" s="32" t="s">
        <v>113</v>
      </c>
      <c r="Q143" s="32">
        <v>1.0</v>
      </c>
      <c r="R143" s="32">
        <v>0.0</v>
      </c>
      <c r="S143" s="32">
        <v>0.0</v>
      </c>
      <c r="T143" s="32">
        <v>1.0</v>
      </c>
      <c r="U143" s="32" t="s">
        <v>1697</v>
      </c>
      <c r="V143" s="32" t="s">
        <v>1698</v>
      </c>
      <c r="W143" s="32" t="s">
        <v>36</v>
      </c>
      <c r="X143" s="32" t="s">
        <v>1699</v>
      </c>
      <c r="Y143" s="32" t="s">
        <v>88</v>
      </c>
      <c r="Z143" s="32" t="s">
        <v>1700</v>
      </c>
      <c r="AA143" s="32" t="s">
        <v>1701</v>
      </c>
      <c r="AB143" s="32" t="s">
        <v>1702</v>
      </c>
      <c r="AC143" s="32" t="s">
        <v>1703</v>
      </c>
      <c r="AD143" s="32" t="s">
        <v>1704</v>
      </c>
      <c r="AE143" s="32" t="s">
        <v>1705</v>
      </c>
      <c r="AF143" s="32" t="s">
        <v>1706</v>
      </c>
      <c r="AG143" s="32" t="s">
        <v>96</v>
      </c>
      <c r="AH143" s="32" t="s">
        <v>126</v>
      </c>
    </row>
    <row r="144">
      <c r="A144" s="31">
        <v>143.0</v>
      </c>
      <c r="B144" s="32" t="s">
        <v>1707</v>
      </c>
      <c r="C144" s="32" t="s">
        <v>1708</v>
      </c>
      <c r="D144" s="32">
        <v>2014.0</v>
      </c>
      <c r="E144" s="32" t="s">
        <v>99</v>
      </c>
      <c r="F144" s="32">
        <v>3.0</v>
      </c>
      <c r="G144" s="32">
        <v>-3.0</v>
      </c>
      <c r="H144" s="32">
        <v>-2.0</v>
      </c>
      <c r="I144" s="32">
        <v>-2.0</v>
      </c>
      <c r="J144" s="32">
        <v>0.0</v>
      </c>
      <c r="K144" s="32" t="s">
        <v>45</v>
      </c>
      <c r="L144" s="32" t="s">
        <v>45</v>
      </c>
      <c r="M144" s="32">
        <v>0.0</v>
      </c>
      <c r="N144" s="32">
        <v>1.0</v>
      </c>
      <c r="O144" s="32" t="s">
        <v>84</v>
      </c>
      <c r="P144" s="32" t="s">
        <v>113</v>
      </c>
      <c r="Q144" s="32">
        <v>1.0</v>
      </c>
      <c r="R144" s="32">
        <v>0.0</v>
      </c>
      <c r="S144" s="32">
        <v>0.0</v>
      </c>
      <c r="T144" s="32">
        <v>1.0</v>
      </c>
      <c r="U144" s="32" t="s">
        <v>1697</v>
      </c>
      <c r="V144" s="32" t="s">
        <v>1698</v>
      </c>
      <c r="W144" s="32" t="s">
        <v>36</v>
      </c>
      <c r="X144" s="32" t="s">
        <v>1699</v>
      </c>
      <c r="Y144" s="32" t="s">
        <v>88</v>
      </c>
      <c r="Z144" s="32" t="s">
        <v>1709</v>
      </c>
      <c r="AA144" s="32" t="s">
        <v>1710</v>
      </c>
      <c r="AB144" s="32" t="s">
        <v>1711</v>
      </c>
      <c r="AC144" s="32" t="s">
        <v>1712</v>
      </c>
      <c r="AD144" s="32" t="s">
        <v>1713</v>
      </c>
      <c r="AE144" s="32" t="s">
        <v>94</v>
      </c>
      <c r="AF144" s="32" t="s">
        <v>1714</v>
      </c>
      <c r="AG144" s="32" t="s">
        <v>96</v>
      </c>
      <c r="AH144" s="32" t="s">
        <v>126</v>
      </c>
    </row>
    <row r="145">
      <c r="A145" s="33">
        <v>144.0</v>
      </c>
      <c r="B145" s="33" t="s">
        <v>1715</v>
      </c>
      <c r="C145" s="33" t="s">
        <v>1716</v>
      </c>
      <c r="D145" s="33">
        <v>2021.0</v>
      </c>
      <c r="E145" s="33" t="s">
        <v>1717</v>
      </c>
      <c r="F145" s="33">
        <v>2.0</v>
      </c>
      <c r="G145" s="33">
        <v>-9.0</v>
      </c>
      <c r="H145" s="33">
        <v>-4.0</v>
      </c>
      <c r="I145" s="33">
        <v>-9.0</v>
      </c>
      <c r="J145" s="33">
        <v>0.0</v>
      </c>
      <c r="K145" s="33" t="s">
        <v>774</v>
      </c>
      <c r="L145" s="33" t="s">
        <v>405</v>
      </c>
      <c r="M145" s="33">
        <v>1.0</v>
      </c>
      <c r="N145" s="33">
        <v>1.0</v>
      </c>
      <c r="O145" s="33" t="s">
        <v>84</v>
      </c>
      <c r="P145" s="33" t="s">
        <v>113</v>
      </c>
      <c r="Q145" s="33">
        <v>0.25</v>
      </c>
      <c r="R145" s="33">
        <v>0.75</v>
      </c>
      <c r="S145" s="33">
        <v>0.0</v>
      </c>
      <c r="T145" s="33">
        <f t="shared" ref="T145:T163" si="11">SUM(Q145:S145)</f>
        <v>1</v>
      </c>
      <c r="U145" s="33" t="s">
        <v>1718</v>
      </c>
      <c r="V145" s="33" t="s">
        <v>408</v>
      </c>
      <c r="W145" s="33" t="s">
        <v>38</v>
      </c>
      <c r="X145" s="33" t="s">
        <v>408</v>
      </c>
      <c r="Y145" s="33" t="s">
        <v>1719</v>
      </c>
      <c r="Z145" s="33" t="s">
        <v>1720</v>
      </c>
      <c r="AA145" s="33" t="s">
        <v>1721</v>
      </c>
      <c r="AB145" s="33" t="s">
        <v>1722</v>
      </c>
      <c r="AC145" s="33" t="s">
        <v>1723</v>
      </c>
      <c r="AD145" s="33" t="s">
        <v>1724</v>
      </c>
      <c r="AE145" s="33" t="s">
        <v>94</v>
      </c>
      <c r="AF145" s="33" t="s">
        <v>1725</v>
      </c>
      <c r="AG145" s="33" t="s">
        <v>96</v>
      </c>
      <c r="AH145" s="33" t="s">
        <v>126</v>
      </c>
    </row>
    <row r="146">
      <c r="A146" s="31">
        <v>145.0</v>
      </c>
      <c r="B146" s="32" t="s">
        <v>1726</v>
      </c>
      <c r="C146" s="32" t="s">
        <v>1727</v>
      </c>
      <c r="D146" s="32">
        <v>2014.0</v>
      </c>
      <c r="E146" s="32" t="s">
        <v>533</v>
      </c>
      <c r="F146" s="32">
        <v>2.0</v>
      </c>
      <c r="G146" s="32">
        <v>-9.0</v>
      </c>
      <c r="H146" s="32">
        <v>-9.0</v>
      </c>
      <c r="I146" s="32">
        <v>-15.0</v>
      </c>
      <c r="J146" s="32">
        <v>-9.0</v>
      </c>
      <c r="K146" s="32" t="s">
        <v>42</v>
      </c>
      <c r="L146" s="32" t="s">
        <v>42</v>
      </c>
      <c r="M146" s="32">
        <v>0.0</v>
      </c>
      <c r="N146" s="32">
        <v>1.0</v>
      </c>
      <c r="O146" s="32" t="s">
        <v>84</v>
      </c>
      <c r="P146" s="32" t="s">
        <v>23</v>
      </c>
      <c r="Q146" s="32">
        <v>0.5</v>
      </c>
      <c r="R146" s="32">
        <v>0.0</v>
      </c>
      <c r="S146" s="32">
        <v>0.5</v>
      </c>
      <c r="T146" s="32">
        <f t="shared" si="11"/>
        <v>1</v>
      </c>
      <c r="U146" s="32" t="s">
        <v>1728</v>
      </c>
      <c r="V146" s="32" t="s">
        <v>1729</v>
      </c>
      <c r="W146" s="32" t="s">
        <v>12</v>
      </c>
      <c r="X146" s="32" t="s">
        <v>496</v>
      </c>
      <c r="Y146" s="32" t="s">
        <v>1015</v>
      </c>
      <c r="Z146" s="32" t="s">
        <v>1730</v>
      </c>
      <c r="AA146" s="32" t="s">
        <v>1731</v>
      </c>
      <c r="AB146" s="32" t="s">
        <v>1732</v>
      </c>
      <c r="AC146" s="32" t="s">
        <v>1733</v>
      </c>
      <c r="AD146" s="32" t="s">
        <v>364</v>
      </c>
      <c r="AE146" s="32" t="s">
        <v>137</v>
      </c>
      <c r="AF146" s="32" t="s">
        <v>1734</v>
      </c>
      <c r="AG146" s="32" t="s">
        <v>96</v>
      </c>
      <c r="AH146" s="32"/>
    </row>
    <row r="147">
      <c r="A147" s="33">
        <v>146.0</v>
      </c>
      <c r="B147" s="32" t="s">
        <v>1735</v>
      </c>
      <c r="C147" s="32" t="s">
        <v>1727</v>
      </c>
      <c r="D147" s="32">
        <v>2016.0</v>
      </c>
      <c r="E147" s="32" t="s">
        <v>111</v>
      </c>
      <c r="F147" s="32">
        <v>3.0</v>
      </c>
      <c r="G147" s="32">
        <v>-9.0</v>
      </c>
      <c r="H147" s="32">
        <v>-8.0</v>
      </c>
      <c r="I147" s="32">
        <v>-15.0</v>
      </c>
      <c r="J147" s="32">
        <v>-4.0</v>
      </c>
      <c r="K147" s="32" t="s">
        <v>42</v>
      </c>
      <c r="L147" s="32" t="s">
        <v>42</v>
      </c>
      <c r="M147" s="32">
        <v>0.0</v>
      </c>
      <c r="N147" s="32">
        <v>1.0</v>
      </c>
      <c r="O147" s="32" t="s">
        <v>84</v>
      </c>
      <c r="P147" s="32" t="s">
        <v>23</v>
      </c>
      <c r="Q147" s="32">
        <v>0.75</v>
      </c>
      <c r="R147" s="32">
        <v>0.25</v>
      </c>
      <c r="S147" s="32">
        <v>0.0</v>
      </c>
      <c r="T147" s="32">
        <f t="shared" si="11"/>
        <v>1</v>
      </c>
      <c r="U147" s="32" t="s">
        <v>1549</v>
      </c>
      <c r="V147" s="32" t="s">
        <v>1736</v>
      </c>
      <c r="W147" s="32" t="s">
        <v>9</v>
      </c>
      <c r="X147" s="32" t="s">
        <v>42</v>
      </c>
      <c r="Y147" s="32" t="s">
        <v>102</v>
      </c>
      <c r="Z147" s="32" t="s">
        <v>1737</v>
      </c>
      <c r="AA147" s="32" t="s">
        <v>1738</v>
      </c>
      <c r="AB147" s="32" t="s">
        <v>1739</v>
      </c>
      <c r="AC147" s="32" t="s">
        <v>1740</v>
      </c>
      <c r="AD147" s="32" t="s">
        <v>1741</v>
      </c>
      <c r="AE147" s="32" t="s">
        <v>137</v>
      </c>
      <c r="AF147" s="32" t="s">
        <v>1742</v>
      </c>
      <c r="AG147" s="32" t="s">
        <v>96</v>
      </c>
      <c r="AH147" s="32"/>
    </row>
    <row r="148">
      <c r="A148" s="31">
        <v>147.0</v>
      </c>
      <c r="B148" s="31" t="s">
        <v>1743</v>
      </c>
      <c r="C148" s="31" t="s">
        <v>1744</v>
      </c>
      <c r="D148" s="31">
        <v>2012.0</v>
      </c>
      <c r="E148" s="31" t="s">
        <v>141</v>
      </c>
      <c r="F148" s="31">
        <v>3.0</v>
      </c>
      <c r="G148" s="31">
        <v>-3.0</v>
      </c>
      <c r="H148" s="31">
        <v>-1.0</v>
      </c>
      <c r="I148" s="31">
        <v>-2.0</v>
      </c>
      <c r="J148" s="31">
        <v>0.0</v>
      </c>
      <c r="K148" s="31" t="s">
        <v>45</v>
      </c>
      <c r="L148" s="31" t="s">
        <v>45</v>
      </c>
      <c r="M148" s="31">
        <v>0.0</v>
      </c>
      <c r="N148" s="31">
        <v>1.0</v>
      </c>
      <c r="O148" s="31" t="s">
        <v>84</v>
      </c>
      <c r="P148" s="31" t="s">
        <v>23</v>
      </c>
      <c r="Q148" s="31">
        <v>0.25</v>
      </c>
      <c r="R148" s="31">
        <v>0.75</v>
      </c>
      <c r="S148" s="31">
        <v>0.0</v>
      </c>
      <c r="T148" s="31">
        <f t="shared" si="11"/>
        <v>1</v>
      </c>
      <c r="U148" s="31" t="s">
        <v>1745</v>
      </c>
      <c r="V148" s="31" t="s">
        <v>143</v>
      </c>
      <c r="W148" s="31" t="s">
        <v>31</v>
      </c>
      <c r="X148" s="31" t="s">
        <v>270</v>
      </c>
      <c r="Y148" s="31" t="s">
        <v>102</v>
      </c>
      <c r="Z148" s="31" t="s">
        <v>1746</v>
      </c>
      <c r="AA148" s="31" t="s">
        <v>1747</v>
      </c>
      <c r="AB148" s="31" t="s">
        <v>1748</v>
      </c>
      <c r="AC148" s="31" t="s">
        <v>1749</v>
      </c>
      <c r="AD148" s="31" t="s">
        <v>1750</v>
      </c>
      <c r="AE148" s="31" t="s">
        <v>1751</v>
      </c>
      <c r="AF148" s="31" t="s">
        <v>1752</v>
      </c>
      <c r="AG148" s="31" t="s">
        <v>96</v>
      </c>
      <c r="AH148" s="37"/>
    </row>
    <row r="149">
      <c r="A149" s="33">
        <v>148.0</v>
      </c>
      <c r="B149" s="32" t="s">
        <v>1753</v>
      </c>
      <c r="C149" s="32" t="s">
        <v>1754</v>
      </c>
      <c r="D149" s="32">
        <v>2017.0</v>
      </c>
      <c r="E149" s="32" t="s">
        <v>1348</v>
      </c>
      <c r="F149" s="32">
        <v>3.0</v>
      </c>
      <c r="G149" s="32">
        <v>-10.0</v>
      </c>
      <c r="H149" s="32">
        <v>-9.0</v>
      </c>
      <c r="I149" s="32">
        <v>-15.0</v>
      </c>
      <c r="J149" s="32">
        <v>-9.0</v>
      </c>
      <c r="K149" s="32" t="s">
        <v>42</v>
      </c>
      <c r="L149" s="32" t="s">
        <v>42</v>
      </c>
      <c r="M149" s="32">
        <v>0.0</v>
      </c>
      <c r="N149" s="32">
        <v>1.0</v>
      </c>
      <c r="O149" s="32" t="s">
        <v>618</v>
      </c>
      <c r="P149" s="32" t="s">
        <v>23</v>
      </c>
      <c r="Q149" s="32">
        <v>0.0</v>
      </c>
      <c r="R149" s="32">
        <v>1.0</v>
      </c>
      <c r="S149" s="32">
        <v>0.0</v>
      </c>
      <c r="T149" s="32">
        <f t="shared" si="11"/>
        <v>1</v>
      </c>
      <c r="U149" s="32" t="s">
        <v>1755</v>
      </c>
      <c r="V149" s="32" t="s">
        <v>9</v>
      </c>
      <c r="W149" s="32" t="s">
        <v>9</v>
      </c>
      <c r="X149" s="32" t="s">
        <v>496</v>
      </c>
      <c r="Y149" s="32" t="s">
        <v>102</v>
      </c>
      <c r="Z149" s="32" t="s">
        <v>1756</v>
      </c>
      <c r="AA149" s="32" t="s">
        <v>1757</v>
      </c>
      <c r="AB149" s="32" t="s">
        <v>1758</v>
      </c>
      <c r="AC149" s="32" t="s">
        <v>1759</v>
      </c>
      <c r="AD149" s="32" t="s">
        <v>1760</v>
      </c>
      <c r="AE149" s="32" t="s">
        <v>1761</v>
      </c>
      <c r="AF149" s="32" t="s">
        <v>1762</v>
      </c>
      <c r="AG149" s="32" t="s">
        <v>96</v>
      </c>
      <c r="AH149" s="32" t="s">
        <v>490</v>
      </c>
    </row>
    <row r="150">
      <c r="A150" s="31">
        <v>149.0</v>
      </c>
      <c r="B150" s="32" t="s">
        <v>1763</v>
      </c>
      <c r="C150" s="32" t="s">
        <v>1764</v>
      </c>
      <c r="D150" s="32">
        <v>2011.0</v>
      </c>
      <c r="E150" s="32" t="s">
        <v>1765</v>
      </c>
      <c r="F150" s="32">
        <v>3.0</v>
      </c>
      <c r="G150" s="32">
        <v>-4.0</v>
      </c>
      <c r="H150" s="32">
        <v>-1.0</v>
      </c>
      <c r="I150" s="32">
        <v>-3.0</v>
      </c>
      <c r="J150" s="32">
        <v>0.0</v>
      </c>
      <c r="K150" s="32" t="s">
        <v>45</v>
      </c>
      <c r="L150" s="32" t="s">
        <v>45</v>
      </c>
      <c r="M150" s="32">
        <v>0.0</v>
      </c>
      <c r="N150" s="32">
        <v>1.0</v>
      </c>
      <c r="O150" s="32" t="s">
        <v>84</v>
      </c>
      <c r="P150" s="32" t="s">
        <v>113</v>
      </c>
      <c r="Q150" s="32">
        <v>0.5</v>
      </c>
      <c r="R150" s="32">
        <v>0.5</v>
      </c>
      <c r="S150" s="32">
        <v>0.0</v>
      </c>
      <c r="T150" s="32">
        <f t="shared" si="11"/>
        <v>1</v>
      </c>
      <c r="U150" s="32" t="s">
        <v>1766</v>
      </c>
      <c r="V150" s="32" t="s">
        <v>143</v>
      </c>
      <c r="W150" s="32" t="s">
        <v>31</v>
      </c>
      <c r="X150" s="32" t="s">
        <v>246</v>
      </c>
      <c r="Y150" s="32" t="s">
        <v>992</v>
      </c>
      <c r="Z150" s="32" t="s">
        <v>1767</v>
      </c>
      <c r="AA150" s="32" t="s">
        <v>1768</v>
      </c>
      <c r="AB150" s="32" t="s">
        <v>1769</v>
      </c>
      <c r="AC150" s="32" t="s">
        <v>1770</v>
      </c>
      <c r="AD150" s="32" t="s">
        <v>1771</v>
      </c>
      <c r="AE150" s="32" t="s">
        <v>1772</v>
      </c>
      <c r="AF150" s="32" t="s">
        <v>1773</v>
      </c>
      <c r="AG150" s="32" t="s">
        <v>96</v>
      </c>
      <c r="AH150" s="35"/>
    </row>
    <row r="151">
      <c r="A151" s="33">
        <v>150.0</v>
      </c>
      <c r="B151" s="32" t="s">
        <v>1774</v>
      </c>
      <c r="C151" s="32" t="s">
        <v>1775</v>
      </c>
      <c r="D151" s="32">
        <v>2022.0</v>
      </c>
      <c r="E151" s="32" t="s">
        <v>1776</v>
      </c>
      <c r="F151" s="32">
        <v>2.0</v>
      </c>
      <c r="G151" s="32">
        <v>-10.0</v>
      </c>
      <c r="H151" s="32">
        <v>-6.0</v>
      </c>
      <c r="I151" s="32">
        <v>2.0</v>
      </c>
      <c r="J151" s="32">
        <v>2.0</v>
      </c>
      <c r="K151" s="32" t="s">
        <v>330</v>
      </c>
      <c r="L151" s="32" t="s">
        <v>42</v>
      </c>
      <c r="M151" s="32">
        <v>0.0</v>
      </c>
      <c r="N151" s="32">
        <v>1.0</v>
      </c>
      <c r="O151" s="32" t="s">
        <v>968</v>
      </c>
      <c r="P151" s="32" t="s">
        <v>16</v>
      </c>
      <c r="Q151" s="32">
        <v>0.25</v>
      </c>
      <c r="R151" s="32">
        <v>0.5</v>
      </c>
      <c r="S151" s="32">
        <v>0.25</v>
      </c>
      <c r="T151" s="32">
        <f t="shared" si="11"/>
        <v>1</v>
      </c>
      <c r="U151" s="32" t="s">
        <v>1777</v>
      </c>
      <c r="V151" s="32" t="s">
        <v>1778</v>
      </c>
      <c r="W151" s="32" t="s">
        <v>15</v>
      </c>
      <c r="X151" s="32" t="s">
        <v>1163</v>
      </c>
      <c r="Y151" s="32" t="s">
        <v>448</v>
      </c>
      <c r="Z151" s="32" t="s">
        <v>1779</v>
      </c>
      <c r="AA151" s="32" t="s">
        <v>1780</v>
      </c>
      <c r="AB151" s="32" t="s">
        <v>1781</v>
      </c>
      <c r="AC151" s="32" t="s">
        <v>1782</v>
      </c>
      <c r="AD151" s="32" t="s">
        <v>1783</v>
      </c>
      <c r="AE151" s="32" t="s">
        <v>1784</v>
      </c>
      <c r="AF151" s="32" t="s">
        <v>1785</v>
      </c>
      <c r="AG151" s="32" t="s">
        <v>96</v>
      </c>
      <c r="AH151" s="32" t="s">
        <v>126</v>
      </c>
    </row>
    <row r="152">
      <c r="A152" s="31">
        <v>151.0</v>
      </c>
      <c r="B152" s="32" t="s">
        <v>1786</v>
      </c>
      <c r="C152" s="32" t="s">
        <v>1787</v>
      </c>
      <c r="D152" s="32">
        <v>2007.0</v>
      </c>
      <c r="E152" s="32" t="s">
        <v>99</v>
      </c>
      <c r="F152" s="32">
        <v>3.0</v>
      </c>
      <c r="G152" s="32">
        <v>-10.0</v>
      </c>
      <c r="H152" s="32">
        <v>-7.0</v>
      </c>
      <c r="I152" s="32">
        <v>-9.0</v>
      </c>
      <c r="J152" s="32">
        <v>0.0</v>
      </c>
      <c r="K152" s="32" t="s">
        <v>42</v>
      </c>
      <c r="L152" s="32" t="s">
        <v>42</v>
      </c>
      <c r="M152" s="32">
        <v>0.0</v>
      </c>
      <c r="N152" s="32">
        <v>1.0</v>
      </c>
      <c r="O152" s="32" t="s">
        <v>84</v>
      </c>
      <c r="P152" s="32" t="s">
        <v>23</v>
      </c>
      <c r="Q152" s="32">
        <v>0.5</v>
      </c>
      <c r="R152" s="32">
        <v>0.5</v>
      </c>
      <c r="S152" s="32">
        <v>0.0</v>
      </c>
      <c r="T152" s="32">
        <f t="shared" si="11"/>
        <v>1</v>
      </c>
      <c r="U152" s="32" t="s">
        <v>1788</v>
      </c>
      <c r="V152" s="32" t="s">
        <v>9</v>
      </c>
      <c r="W152" s="32" t="s">
        <v>9</v>
      </c>
      <c r="X152" s="32" t="s">
        <v>422</v>
      </c>
      <c r="Y152" s="32" t="s">
        <v>1789</v>
      </c>
      <c r="Z152" s="32" t="s">
        <v>1790</v>
      </c>
      <c r="AA152" s="32" t="s">
        <v>1791</v>
      </c>
      <c r="AB152" s="32" t="s">
        <v>1792</v>
      </c>
      <c r="AC152" s="32" t="s">
        <v>1793</v>
      </c>
      <c r="AD152" s="32" t="s">
        <v>1794</v>
      </c>
      <c r="AE152" s="32" t="s">
        <v>94</v>
      </c>
      <c r="AF152" s="32" t="s">
        <v>1795</v>
      </c>
      <c r="AG152" s="32" t="s">
        <v>564</v>
      </c>
      <c r="AH152" s="45"/>
    </row>
    <row r="153">
      <c r="A153" s="33">
        <v>152.0</v>
      </c>
      <c r="B153" s="32" t="s">
        <v>1796</v>
      </c>
      <c r="C153" s="32" t="s">
        <v>1797</v>
      </c>
      <c r="D153" s="32">
        <v>2020.0</v>
      </c>
      <c r="E153" s="32" t="s">
        <v>580</v>
      </c>
      <c r="F153" s="43">
        <v>44595.0</v>
      </c>
      <c r="G153" s="32">
        <v>-3.0</v>
      </c>
      <c r="H153" s="32">
        <v>-1.0</v>
      </c>
      <c r="I153" s="32">
        <v>0.0</v>
      </c>
      <c r="J153" s="32">
        <v>0.0</v>
      </c>
      <c r="K153" s="32" t="s">
        <v>45</v>
      </c>
      <c r="L153" s="32" t="s">
        <v>45</v>
      </c>
      <c r="M153" s="32">
        <v>0.0</v>
      </c>
      <c r="N153" s="32">
        <v>1.0</v>
      </c>
      <c r="O153" s="32" t="s">
        <v>84</v>
      </c>
      <c r="P153" s="32" t="s">
        <v>113</v>
      </c>
      <c r="Q153" s="32">
        <v>0.25</v>
      </c>
      <c r="R153" s="32">
        <v>0.75</v>
      </c>
      <c r="S153" s="32">
        <v>0.0</v>
      </c>
      <c r="T153" s="32">
        <f t="shared" si="11"/>
        <v>1</v>
      </c>
      <c r="U153" s="32" t="s">
        <v>1798</v>
      </c>
      <c r="V153" s="32" t="s">
        <v>131</v>
      </c>
      <c r="W153" s="32" t="s">
        <v>35</v>
      </c>
      <c r="X153" s="32" t="s">
        <v>117</v>
      </c>
      <c r="Y153" s="32" t="s">
        <v>1799</v>
      </c>
      <c r="Z153" s="32" t="s">
        <v>1800</v>
      </c>
      <c r="AA153" s="32" t="s">
        <v>1801</v>
      </c>
      <c r="AB153" s="32" t="s">
        <v>1802</v>
      </c>
      <c r="AC153" s="32" t="s">
        <v>1803</v>
      </c>
      <c r="AD153" s="32" t="s">
        <v>1804</v>
      </c>
      <c r="AE153" s="32" t="s">
        <v>1805</v>
      </c>
      <c r="AF153" s="32" t="s">
        <v>1806</v>
      </c>
      <c r="AG153" s="32" t="s">
        <v>564</v>
      </c>
      <c r="AH153" s="32" t="s">
        <v>126</v>
      </c>
    </row>
    <row r="154">
      <c r="A154" s="31">
        <v>153.0</v>
      </c>
      <c r="B154" s="32" t="s">
        <v>1807</v>
      </c>
      <c r="C154" s="32" t="s">
        <v>1808</v>
      </c>
      <c r="D154" s="32">
        <v>2021.0</v>
      </c>
      <c r="E154" s="32" t="s">
        <v>229</v>
      </c>
      <c r="F154" s="32">
        <v>2.0</v>
      </c>
      <c r="G154" s="32">
        <v>-7.0</v>
      </c>
      <c r="H154" s="32">
        <v>-4.0</v>
      </c>
      <c r="I154" s="32">
        <v>-3.0</v>
      </c>
      <c r="J154" s="32">
        <v>0.0</v>
      </c>
      <c r="K154" s="32" t="s">
        <v>43</v>
      </c>
      <c r="L154" s="32" t="s">
        <v>43</v>
      </c>
      <c r="M154" s="32">
        <v>0.0</v>
      </c>
      <c r="N154" s="32">
        <v>1.0</v>
      </c>
      <c r="O154" s="32" t="s">
        <v>243</v>
      </c>
      <c r="P154" s="32" t="s">
        <v>16</v>
      </c>
      <c r="Q154" s="32">
        <v>0.25</v>
      </c>
      <c r="R154" s="32">
        <v>0.5</v>
      </c>
      <c r="S154" s="32">
        <v>0.25</v>
      </c>
      <c r="T154" s="32">
        <f t="shared" si="11"/>
        <v>1</v>
      </c>
      <c r="U154" s="32" t="s">
        <v>1809</v>
      </c>
      <c r="V154" s="32" t="s">
        <v>1571</v>
      </c>
      <c r="W154" s="32" t="s">
        <v>17</v>
      </c>
      <c r="X154" s="32" t="s">
        <v>232</v>
      </c>
      <c r="Y154" s="32" t="s">
        <v>88</v>
      </c>
      <c r="Z154" s="32" t="s">
        <v>1810</v>
      </c>
      <c r="AA154" s="32" t="s">
        <v>1811</v>
      </c>
      <c r="AB154" s="32" t="s">
        <v>1812</v>
      </c>
      <c r="AC154" s="32" t="s">
        <v>1813</v>
      </c>
      <c r="AD154" s="32" t="s">
        <v>1814</v>
      </c>
      <c r="AE154" s="32" t="s">
        <v>94</v>
      </c>
      <c r="AF154" s="32" t="s">
        <v>1815</v>
      </c>
      <c r="AG154" s="32" t="s">
        <v>96</v>
      </c>
      <c r="AH154" s="32" t="s">
        <v>126</v>
      </c>
    </row>
    <row r="155">
      <c r="A155" s="33">
        <v>154.0</v>
      </c>
      <c r="B155" s="32" t="s">
        <v>1816</v>
      </c>
      <c r="C155" s="32" t="s">
        <v>1817</v>
      </c>
      <c r="D155" s="32">
        <v>2019.0</v>
      </c>
      <c r="E155" s="32" t="s">
        <v>1818</v>
      </c>
      <c r="F155" s="32">
        <v>3.0</v>
      </c>
      <c r="G155" s="32">
        <v>-3.0</v>
      </c>
      <c r="H155" s="32">
        <v>-1.0</v>
      </c>
      <c r="I155" s="32">
        <v>-2.0</v>
      </c>
      <c r="J155" s="32">
        <v>0.0</v>
      </c>
      <c r="K155" s="32" t="s">
        <v>45</v>
      </c>
      <c r="L155" s="32" t="s">
        <v>45</v>
      </c>
      <c r="M155" s="32">
        <v>0.0</v>
      </c>
      <c r="N155" s="32">
        <v>1.0</v>
      </c>
      <c r="O155" s="32" t="s">
        <v>243</v>
      </c>
      <c r="P155" s="32" t="s">
        <v>23</v>
      </c>
      <c r="Q155" s="32">
        <v>0.25</v>
      </c>
      <c r="R155" s="32">
        <v>0.75</v>
      </c>
      <c r="S155" s="32">
        <v>0.0</v>
      </c>
      <c r="T155" s="32">
        <f t="shared" si="11"/>
        <v>1</v>
      </c>
      <c r="U155" s="32" t="s">
        <v>1819</v>
      </c>
      <c r="V155" s="32" t="s">
        <v>143</v>
      </c>
      <c r="W155" s="32" t="s">
        <v>31</v>
      </c>
      <c r="X155" s="32" t="s">
        <v>259</v>
      </c>
      <c r="Y155" s="32" t="s">
        <v>1069</v>
      </c>
      <c r="Z155" s="32" t="s">
        <v>1820</v>
      </c>
      <c r="AA155" s="32" t="s">
        <v>1821</v>
      </c>
      <c r="AB155" s="32" t="s">
        <v>1822</v>
      </c>
      <c r="AC155" s="32" t="s">
        <v>1823</v>
      </c>
      <c r="AD155" s="32" t="s">
        <v>1824</v>
      </c>
      <c r="AE155" s="45"/>
      <c r="AF155" s="32" t="s">
        <v>1825</v>
      </c>
      <c r="AG155" s="32" t="s">
        <v>96</v>
      </c>
      <c r="AH155" s="32" t="s">
        <v>126</v>
      </c>
    </row>
    <row r="156">
      <c r="A156" s="31">
        <v>155.0</v>
      </c>
      <c r="B156" s="32" t="s">
        <v>1826</v>
      </c>
      <c r="C156" s="32" t="s">
        <v>1827</v>
      </c>
      <c r="D156" s="32">
        <v>2012.0</v>
      </c>
      <c r="E156" s="32" t="s">
        <v>1828</v>
      </c>
      <c r="F156" s="32">
        <v>3.0</v>
      </c>
      <c r="G156" s="32">
        <v>-7.0</v>
      </c>
      <c r="H156" s="32">
        <v>-3.0</v>
      </c>
      <c r="I156" s="32">
        <v>-6.0</v>
      </c>
      <c r="J156" s="32">
        <v>-2.0</v>
      </c>
      <c r="K156" s="32" t="s">
        <v>604</v>
      </c>
      <c r="L156" s="32" t="s">
        <v>44</v>
      </c>
      <c r="M156" s="32">
        <v>0.0</v>
      </c>
      <c r="N156" s="32">
        <v>1.0</v>
      </c>
      <c r="O156" s="32" t="s">
        <v>165</v>
      </c>
      <c r="P156" s="32" t="s">
        <v>23</v>
      </c>
      <c r="Q156" s="32">
        <v>1.0</v>
      </c>
      <c r="R156" s="32">
        <v>0.0</v>
      </c>
      <c r="S156" s="32">
        <v>0.0</v>
      </c>
      <c r="T156" s="32">
        <f t="shared" si="11"/>
        <v>1</v>
      </c>
      <c r="U156" s="32" t="s">
        <v>1829</v>
      </c>
      <c r="V156" s="32" t="s">
        <v>115</v>
      </c>
      <c r="W156" s="32" t="s">
        <v>28</v>
      </c>
      <c r="X156" s="32" t="s">
        <v>1830</v>
      </c>
      <c r="Y156" s="32" t="s">
        <v>102</v>
      </c>
      <c r="Z156" s="32" t="s">
        <v>1831</v>
      </c>
      <c r="AA156" s="32" t="s">
        <v>1832</v>
      </c>
      <c r="AB156" s="32" t="s">
        <v>1833</v>
      </c>
      <c r="AC156" s="32" t="s">
        <v>1834</v>
      </c>
      <c r="AD156" s="32" t="s">
        <v>1835</v>
      </c>
      <c r="AE156" s="32" t="s">
        <v>1836</v>
      </c>
      <c r="AF156" s="32" t="s">
        <v>1837</v>
      </c>
      <c r="AG156" s="32" t="s">
        <v>96</v>
      </c>
      <c r="AH156" s="32"/>
    </row>
    <row r="157">
      <c r="A157" s="33">
        <v>156.0</v>
      </c>
      <c r="B157" s="33" t="s">
        <v>1838</v>
      </c>
      <c r="C157" s="33" t="s">
        <v>1839</v>
      </c>
      <c r="D157" s="33">
        <v>2014.0</v>
      </c>
      <c r="E157" s="33" t="s">
        <v>1840</v>
      </c>
      <c r="F157" s="33">
        <v>3.0</v>
      </c>
      <c r="G157" s="33">
        <v>-3.0</v>
      </c>
      <c r="H157" s="33">
        <v>-2.0</v>
      </c>
      <c r="I157" s="33">
        <v>-2.0</v>
      </c>
      <c r="J157" s="33">
        <v>0.0</v>
      </c>
      <c r="K157" s="33" t="s">
        <v>45</v>
      </c>
      <c r="L157" s="33" t="s">
        <v>45</v>
      </c>
      <c r="M157" s="33">
        <v>0.0</v>
      </c>
      <c r="N157" s="33">
        <v>1.0</v>
      </c>
      <c r="O157" s="33" t="s">
        <v>84</v>
      </c>
      <c r="P157" s="33" t="s">
        <v>23</v>
      </c>
      <c r="Q157" s="33">
        <v>0.5</v>
      </c>
      <c r="R157" s="33">
        <v>0.5</v>
      </c>
      <c r="S157" s="33">
        <v>0.0</v>
      </c>
      <c r="T157" s="33">
        <f t="shared" si="11"/>
        <v>1</v>
      </c>
      <c r="U157" s="33" t="s">
        <v>1841</v>
      </c>
      <c r="V157" s="33" t="s">
        <v>143</v>
      </c>
      <c r="W157" s="33" t="s">
        <v>31</v>
      </c>
      <c r="X157" s="33" t="s">
        <v>1842</v>
      </c>
      <c r="Y157" s="33" t="s">
        <v>102</v>
      </c>
      <c r="Z157" s="33" t="s">
        <v>1843</v>
      </c>
      <c r="AA157" s="33" t="s">
        <v>1844</v>
      </c>
      <c r="AB157" s="33" t="s">
        <v>1845</v>
      </c>
      <c r="AC157" s="33" t="s">
        <v>1846</v>
      </c>
      <c r="AD157" s="33" t="s">
        <v>1847</v>
      </c>
      <c r="AE157" s="33" t="s">
        <v>1848</v>
      </c>
      <c r="AF157" s="33" t="s">
        <v>1849</v>
      </c>
      <c r="AG157" s="33" t="s">
        <v>1850</v>
      </c>
      <c r="AH157" s="33"/>
    </row>
    <row r="158">
      <c r="A158" s="31">
        <v>157.0</v>
      </c>
      <c r="B158" s="32" t="s">
        <v>1851</v>
      </c>
      <c r="C158" s="32" t="s">
        <v>1852</v>
      </c>
      <c r="D158" s="32">
        <v>2014.0</v>
      </c>
      <c r="E158" s="32" t="s">
        <v>1853</v>
      </c>
      <c r="F158" s="32">
        <v>3.0</v>
      </c>
      <c r="G158" s="32">
        <v>-3.0</v>
      </c>
      <c r="H158" s="32">
        <v>-2.0</v>
      </c>
      <c r="I158" s="32">
        <v>-3.0</v>
      </c>
      <c r="J158" s="32">
        <v>0.0</v>
      </c>
      <c r="K158" s="32" t="s">
        <v>45</v>
      </c>
      <c r="L158" s="32" t="s">
        <v>45</v>
      </c>
      <c r="M158" s="32">
        <v>0.0</v>
      </c>
      <c r="N158" s="32">
        <v>1.0</v>
      </c>
      <c r="O158" s="32" t="s">
        <v>84</v>
      </c>
      <c r="P158" s="32" t="s">
        <v>23</v>
      </c>
      <c r="Q158" s="32">
        <v>1.0</v>
      </c>
      <c r="R158" s="32">
        <v>0.0</v>
      </c>
      <c r="S158" s="32">
        <v>0.0</v>
      </c>
      <c r="T158" s="32">
        <f t="shared" si="11"/>
        <v>1</v>
      </c>
      <c r="U158" s="32" t="s">
        <v>1854</v>
      </c>
      <c r="V158" s="32" t="s">
        <v>143</v>
      </c>
      <c r="W158" s="32" t="s">
        <v>31</v>
      </c>
      <c r="X158" s="32" t="s">
        <v>1855</v>
      </c>
      <c r="Y158" s="32" t="s">
        <v>102</v>
      </c>
      <c r="Z158" s="32" t="s">
        <v>1856</v>
      </c>
      <c r="AA158" s="32" t="s">
        <v>1857</v>
      </c>
      <c r="AB158" s="32" t="s">
        <v>1858</v>
      </c>
      <c r="AC158" s="32" t="s">
        <v>1859</v>
      </c>
      <c r="AD158" s="32" t="s">
        <v>1860</v>
      </c>
      <c r="AE158" s="32" t="s">
        <v>1861</v>
      </c>
      <c r="AF158" s="32" t="s">
        <v>1862</v>
      </c>
      <c r="AG158" s="32" t="s">
        <v>151</v>
      </c>
      <c r="AH158" s="35"/>
    </row>
    <row r="159">
      <c r="A159" s="33">
        <v>158.0</v>
      </c>
      <c r="B159" s="32" t="s">
        <v>1863</v>
      </c>
      <c r="C159" s="32" t="s">
        <v>1864</v>
      </c>
      <c r="D159" s="32">
        <v>2016.0</v>
      </c>
      <c r="E159" s="32" t="s">
        <v>1865</v>
      </c>
      <c r="F159" s="32">
        <v>3.0</v>
      </c>
      <c r="G159" s="32">
        <v>-3.0</v>
      </c>
      <c r="H159" s="32">
        <v>-2.0</v>
      </c>
      <c r="I159" s="32">
        <v>-2.0</v>
      </c>
      <c r="J159" s="32">
        <v>0.0</v>
      </c>
      <c r="K159" s="32" t="s">
        <v>45</v>
      </c>
      <c r="L159" s="32" t="s">
        <v>45</v>
      </c>
      <c r="M159" s="32">
        <v>0.0</v>
      </c>
      <c r="N159" s="32">
        <v>1.0</v>
      </c>
      <c r="O159" s="32" t="s">
        <v>84</v>
      </c>
      <c r="P159" s="32" t="s">
        <v>23</v>
      </c>
      <c r="Q159" s="32">
        <v>0.25</v>
      </c>
      <c r="R159" s="32">
        <v>0.0</v>
      </c>
      <c r="S159" s="32">
        <v>0.75</v>
      </c>
      <c r="T159" s="32">
        <f t="shared" si="11"/>
        <v>1</v>
      </c>
      <c r="U159" s="32" t="s">
        <v>1866</v>
      </c>
      <c r="V159" s="32" t="s">
        <v>143</v>
      </c>
      <c r="W159" s="32" t="s">
        <v>31</v>
      </c>
      <c r="X159" s="32" t="s">
        <v>630</v>
      </c>
      <c r="Y159" s="32" t="s">
        <v>102</v>
      </c>
      <c r="Z159" s="32" t="s">
        <v>1867</v>
      </c>
      <c r="AA159" s="32" t="s">
        <v>1868</v>
      </c>
      <c r="AB159" s="32" t="s">
        <v>1869</v>
      </c>
      <c r="AC159" s="32" t="s">
        <v>1870</v>
      </c>
      <c r="AD159" s="32" t="s">
        <v>1871</v>
      </c>
      <c r="AE159" s="32" t="s">
        <v>1872</v>
      </c>
      <c r="AF159" s="32" t="s">
        <v>1873</v>
      </c>
      <c r="AG159" s="32" t="s">
        <v>151</v>
      </c>
      <c r="AH159" s="35"/>
    </row>
    <row r="160">
      <c r="A160" s="31">
        <v>159.0</v>
      </c>
      <c r="B160" s="32" t="s">
        <v>1874</v>
      </c>
      <c r="C160" s="32" t="s">
        <v>1875</v>
      </c>
      <c r="D160" s="32">
        <v>2014.0</v>
      </c>
      <c r="E160" s="32" t="s">
        <v>533</v>
      </c>
      <c r="F160" s="32">
        <v>3.0</v>
      </c>
      <c r="G160" s="32">
        <v>-10.0</v>
      </c>
      <c r="H160" s="32">
        <v>-7.0</v>
      </c>
      <c r="I160" s="32">
        <v>-15.0</v>
      </c>
      <c r="J160" s="32">
        <v>-3.0</v>
      </c>
      <c r="K160" s="32" t="s">
        <v>42</v>
      </c>
      <c r="L160" s="32" t="s">
        <v>42</v>
      </c>
      <c r="M160" s="32">
        <v>0.0</v>
      </c>
      <c r="N160" s="32">
        <v>1.0</v>
      </c>
      <c r="O160" s="32" t="s">
        <v>84</v>
      </c>
      <c r="P160" s="32" t="s">
        <v>23</v>
      </c>
      <c r="Q160" s="32">
        <v>0.5</v>
      </c>
      <c r="R160" s="32">
        <v>0.0</v>
      </c>
      <c r="S160" s="32">
        <v>0.5</v>
      </c>
      <c r="T160" s="32">
        <f t="shared" si="11"/>
        <v>1</v>
      </c>
      <c r="U160" s="32" t="s">
        <v>1876</v>
      </c>
      <c r="V160" s="32" t="s">
        <v>12</v>
      </c>
      <c r="W160" s="32" t="s">
        <v>12</v>
      </c>
      <c r="X160" s="32" t="s">
        <v>1877</v>
      </c>
      <c r="Y160" s="32" t="s">
        <v>102</v>
      </c>
      <c r="Z160" s="32" t="s">
        <v>1878</v>
      </c>
      <c r="AA160" s="32" t="s">
        <v>1879</v>
      </c>
      <c r="AB160" s="32" t="s">
        <v>1880</v>
      </c>
      <c r="AC160" s="32" t="s">
        <v>1881</v>
      </c>
      <c r="AD160" s="32" t="s">
        <v>1882</v>
      </c>
      <c r="AE160" s="32" t="s">
        <v>1883</v>
      </c>
      <c r="AF160" s="32" t="s">
        <v>1884</v>
      </c>
      <c r="AG160" s="32" t="s">
        <v>401</v>
      </c>
      <c r="AH160" s="32"/>
    </row>
    <row r="161">
      <c r="A161" s="33">
        <v>160.0</v>
      </c>
      <c r="B161" s="32" t="s">
        <v>1885</v>
      </c>
      <c r="C161" s="32" t="s">
        <v>1875</v>
      </c>
      <c r="D161" s="32">
        <v>2015.0</v>
      </c>
      <c r="E161" s="32" t="s">
        <v>1348</v>
      </c>
      <c r="F161" s="32">
        <v>3.0</v>
      </c>
      <c r="G161" s="32">
        <v>-10.0</v>
      </c>
      <c r="H161" s="32">
        <v>-6.0</v>
      </c>
      <c r="I161" s="32">
        <v>-9.0</v>
      </c>
      <c r="J161" s="32">
        <v>0.0</v>
      </c>
      <c r="K161" s="32" t="s">
        <v>330</v>
      </c>
      <c r="L161" s="32" t="s">
        <v>42</v>
      </c>
      <c r="M161" s="32">
        <v>0.0</v>
      </c>
      <c r="N161" s="32">
        <v>1.0</v>
      </c>
      <c r="O161" s="32" t="s">
        <v>84</v>
      </c>
      <c r="P161" s="32" t="s">
        <v>23</v>
      </c>
      <c r="Q161" s="32">
        <v>0.5</v>
      </c>
      <c r="R161" s="32">
        <v>0.0</v>
      </c>
      <c r="S161" s="32">
        <v>0.5</v>
      </c>
      <c r="T161" s="32">
        <f t="shared" si="11"/>
        <v>1</v>
      </c>
      <c r="U161" s="32" t="s">
        <v>1886</v>
      </c>
      <c r="V161" s="32" t="s">
        <v>1887</v>
      </c>
      <c r="W161" s="32" t="s">
        <v>15</v>
      </c>
      <c r="X161" s="32" t="s">
        <v>496</v>
      </c>
      <c r="Y161" s="32" t="s">
        <v>102</v>
      </c>
      <c r="Z161" s="32" t="s">
        <v>1888</v>
      </c>
      <c r="AA161" s="32" t="s">
        <v>1889</v>
      </c>
      <c r="AB161" s="32" t="s">
        <v>1890</v>
      </c>
      <c r="AC161" s="32" t="s">
        <v>1881</v>
      </c>
      <c r="AD161" s="32" t="s">
        <v>1891</v>
      </c>
      <c r="AE161" s="35"/>
      <c r="AF161" s="32" t="s">
        <v>1892</v>
      </c>
      <c r="AG161" s="32" t="s">
        <v>401</v>
      </c>
      <c r="AH161" s="32" t="s">
        <v>126</v>
      </c>
    </row>
    <row r="162">
      <c r="A162" s="31">
        <v>161.0</v>
      </c>
      <c r="B162" s="32" t="s">
        <v>1893</v>
      </c>
      <c r="C162" s="32" t="s">
        <v>1894</v>
      </c>
      <c r="D162" s="32">
        <v>2010.0</v>
      </c>
      <c r="E162" s="32" t="s">
        <v>154</v>
      </c>
      <c r="F162" s="32">
        <v>3.0</v>
      </c>
      <c r="G162" s="32">
        <v>-3.0</v>
      </c>
      <c r="H162" s="32">
        <v>-2.0</v>
      </c>
      <c r="I162" s="32">
        <v>-3.0</v>
      </c>
      <c r="J162" s="32">
        <v>0.0</v>
      </c>
      <c r="K162" s="32" t="s">
        <v>45</v>
      </c>
      <c r="L162" s="32" t="s">
        <v>45</v>
      </c>
      <c r="M162" s="32">
        <v>0.0</v>
      </c>
      <c r="N162" s="32">
        <v>1.0</v>
      </c>
      <c r="O162" s="32" t="s">
        <v>165</v>
      </c>
      <c r="P162" s="32" t="s">
        <v>23</v>
      </c>
      <c r="Q162" s="32">
        <v>0.25</v>
      </c>
      <c r="R162" s="32">
        <v>0.75</v>
      </c>
      <c r="S162" s="32">
        <v>0.0</v>
      </c>
      <c r="T162" s="32">
        <f t="shared" si="11"/>
        <v>1</v>
      </c>
      <c r="U162" s="32" t="s">
        <v>1895</v>
      </c>
      <c r="V162" s="32" t="s">
        <v>520</v>
      </c>
      <c r="W162" s="32" t="s">
        <v>34</v>
      </c>
      <c r="X162" s="32" t="s">
        <v>521</v>
      </c>
      <c r="Y162" s="32" t="s">
        <v>102</v>
      </c>
      <c r="Z162" s="32" t="s">
        <v>1896</v>
      </c>
      <c r="AA162" s="32" t="s">
        <v>1897</v>
      </c>
      <c r="AB162" s="32" t="s">
        <v>1898</v>
      </c>
      <c r="AC162" s="32" t="s">
        <v>1899</v>
      </c>
      <c r="AD162" s="32" t="s">
        <v>1900</v>
      </c>
      <c r="AE162" s="32" t="s">
        <v>1901</v>
      </c>
      <c r="AF162" s="32" t="s">
        <v>1902</v>
      </c>
      <c r="AG162" s="32" t="s">
        <v>1903</v>
      </c>
      <c r="AH162" s="32" t="s">
        <v>126</v>
      </c>
    </row>
    <row r="163">
      <c r="A163" s="33">
        <v>162.0</v>
      </c>
      <c r="B163" s="32" t="s">
        <v>1904</v>
      </c>
      <c r="C163" s="32" t="s">
        <v>1905</v>
      </c>
      <c r="D163" s="32">
        <v>2013.0</v>
      </c>
      <c r="E163" s="32" t="s">
        <v>111</v>
      </c>
      <c r="F163" s="32">
        <v>2.0</v>
      </c>
      <c r="G163" s="32">
        <v>-10.0</v>
      </c>
      <c r="H163" s="32">
        <v>-5.0</v>
      </c>
      <c r="I163" s="32">
        <v>-6.0</v>
      </c>
      <c r="J163" s="32">
        <v>5.0</v>
      </c>
      <c r="K163" s="32" t="s">
        <v>308</v>
      </c>
      <c r="L163" s="32" t="s">
        <v>43</v>
      </c>
      <c r="M163" s="32">
        <v>0.0</v>
      </c>
      <c r="N163" s="32">
        <v>0.0</v>
      </c>
      <c r="O163" s="32" t="s">
        <v>84</v>
      </c>
      <c r="P163" s="32" t="s">
        <v>23</v>
      </c>
      <c r="Q163" s="32">
        <v>0.25</v>
      </c>
      <c r="R163" s="32">
        <v>0.5</v>
      </c>
      <c r="S163" s="32">
        <v>0.25</v>
      </c>
      <c r="T163" s="32">
        <f t="shared" si="11"/>
        <v>1</v>
      </c>
      <c r="U163" s="32" t="s">
        <v>1906</v>
      </c>
      <c r="V163" s="32" t="s">
        <v>369</v>
      </c>
      <c r="W163" s="32" t="s">
        <v>17</v>
      </c>
      <c r="X163" s="32" t="s">
        <v>232</v>
      </c>
      <c r="Y163" s="32" t="s">
        <v>1907</v>
      </c>
      <c r="Z163" s="32" t="s">
        <v>1908</v>
      </c>
      <c r="AA163" s="32" t="s">
        <v>1909</v>
      </c>
      <c r="AB163" s="32" t="s">
        <v>1910</v>
      </c>
      <c r="AC163" s="32" t="s">
        <v>1911</v>
      </c>
      <c r="AD163" s="32" t="s">
        <v>1912</v>
      </c>
      <c r="AE163" s="32" t="s">
        <v>1913</v>
      </c>
      <c r="AF163" s="32" t="s">
        <v>1914</v>
      </c>
      <c r="AG163" s="32" t="s">
        <v>96</v>
      </c>
      <c r="AH163" s="32" t="s">
        <v>126</v>
      </c>
    </row>
    <row r="164">
      <c r="A164" s="31">
        <v>163.0</v>
      </c>
      <c r="B164" s="32" t="s">
        <v>1915</v>
      </c>
      <c r="C164" s="32" t="s">
        <v>1916</v>
      </c>
      <c r="D164" s="32">
        <v>2019.0</v>
      </c>
      <c r="E164" s="32" t="s">
        <v>1917</v>
      </c>
      <c r="F164" s="32">
        <v>3.0</v>
      </c>
      <c r="G164" s="32">
        <v>-9.0</v>
      </c>
      <c r="H164" s="32">
        <v>0.0</v>
      </c>
      <c r="I164" s="32">
        <v>-3.0</v>
      </c>
      <c r="J164" s="32">
        <v>8.0</v>
      </c>
      <c r="K164" s="32" t="s">
        <v>1102</v>
      </c>
      <c r="L164" s="32" t="s">
        <v>1102</v>
      </c>
      <c r="M164" s="48">
        <v>1.0</v>
      </c>
      <c r="N164" s="32">
        <v>1.0</v>
      </c>
      <c r="O164" s="32" t="s">
        <v>84</v>
      </c>
      <c r="P164" s="32" t="s">
        <v>16</v>
      </c>
      <c r="Q164" s="32">
        <v>0.5</v>
      </c>
      <c r="R164" s="32">
        <v>0.25</v>
      </c>
      <c r="S164" s="32">
        <v>0.25</v>
      </c>
      <c r="T164" s="32">
        <v>1.0</v>
      </c>
      <c r="U164" s="32" t="s">
        <v>1918</v>
      </c>
      <c r="V164" s="32" t="s">
        <v>408</v>
      </c>
      <c r="W164" s="32" t="s">
        <v>116</v>
      </c>
      <c r="X164" s="32" t="s">
        <v>1919</v>
      </c>
      <c r="Y164" s="32" t="s">
        <v>1920</v>
      </c>
      <c r="Z164" s="32" t="s">
        <v>1921</v>
      </c>
      <c r="AA164" s="32" t="s">
        <v>1922</v>
      </c>
      <c r="AB164" s="32" t="s">
        <v>1923</v>
      </c>
      <c r="AC164" s="32" t="s">
        <v>1924</v>
      </c>
      <c r="AD164" s="32" t="s">
        <v>1925</v>
      </c>
      <c r="AE164" s="32" t="s">
        <v>1926</v>
      </c>
      <c r="AF164" s="32" t="s">
        <v>1927</v>
      </c>
      <c r="AG164" s="32" t="s">
        <v>96</v>
      </c>
      <c r="AH164" s="32"/>
    </row>
    <row r="165">
      <c r="A165" s="33">
        <v>164.0</v>
      </c>
      <c r="B165" s="32" t="s">
        <v>1928</v>
      </c>
      <c r="C165" s="32" t="s">
        <v>1929</v>
      </c>
      <c r="D165" s="32">
        <v>2020.0</v>
      </c>
      <c r="E165" s="32" t="s">
        <v>1930</v>
      </c>
      <c r="F165" s="32">
        <v>2.0</v>
      </c>
      <c r="G165" s="32">
        <v>-9.0</v>
      </c>
      <c r="H165" s="32">
        <v>-8.0</v>
      </c>
      <c r="I165" s="32">
        <v>-9.0</v>
      </c>
      <c r="J165" s="32">
        <v>-3.0</v>
      </c>
      <c r="K165" s="32" t="s">
        <v>42</v>
      </c>
      <c r="L165" s="32" t="s">
        <v>42</v>
      </c>
      <c r="M165" s="32">
        <v>0.0</v>
      </c>
      <c r="N165" s="32">
        <v>0.0</v>
      </c>
      <c r="O165" s="32" t="s">
        <v>84</v>
      </c>
      <c r="P165" s="32" t="s">
        <v>23</v>
      </c>
      <c r="Q165" s="32">
        <v>0.0</v>
      </c>
      <c r="R165" s="32">
        <v>1.0</v>
      </c>
      <c r="S165" s="32">
        <v>0.0</v>
      </c>
      <c r="T165" s="32">
        <f t="shared" ref="T165:T175" si="12">SUM(Q165:S165)</f>
        <v>1</v>
      </c>
      <c r="U165" s="32" t="s">
        <v>1931</v>
      </c>
      <c r="V165" s="32" t="s">
        <v>1198</v>
      </c>
      <c r="W165" s="32" t="s">
        <v>9</v>
      </c>
      <c r="X165" s="32" t="s">
        <v>496</v>
      </c>
      <c r="Y165" s="32" t="s">
        <v>1932</v>
      </c>
      <c r="Z165" s="32" t="s">
        <v>1933</v>
      </c>
      <c r="AA165" s="32" t="s">
        <v>1934</v>
      </c>
      <c r="AB165" s="32" t="s">
        <v>1935</v>
      </c>
      <c r="AC165" s="32" t="s">
        <v>1936</v>
      </c>
      <c r="AD165" s="32" t="s">
        <v>1928</v>
      </c>
      <c r="AE165" s="32" t="s">
        <v>137</v>
      </c>
      <c r="AF165" s="32" t="s">
        <v>1937</v>
      </c>
      <c r="AG165" s="32" t="s">
        <v>564</v>
      </c>
      <c r="AH165" s="32" t="s">
        <v>126</v>
      </c>
    </row>
    <row r="166">
      <c r="A166" s="31">
        <v>165.0</v>
      </c>
      <c r="B166" s="32" t="s">
        <v>1938</v>
      </c>
      <c r="C166" s="32" t="s">
        <v>1939</v>
      </c>
      <c r="D166" s="32">
        <v>2020.0</v>
      </c>
      <c r="E166" s="32" t="s">
        <v>1818</v>
      </c>
      <c r="F166" s="32">
        <v>3.0</v>
      </c>
      <c r="G166" s="32">
        <v>-3.0</v>
      </c>
      <c r="H166" s="32">
        <v>-1.0</v>
      </c>
      <c r="I166" s="32">
        <v>-2.0</v>
      </c>
      <c r="J166" s="32">
        <v>0.0</v>
      </c>
      <c r="K166" s="32" t="s">
        <v>216</v>
      </c>
      <c r="L166" s="32" t="s">
        <v>45</v>
      </c>
      <c r="M166" s="32">
        <v>0.0</v>
      </c>
      <c r="N166" s="32">
        <v>1.0</v>
      </c>
      <c r="O166" s="32" t="s">
        <v>243</v>
      </c>
      <c r="P166" s="32" t="s">
        <v>16</v>
      </c>
      <c r="Q166" s="32">
        <v>0.25</v>
      </c>
      <c r="R166" s="32">
        <v>0.75</v>
      </c>
      <c r="S166" s="32">
        <v>0.0</v>
      </c>
      <c r="T166" s="32">
        <f t="shared" si="12"/>
        <v>1</v>
      </c>
      <c r="U166" s="32" t="s">
        <v>1940</v>
      </c>
      <c r="V166" s="32" t="s">
        <v>31</v>
      </c>
      <c r="W166" s="32" t="s">
        <v>31</v>
      </c>
      <c r="X166" s="32" t="s">
        <v>630</v>
      </c>
      <c r="Y166" s="32" t="s">
        <v>643</v>
      </c>
      <c r="Z166" s="32" t="s">
        <v>1941</v>
      </c>
      <c r="AA166" s="32" t="s">
        <v>1942</v>
      </c>
      <c r="AB166" s="32" t="s">
        <v>1943</v>
      </c>
      <c r="AC166" s="32" t="s">
        <v>1944</v>
      </c>
      <c r="AD166" s="32" t="s">
        <v>94</v>
      </c>
      <c r="AE166" s="32" t="s">
        <v>137</v>
      </c>
      <c r="AF166" s="32" t="s">
        <v>1945</v>
      </c>
      <c r="AG166" s="32" t="s">
        <v>151</v>
      </c>
      <c r="AH166" s="45"/>
    </row>
    <row r="167">
      <c r="A167" s="33">
        <v>166.0</v>
      </c>
      <c r="B167" s="33" t="s">
        <v>1946</v>
      </c>
      <c r="C167" s="33" t="s">
        <v>1947</v>
      </c>
      <c r="D167" s="33">
        <v>2020.0</v>
      </c>
      <c r="E167" s="33" t="s">
        <v>1948</v>
      </c>
      <c r="F167" s="33">
        <v>2.0</v>
      </c>
      <c r="G167" s="33">
        <v>-10.0</v>
      </c>
      <c r="H167" s="33">
        <v>-6.0</v>
      </c>
      <c r="I167" s="33">
        <v>2.0</v>
      </c>
      <c r="J167" s="33">
        <v>2.0</v>
      </c>
      <c r="K167" s="33" t="s">
        <v>42</v>
      </c>
      <c r="L167" s="33" t="s">
        <v>42</v>
      </c>
      <c r="M167" s="33">
        <v>0.0</v>
      </c>
      <c r="N167" s="33">
        <v>0.0</v>
      </c>
      <c r="O167" s="33" t="s">
        <v>1949</v>
      </c>
      <c r="P167" s="33" t="s">
        <v>16</v>
      </c>
      <c r="Q167" s="33">
        <v>0.0</v>
      </c>
      <c r="R167" s="33">
        <v>1.0</v>
      </c>
      <c r="S167" s="33">
        <v>0.0</v>
      </c>
      <c r="T167" s="33">
        <f t="shared" si="12"/>
        <v>1</v>
      </c>
      <c r="U167" s="33" t="s">
        <v>1950</v>
      </c>
      <c r="V167" s="33" t="s">
        <v>1951</v>
      </c>
      <c r="W167" s="33" t="s">
        <v>15</v>
      </c>
      <c r="X167" s="33" t="s">
        <v>1163</v>
      </c>
      <c r="Y167" s="33" t="s">
        <v>334</v>
      </c>
      <c r="Z167" s="33" t="s">
        <v>1952</v>
      </c>
      <c r="AA167" s="33" t="s">
        <v>1953</v>
      </c>
      <c r="AB167" s="33" t="s">
        <v>1954</v>
      </c>
      <c r="AC167" s="33" t="s">
        <v>1955</v>
      </c>
      <c r="AD167" s="33" t="s">
        <v>1956</v>
      </c>
      <c r="AE167" s="33" t="s">
        <v>1957</v>
      </c>
      <c r="AF167" s="33" t="s">
        <v>1958</v>
      </c>
      <c r="AG167" s="33" t="s">
        <v>1959</v>
      </c>
      <c r="AH167" s="49"/>
    </row>
    <row r="168">
      <c r="A168" s="31">
        <v>167.0</v>
      </c>
      <c r="B168" s="32" t="s">
        <v>1960</v>
      </c>
      <c r="C168" s="32" t="s">
        <v>1961</v>
      </c>
      <c r="D168" s="32">
        <v>2008.0</v>
      </c>
      <c r="E168" s="32" t="s">
        <v>391</v>
      </c>
      <c r="F168" s="32">
        <v>2.0</v>
      </c>
      <c r="G168" s="32">
        <v>-10.0</v>
      </c>
      <c r="H168" s="32">
        <v>-6.0</v>
      </c>
      <c r="I168" s="32">
        <v>-6.0</v>
      </c>
      <c r="J168" s="32">
        <v>5.0</v>
      </c>
      <c r="K168" s="32" t="s">
        <v>42</v>
      </c>
      <c r="L168" s="32" t="s">
        <v>42</v>
      </c>
      <c r="M168" s="32">
        <v>0.0</v>
      </c>
      <c r="N168" s="32">
        <v>1.0</v>
      </c>
      <c r="O168" s="32" t="s">
        <v>84</v>
      </c>
      <c r="P168" s="32" t="s">
        <v>16</v>
      </c>
      <c r="Q168" s="32">
        <v>0.5</v>
      </c>
      <c r="R168" s="32">
        <v>0.0</v>
      </c>
      <c r="S168" s="32">
        <v>0.5</v>
      </c>
      <c r="T168" s="32">
        <f t="shared" si="12"/>
        <v>1</v>
      </c>
      <c r="U168" s="32" t="s">
        <v>1962</v>
      </c>
      <c r="V168" s="32" t="s">
        <v>310</v>
      </c>
      <c r="W168" s="32" t="s">
        <v>15</v>
      </c>
      <c r="X168" s="32" t="s">
        <v>496</v>
      </c>
      <c r="Y168" s="32" t="s">
        <v>1963</v>
      </c>
      <c r="Z168" s="32" t="s">
        <v>1964</v>
      </c>
      <c r="AA168" s="32" t="s">
        <v>1965</v>
      </c>
      <c r="AB168" s="32" t="s">
        <v>1966</v>
      </c>
      <c r="AC168" s="32" t="s">
        <v>1967</v>
      </c>
      <c r="AD168" s="32" t="s">
        <v>1968</v>
      </c>
      <c r="AE168" s="32" t="s">
        <v>137</v>
      </c>
      <c r="AF168" s="32" t="s">
        <v>1969</v>
      </c>
      <c r="AG168" s="32" t="s">
        <v>96</v>
      </c>
      <c r="AH168" s="32" t="s">
        <v>126</v>
      </c>
    </row>
    <row r="169">
      <c r="A169" s="33">
        <v>168.0</v>
      </c>
      <c r="B169" s="32" t="s">
        <v>1970</v>
      </c>
      <c r="C169" s="32" t="s">
        <v>1971</v>
      </c>
      <c r="D169" s="32">
        <v>2010.0</v>
      </c>
      <c r="E169" s="32" t="s">
        <v>391</v>
      </c>
      <c r="F169" s="32">
        <v>2.0</v>
      </c>
      <c r="G169" s="32">
        <v>-9.0</v>
      </c>
      <c r="H169" s="32">
        <v>-6.0</v>
      </c>
      <c r="I169" s="32">
        <v>-6.0</v>
      </c>
      <c r="J169" s="32">
        <v>5.0</v>
      </c>
      <c r="K169" s="32" t="s">
        <v>42</v>
      </c>
      <c r="L169" s="32" t="s">
        <v>42</v>
      </c>
      <c r="M169" s="32">
        <v>0.0</v>
      </c>
      <c r="N169" s="32">
        <v>1.0</v>
      </c>
      <c r="O169" s="32" t="s">
        <v>84</v>
      </c>
      <c r="P169" s="32" t="s">
        <v>16</v>
      </c>
      <c r="Q169" s="32">
        <v>0.0</v>
      </c>
      <c r="R169" s="32">
        <v>1.0</v>
      </c>
      <c r="S169" s="32">
        <v>0.0</v>
      </c>
      <c r="T169" s="32">
        <f t="shared" si="12"/>
        <v>1</v>
      </c>
      <c r="U169" s="32" t="s">
        <v>1972</v>
      </c>
      <c r="V169" s="32" t="s">
        <v>310</v>
      </c>
      <c r="W169" s="32" t="s">
        <v>15</v>
      </c>
      <c r="X169" s="32" t="s">
        <v>496</v>
      </c>
      <c r="Y169" s="32" t="s">
        <v>102</v>
      </c>
      <c r="Z169" s="32" t="s">
        <v>1973</v>
      </c>
      <c r="AA169" s="32" t="s">
        <v>1974</v>
      </c>
      <c r="AB169" s="32" t="s">
        <v>1975</v>
      </c>
      <c r="AC169" s="32" t="s">
        <v>1976</v>
      </c>
      <c r="AD169" s="32" t="s">
        <v>1977</v>
      </c>
      <c r="AE169" s="32" t="s">
        <v>1978</v>
      </c>
      <c r="AF169" s="32" t="s">
        <v>1979</v>
      </c>
      <c r="AG169" s="32" t="s">
        <v>401</v>
      </c>
      <c r="AH169" s="32" t="s">
        <v>126</v>
      </c>
    </row>
    <row r="170">
      <c r="A170" s="31">
        <v>169.0</v>
      </c>
      <c r="B170" s="32" t="s">
        <v>1980</v>
      </c>
      <c r="C170" s="32" t="s">
        <v>1971</v>
      </c>
      <c r="D170" s="32">
        <v>2013.0</v>
      </c>
      <c r="E170" s="32" t="s">
        <v>1981</v>
      </c>
      <c r="F170" s="32">
        <v>0.0</v>
      </c>
      <c r="G170" s="32">
        <v>-10.0</v>
      </c>
      <c r="H170" s="32">
        <v>-6.0</v>
      </c>
      <c r="I170" s="32">
        <v>2.0</v>
      </c>
      <c r="J170" s="32">
        <v>2.0</v>
      </c>
      <c r="K170" s="32" t="s">
        <v>42</v>
      </c>
      <c r="L170" s="32" t="s">
        <v>42</v>
      </c>
      <c r="M170" s="32">
        <v>0.0</v>
      </c>
      <c r="N170" s="32">
        <v>1.0</v>
      </c>
      <c r="O170" s="32" t="s">
        <v>84</v>
      </c>
      <c r="P170" s="32" t="s">
        <v>16</v>
      </c>
      <c r="Q170" s="32">
        <v>0.75</v>
      </c>
      <c r="R170" s="32">
        <v>0.25</v>
      </c>
      <c r="S170" s="32">
        <v>0.0</v>
      </c>
      <c r="T170" s="32">
        <f t="shared" si="12"/>
        <v>1</v>
      </c>
      <c r="U170" s="32" t="s">
        <v>1982</v>
      </c>
      <c r="V170" s="32" t="s">
        <v>1983</v>
      </c>
      <c r="W170" s="32" t="s">
        <v>15</v>
      </c>
      <c r="X170" s="32" t="s">
        <v>422</v>
      </c>
      <c r="Y170" s="32" t="s">
        <v>102</v>
      </c>
      <c r="Z170" s="32" t="s">
        <v>1984</v>
      </c>
      <c r="AA170" s="32" t="s">
        <v>1985</v>
      </c>
      <c r="AB170" s="32" t="s">
        <v>1986</v>
      </c>
      <c r="AC170" s="32" t="s">
        <v>1987</v>
      </c>
      <c r="AD170" s="32" t="s">
        <v>1988</v>
      </c>
      <c r="AE170" s="32" t="s">
        <v>1989</v>
      </c>
      <c r="AF170" s="32" t="s">
        <v>1990</v>
      </c>
      <c r="AG170" s="32" t="s">
        <v>564</v>
      </c>
      <c r="AH170" s="32" t="s">
        <v>1991</v>
      </c>
    </row>
    <row r="171">
      <c r="A171" s="33">
        <v>170.0</v>
      </c>
      <c r="B171" s="32" t="s">
        <v>1992</v>
      </c>
      <c r="C171" s="32" t="s">
        <v>1993</v>
      </c>
      <c r="D171" s="32">
        <v>2004.0</v>
      </c>
      <c r="E171" s="32" t="s">
        <v>111</v>
      </c>
      <c r="F171" s="32">
        <v>3.0</v>
      </c>
      <c r="G171" s="32">
        <v>-3.0</v>
      </c>
      <c r="H171" s="32">
        <v>-1.0</v>
      </c>
      <c r="I171" s="32">
        <v>0.0</v>
      </c>
      <c r="J171" s="32">
        <v>0.0</v>
      </c>
      <c r="K171" s="32" t="s">
        <v>216</v>
      </c>
      <c r="L171" s="32" t="s">
        <v>45</v>
      </c>
      <c r="M171" s="32">
        <v>0.0</v>
      </c>
      <c r="N171" s="32">
        <v>0.0</v>
      </c>
      <c r="O171" s="32" t="s">
        <v>84</v>
      </c>
      <c r="P171" s="32" t="s">
        <v>113</v>
      </c>
      <c r="Q171" s="32">
        <v>1.0</v>
      </c>
      <c r="R171" s="32">
        <v>0.0</v>
      </c>
      <c r="S171" s="32">
        <v>0.0</v>
      </c>
      <c r="T171" s="32">
        <f t="shared" si="12"/>
        <v>1</v>
      </c>
      <c r="U171" s="32" t="s">
        <v>1994</v>
      </c>
      <c r="V171" s="32" t="s">
        <v>1995</v>
      </c>
      <c r="W171" s="32" t="s">
        <v>37</v>
      </c>
      <c r="X171" s="32" t="s">
        <v>1391</v>
      </c>
      <c r="Y171" s="32" t="s">
        <v>1996</v>
      </c>
      <c r="Z171" s="32" t="s">
        <v>1997</v>
      </c>
      <c r="AA171" s="32" t="s">
        <v>1998</v>
      </c>
      <c r="AB171" s="32" t="s">
        <v>1999</v>
      </c>
      <c r="AC171" s="32" t="s">
        <v>2000</v>
      </c>
      <c r="AD171" s="32" t="s">
        <v>2001</v>
      </c>
      <c r="AE171" s="32" t="s">
        <v>2002</v>
      </c>
      <c r="AF171" s="32" t="s">
        <v>2003</v>
      </c>
      <c r="AG171" s="32" t="s">
        <v>96</v>
      </c>
      <c r="AH171" s="32" t="s">
        <v>126</v>
      </c>
    </row>
    <row r="172">
      <c r="A172" s="31">
        <v>171.0</v>
      </c>
      <c r="B172" s="32" t="s">
        <v>2004</v>
      </c>
      <c r="C172" s="32" t="s">
        <v>2005</v>
      </c>
      <c r="D172" s="32">
        <v>2010.0</v>
      </c>
      <c r="E172" s="32" t="s">
        <v>99</v>
      </c>
      <c r="F172" s="32">
        <v>3.0</v>
      </c>
      <c r="G172" s="32">
        <v>-10.0</v>
      </c>
      <c r="H172" s="32">
        <v>-7.0</v>
      </c>
      <c r="I172" s="32">
        <v>-9.0</v>
      </c>
      <c r="J172" s="32">
        <v>-9.0</v>
      </c>
      <c r="K172" s="32" t="s">
        <v>42</v>
      </c>
      <c r="L172" s="32" t="s">
        <v>42</v>
      </c>
      <c r="M172" s="32">
        <v>0.0</v>
      </c>
      <c r="N172" s="32">
        <v>1.0</v>
      </c>
      <c r="O172" s="32" t="s">
        <v>84</v>
      </c>
      <c r="P172" s="32" t="s">
        <v>23</v>
      </c>
      <c r="Q172" s="32">
        <v>1.0</v>
      </c>
      <c r="R172" s="32">
        <v>0.0</v>
      </c>
      <c r="S172" s="32">
        <v>0.0</v>
      </c>
      <c r="T172" s="32">
        <f t="shared" si="12"/>
        <v>1</v>
      </c>
      <c r="U172" s="32" t="s">
        <v>2006</v>
      </c>
      <c r="V172" s="32" t="s">
        <v>9</v>
      </c>
      <c r="W172" s="32" t="s">
        <v>9</v>
      </c>
      <c r="X172" s="32" t="s">
        <v>496</v>
      </c>
      <c r="Y172" s="32" t="s">
        <v>88</v>
      </c>
      <c r="Z172" s="32" t="s">
        <v>2007</v>
      </c>
      <c r="AA172" s="32" t="s">
        <v>2008</v>
      </c>
      <c r="AB172" s="32" t="s">
        <v>2009</v>
      </c>
      <c r="AC172" s="32" t="s">
        <v>2010</v>
      </c>
      <c r="AD172" s="32" t="s">
        <v>2011</v>
      </c>
      <c r="AE172" s="32" t="s">
        <v>2012</v>
      </c>
      <c r="AF172" s="32" t="s">
        <v>2013</v>
      </c>
      <c r="AG172" s="32" t="s">
        <v>1557</v>
      </c>
      <c r="AH172" s="32" t="s">
        <v>490</v>
      </c>
    </row>
    <row r="173">
      <c r="A173" s="33">
        <v>172.0</v>
      </c>
      <c r="B173" s="32" t="s">
        <v>2014</v>
      </c>
      <c r="C173" s="32" t="s">
        <v>2015</v>
      </c>
      <c r="D173" s="32">
        <v>2021.0</v>
      </c>
      <c r="E173" s="32" t="s">
        <v>2016</v>
      </c>
      <c r="F173" s="32">
        <v>2.0</v>
      </c>
      <c r="G173" s="32">
        <v>-7.0</v>
      </c>
      <c r="H173" s="32">
        <v>-4.0</v>
      </c>
      <c r="I173" s="32" t="s">
        <v>94</v>
      </c>
      <c r="J173" s="32" t="s">
        <v>94</v>
      </c>
      <c r="K173" s="32" t="s">
        <v>44</v>
      </c>
      <c r="L173" s="32" t="s">
        <v>44</v>
      </c>
      <c r="M173" s="32">
        <v>0.0</v>
      </c>
      <c r="N173" s="32">
        <v>0.0</v>
      </c>
      <c r="O173" s="32" t="s">
        <v>618</v>
      </c>
      <c r="P173" s="32" t="s">
        <v>23</v>
      </c>
      <c r="Q173" s="32">
        <v>0.0</v>
      </c>
      <c r="R173" s="32">
        <v>1.0</v>
      </c>
      <c r="S173" s="32">
        <v>0.0</v>
      </c>
      <c r="T173" s="32">
        <f t="shared" si="12"/>
        <v>1</v>
      </c>
      <c r="U173" s="32" t="s">
        <v>2017</v>
      </c>
      <c r="V173" s="32" t="s">
        <v>2018</v>
      </c>
      <c r="W173" s="32" t="s">
        <v>25</v>
      </c>
      <c r="X173" s="32" t="s">
        <v>2019</v>
      </c>
      <c r="Y173" s="32" t="s">
        <v>2020</v>
      </c>
      <c r="Z173" s="32" t="s">
        <v>2021</v>
      </c>
      <c r="AA173" s="32" t="s">
        <v>2022</v>
      </c>
      <c r="AB173" s="32" t="s">
        <v>2023</v>
      </c>
      <c r="AC173" s="32" t="s">
        <v>2024</v>
      </c>
      <c r="AD173" s="32" t="s">
        <v>2025</v>
      </c>
      <c r="AE173" s="32" t="s">
        <v>94</v>
      </c>
      <c r="AF173" s="32" t="s">
        <v>2026</v>
      </c>
      <c r="AG173" s="32" t="s">
        <v>96</v>
      </c>
      <c r="AH173" s="32" t="s">
        <v>126</v>
      </c>
    </row>
    <row r="174">
      <c r="A174" s="31">
        <v>173.0</v>
      </c>
      <c r="B174" s="32" t="s">
        <v>2027</v>
      </c>
      <c r="C174" s="32" t="s">
        <v>2028</v>
      </c>
      <c r="D174" s="32">
        <v>2010.0</v>
      </c>
      <c r="E174" s="32" t="s">
        <v>580</v>
      </c>
      <c r="F174" s="32">
        <v>3.0</v>
      </c>
      <c r="G174" s="32">
        <v>-3.0</v>
      </c>
      <c r="H174" s="32">
        <v>-2.0</v>
      </c>
      <c r="I174" s="32">
        <v>0.0</v>
      </c>
      <c r="J174" s="32">
        <v>0.0</v>
      </c>
      <c r="K174" s="32" t="s">
        <v>45</v>
      </c>
      <c r="L174" s="32" t="s">
        <v>45</v>
      </c>
      <c r="M174" s="32">
        <v>0.0</v>
      </c>
      <c r="N174" s="32">
        <v>1.0</v>
      </c>
      <c r="O174" s="32" t="s">
        <v>84</v>
      </c>
      <c r="P174" s="32" t="s">
        <v>23</v>
      </c>
      <c r="Q174" s="32">
        <v>0.5</v>
      </c>
      <c r="R174" s="32">
        <v>0.5</v>
      </c>
      <c r="S174" s="32">
        <v>0.0</v>
      </c>
      <c r="T174" s="32">
        <f t="shared" si="12"/>
        <v>1</v>
      </c>
      <c r="U174" s="32" t="s">
        <v>2029</v>
      </c>
      <c r="V174" s="32" t="s">
        <v>131</v>
      </c>
      <c r="W174" s="32" t="s">
        <v>35</v>
      </c>
      <c r="X174" s="32" t="s">
        <v>117</v>
      </c>
      <c r="Y174" s="32" t="s">
        <v>1080</v>
      </c>
      <c r="Z174" s="32" t="s">
        <v>2030</v>
      </c>
      <c r="AA174" s="32" t="s">
        <v>2031</v>
      </c>
      <c r="AB174" s="32" t="s">
        <v>2032</v>
      </c>
      <c r="AC174" s="32" t="s">
        <v>2033</v>
      </c>
      <c r="AD174" s="32" t="s">
        <v>2034</v>
      </c>
      <c r="AE174" s="32" t="s">
        <v>137</v>
      </c>
      <c r="AF174" s="32" t="s">
        <v>2035</v>
      </c>
      <c r="AG174" s="32" t="s">
        <v>96</v>
      </c>
      <c r="AH174" s="35"/>
    </row>
    <row r="175">
      <c r="A175" s="33">
        <v>174.0</v>
      </c>
      <c r="B175" s="33" t="s">
        <v>2036</v>
      </c>
      <c r="C175" s="33" t="s">
        <v>2037</v>
      </c>
      <c r="D175" s="33">
        <v>2018.0</v>
      </c>
      <c r="E175" s="33" t="s">
        <v>2038</v>
      </c>
      <c r="F175" s="33">
        <v>2.0</v>
      </c>
      <c r="G175" s="33">
        <v>-10.0</v>
      </c>
      <c r="H175" s="33">
        <v>-1.0</v>
      </c>
      <c r="I175" s="33">
        <v>2.0</v>
      </c>
      <c r="J175" s="33">
        <v>4.0</v>
      </c>
      <c r="K175" s="33" t="s">
        <v>2039</v>
      </c>
      <c r="L175" s="33" t="s">
        <v>42</v>
      </c>
      <c r="M175" s="33">
        <v>0.0</v>
      </c>
      <c r="N175" s="33">
        <v>1.0</v>
      </c>
      <c r="O175" s="33" t="s">
        <v>84</v>
      </c>
      <c r="P175" s="33" t="s">
        <v>16</v>
      </c>
      <c r="Q175" s="33">
        <v>0.0</v>
      </c>
      <c r="R175" s="33">
        <v>0.25</v>
      </c>
      <c r="S175" s="33">
        <v>0.75</v>
      </c>
      <c r="T175" s="33">
        <f t="shared" si="12"/>
        <v>1</v>
      </c>
      <c r="U175" s="33" t="s">
        <v>2040</v>
      </c>
      <c r="V175" s="33" t="s">
        <v>332</v>
      </c>
      <c r="W175" s="33" t="s">
        <v>15</v>
      </c>
      <c r="X175" s="33" t="s">
        <v>2041</v>
      </c>
      <c r="Y175" s="33" t="s">
        <v>233</v>
      </c>
      <c r="Z175" s="33" t="s">
        <v>2042</v>
      </c>
      <c r="AA175" s="33" t="s">
        <v>2043</v>
      </c>
      <c r="AB175" s="33" t="s">
        <v>2044</v>
      </c>
      <c r="AC175" s="33" t="s">
        <v>2045</v>
      </c>
      <c r="AD175" s="33" t="s">
        <v>2046</v>
      </c>
      <c r="AE175" s="33" t="s">
        <v>94</v>
      </c>
      <c r="AF175" s="33" t="s">
        <v>2047</v>
      </c>
      <c r="AG175" s="33" t="s">
        <v>96</v>
      </c>
      <c r="AH175" s="33" t="s">
        <v>126</v>
      </c>
    </row>
    <row r="176">
      <c r="A176" s="31">
        <v>175.0</v>
      </c>
      <c r="B176" s="32" t="s">
        <v>2048</v>
      </c>
      <c r="C176" s="32" t="s">
        <v>2049</v>
      </c>
      <c r="D176" s="32">
        <v>2007.0</v>
      </c>
      <c r="E176" s="32" t="s">
        <v>2050</v>
      </c>
      <c r="F176" s="32">
        <v>4.0</v>
      </c>
      <c r="G176" s="32">
        <v>-9.0</v>
      </c>
      <c r="H176" s="32">
        <v>-1.0</v>
      </c>
      <c r="I176" s="32">
        <v>-6.0</v>
      </c>
      <c r="J176" s="32">
        <v>-1.0</v>
      </c>
      <c r="K176" s="32" t="s">
        <v>405</v>
      </c>
      <c r="L176" s="32" t="s">
        <v>405</v>
      </c>
      <c r="M176" s="31">
        <v>1.0</v>
      </c>
      <c r="N176" s="32">
        <v>0.0</v>
      </c>
      <c r="O176" s="32" t="s">
        <v>84</v>
      </c>
      <c r="P176" s="32" t="s">
        <v>23</v>
      </c>
      <c r="Q176" s="32">
        <v>0.25</v>
      </c>
      <c r="R176" s="32">
        <v>0.75</v>
      </c>
      <c r="S176" s="32">
        <v>0.0</v>
      </c>
      <c r="T176" s="32">
        <v>1.0</v>
      </c>
      <c r="U176" s="32" t="s">
        <v>2051</v>
      </c>
      <c r="V176" s="32" t="s">
        <v>2052</v>
      </c>
      <c r="W176" s="32" t="s">
        <v>116</v>
      </c>
      <c r="X176" s="32" t="s">
        <v>2053</v>
      </c>
      <c r="Y176" s="32" t="s">
        <v>2054</v>
      </c>
      <c r="Z176" s="32" t="s">
        <v>2055</v>
      </c>
      <c r="AA176" s="32" t="s">
        <v>2056</v>
      </c>
      <c r="AB176" s="32" t="s">
        <v>2057</v>
      </c>
      <c r="AC176" s="32" t="s">
        <v>2058</v>
      </c>
      <c r="AD176" s="32" t="s">
        <v>2059</v>
      </c>
      <c r="AE176" s="32" t="s">
        <v>94</v>
      </c>
      <c r="AF176" s="32" t="s">
        <v>2060</v>
      </c>
      <c r="AG176" s="32" t="s">
        <v>96</v>
      </c>
      <c r="AH176" s="32"/>
    </row>
    <row r="177">
      <c r="A177" s="33">
        <v>176.0</v>
      </c>
      <c r="B177" s="32" t="s">
        <v>2061</v>
      </c>
      <c r="C177" s="32" t="s">
        <v>2062</v>
      </c>
      <c r="D177" s="32">
        <v>2020.0</v>
      </c>
      <c r="E177" s="32" t="s">
        <v>111</v>
      </c>
      <c r="F177" s="32">
        <v>2.0</v>
      </c>
      <c r="G177" s="32">
        <v>-5.0</v>
      </c>
      <c r="H177" s="32">
        <v>-4.0</v>
      </c>
      <c r="I177" s="32">
        <v>5.0</v>
      </c>
      <c r="J177" s="32">
        <v>8.0</v>
      </c>
      <c r="K177" s="32" t="s">
        <v>44</v>
      </c>
      <c r="L177" s="32" t="s">
        <v>44</v>
      </c>
      <c r="M177" s="32">
        <v>0.0</v>
      </c>
      <c r="N177" s="32">
        <v>1.0</v>
      </c>
      <c r="O177" s="32" t="s">
        <v>84</v>
      </c>
      <c r="P177" s="32" t="s">
        <v>113</v>
      </c>
      <c r="Q177" s="32">
        <v>0.0</v>
      </c>
      <c r="R177" s="32">
        <v>0.0</v>
      </c>
      <c r="S177" s="32">
        <v>1.0</v>
      </c>
      <c r="T177" s="32">
        <f t="shared" ref="T177:T181" si="13">SUM(Q177:S177)</f>
        <v>1</v>
      </c>
      <c r="U177" s="32" t="s">
        <v>2063</v>
      </c>
      <c r="V177" s="32" t="s">
        <v>26</v>
      </c>
      <c r="W177" s="32" t="s">
        <v>25</v>
      </c>
      <c r="X177" s="32" t="s">
        <v>2064</v>
      </c>
      <c r="Y177" s="32" t="s">
        <v>1069</v>
      </c>
      <c r="Z177" s="32" t="s">
        <v>2065</v>
      </c>
      <c r="AA177" s="32" t="s">
        <v>2066</v>
      </c>
      <c r="AB177" s="32" t="s">
        <v>2067</v>
      </c>
      <c r="AC177" s="32" t="s">
        <v>2068</v>
      </c>
      <c r="AD177" s="32" t="s">
        <v>2069</v>
      </c>
      <c r="AE177" s="32" t="s">
        <v>94</v>
      </c>
      <c r="AF177" s="32" t="s">
        <v>2070</v>
      </c>
      <c r="AG177" s="32" t="s">
        <v>96</v>
      </c>
      <c r="AH177" s="32" t="s">
        <v>126</v>
      </c>
    </row>
    <row r="178">
      <c r="A178" s="31">
        <v>177.0</v>
      </c>
      <c r="B178" s="32" t="s">
        <v>2071</v>
      </c>
      <c r="C178" s="32" t="s">
        <v>2072</v>
      </c>
      <c r="D178" s="32">
        <v>2014.0</v>
      </c>
      <c r="E178" s="32" t="s">
        <v>2073</v>
      </c>
      <c r="F178" s="32" t="s">
        <v>1248</v>
      </c>
      <c r="G178" s="32">
        <v>-3.0</v>
      </c>
      <c r="H178" s="32">
        <v>0.0</v>
      </c>
      <c r="I178" s="32">
        <v>-3.0</v>
      </c>
      <c r="J178" s="32">
        <v>0.0</v>
      </c>
      <c r="K178" s="32" t="s">
        <v>2074</v>
      </c>
      <c r="L178" s="32" t="s">
        <v>45</v>
      </c>
      <c r="M178" s="32">
        <v>0.0</v>
      </c>
      <c r="N178" s="32">
        <v>1.0</v>
      </c>
      <c r="O178" s="32" t="s">
        <v>243</v>
      </c>
      <c r="P178" s="32" t="s">
        <v>113</v>
      </c>
      <c r="Q178" s="32">
        <v>0.75</v>
      </c>
      <c r="R178" s="32">
        <v>0.0</v>
      </c>
      <c r="S178" s="32">
        <v>0.25</v>
      </c>
      <c r="T178" s="32">
        <f t="shared" si="13"/>
        <v>1</v>
      </c>
      <c r="U178" s="32" t="s">
        <v>2075</v>
      </c>
      <c r="V178" s="32" t="s">
        <v>2076</v>
      </c>
      <c r="W178" s="32" t="s">
        <v>38</v>
      </c>
      <c r="X178" s="32" t="s">
        <v>2077</v>
      </c>
      <c r="Y178" s="32" t="s">
        <v>2078</v>
      </c>
      <c r="Z178" s="32" t="s">
        <v>2079</v>
      </c>
      <c r="AA178" s="32" t="s">
        <v>2080</v>
      </c>
      <c r="AB178" s="32" t="s">
        <v>2081</v>
      </c>
      <c r="AC178" s="32" t="s">
        <v>2082</v>
      </c>
      <c r="AD178" s="32" t="s">
        <v>2083</v>
      </c>
      <c r="AE178" s="32" t="s">
        <v>94</v>
      </c>
      <c r="AF178" s="32" t="s">
        <v>2084</v>
      </c>
      <c r="AG178" s="32" t="s">
        <v>96</v>
      </c>
      <c r="AH178" s="32" t="s">
        <v>2085</v>
      </c>
    </row>
    <row r="179">
      <c r="A179" s="33">
        <v>178.0</v>
      </c>
      <c r="B179" s="32" t="s">
        <v>2086</v>
      </c>
      <c r="C179" s="32" t="s">
        <v>2087</v>
      </c>
      <c r="D179" s="32">
        <v>2011.0</v>
      </c>
      <c r="E179" s="32" t="s">
        <v>2088</v>
      </c>
      <c r="F179" s="32">
        <v>3.0</v>
      </c>
      <c r="G179" s="32">
        <v>-3.0</v>
      </c>
      <c r="H179" s="32">
        <v>-2.0</v>
      </c>
      <c r="I179" s="32">
        <v>-3.0</v>
      </c>
      <c r="J179" s="32">
        <v>0.0</v>
      </c>
      <c r="K179" s="32" t="s">
        <v>216</v>
      </c>
      <c r="L179" s="32" t="s">
        <v>45</v>
      </c>
      <c r="M179" s="32">
        <v>0.0</v>
      </c>
      <c r="N179" s="32">
        <v>1.0</v>
      </c>
      <c r="O179" s="32" t="s">
        <v>84</v>
      </c>
      <c r="P179" s="32" t="s">
        <v>113</v>
      </c>
      <c r="Q179" s="32">
        <v>0.25</v>
      </c>
      <c r="R179" s="32">
        <v>0.75</v>
      </c>
      <c r="S179" s="32">
        <v>0.0</v>
      </c>
      <c r="T179" s="32">
        <f t="shared" si="13"/>
        <v>1</v>
      </c>
      <c r="U179" s="32" t="s">
        <v>2089</v>
      </c>
      <c r="V179" s="32" t="s">
        <v>2090</v>
      </c>
      <c r="W179" s="32" t="s">
        <v>33</v>
      </c>
      <c r="X179" s="32" t="s">
        <v>2091</v>
      </c>
      <c r="Y179" s="32" t="s">
        <v>582</v>
      </c>
      <c r="Z179" s="32" t="s">
        <v>2092</v>
      </c>
      <c r="AA179" s="32" t="s">
        <v>2093</v>
      </c>
      <c r="AB179" s="32" t="s">
        <v>2094</v>
      </c>
      <c r="AC179" s="32" t="s">
        <v>2095</v>
      </c>
      <c r="AD179" s="32" t="s">
        <v>2096</v>
      </c>
      <c r="AE179" s="32" t="s">
        <v>2097</v>
      </c>
      <c r="AF179" s="32" t="s">
        <v>2098</v>
      </c>
      <c r="AG179" s="32" t="s">
        <v>96</v>
      </c>
      <c r="AH179" s="35"/>
    </row>
    <row r="180">
      <c r="A180" s="31">
        <v>179.0</v>
      </c>
      <c r="B180" s="32" t="s">
        <v>2099</v>
      </c>
      <c r="C180" s="32" t="s">
        <v>2100</v>
      </c>
      <c r="D180" s="32">
        <v>2016.0</v>
      </c>
      <c r="E180" s="32" t="s">
        <v>2101</v>
      </c>
      <c r="F180" s="32">
        <v>2.0</v>
      </c>
      <c r="G180" s="32">
        <v>-3.0</v>
      </c>
      <c r="H180" s="32">
        <v>-2.0</v>
      </c>
      <c r="I180" s="32">
        <v>0.0</v>
      </c>
      <c r="J180" s="32">
        <v>0.0</v>
      </c>
      <c r="K180" s="32" t="s">
        <v>216</v>
      </c>
      <c r="L180" s="32" t="s">
        <v>44</v>
      </c>
      <c r="M180" s="32">
        <v>0.0</v>
      </c>
      <c r="N180" s="32">
        <v>1.0</v>
      </c>
      <c r="O180" s="32" t="s">
        <v>84</v>
      </c>
      <c r="P180" s="32" t="s">
        <v>23</v>
      </c>
      <c r="Q180" s="32">
        <v>0.25</v>
      </c>
      <c r="R180" s="32">
        <v>0.75</v>
      </c>
      <c r="S180" s="32">
        <v>0.0</v>
      </c>
      <c r="T180" s="32">
        <f t="shared" si="13"/>
        <v>1</v>
      </c>
      <c r="U180" s="32" t="s">
        <v>2102</v>
      </c>
      <c r="V180" s="32" t="s">
        <v>2103</v>
      </c>
      <c r="W180" s="32" t="s">
        <v>28</v>
      </c>
      <c r="X180" s="32" t="s">
        <v>2104</v>
      </c>
      <c r="Y180" s="32" t="s">
        <v>1069</v>
      </c>
      <c r="Z180" s="32" t="s">
        <v>2105</v>
      </c>
      <c r="AA180" s="32" t="s">
        <v>2106</v>
      </c>
      <c r="AB180" s="32" t="s">
        <v>2107</v>
      </c>
      <c r="AC180" s="32" t="s">
        <v>2108</v>
      </c>
      <c r="AD180" s="32" t="s">
        <v>2109</v>
      </c>
      <c r="AE180" s="32" t="s">
        <v>94</v>
      </c>
      <c r="AF180" s="32" t="s">
        <v>2110</v>
      </c>
      <c r="AG180" s="32" t="s">
        <v>96</v>
      </c>
      <c r="AH180" s="45"/>
    </row>
    <row r="181">
      <c r="A181" s="33">
        <v>180.0</v>
      </c>
      <c r="B181" s="32" t="s">
        <v>2111</v>
      </c>
      <c r="C181" s="32" t="s">
        <v>2112</v>
      </c>
      <c r="D181" s="32">
        <v>2013.0</v>
      </c>
      <c r="E181" s="32" t="s">
        <v>2113</v>
      </c>
      <c r="F181" s="32">
        <v>3.0</v>
      </c>
      <c r="G181" s="32">
        <v>-3.0</v>
      </c>
      <c r="H181" s="32">
        <v>-1.0</v>
      </c>
      <c r="I181" s="32">
        <v>-3.0</v>
      </c>
      <c r="J181" s="32">
        <v>9.0</v>
      </c>
      <c r="K181" s="32" t="s">
        <v>2074</v>
      </c>
      <c r="L181" s="32" t="s">
        <v>45</v>
      </c>
      <c r="M181" s="32">
        <v>0.0</v>
      </c>
      <c r="N181" s="32">
        <v>1.0</v>
      </c>
      <c r="O181" s="32" t="s">
        <v>84</v>
      </c>
      <c r="P181" s="32" t="s">
        <v>16</v>
      </c>
      <c r="Q181" s="32">
        <v>0.25</v>
      </c>
      <c r="R181" s="32">
        <v>0.75</v>
      </c>
      <c r="S181" s="32">
        <v>0.0</v>
      </c>
      <c r="T181" s="32">
        <f t="shared" si="13"/>
        <v>1</v>
      </c>
      <c r="U181" s="32" t="s">
        <v>2114</v>
      </c>
      <c r="V181" s="32" t="s">
        <v>131</v>
      </c>
      <c r="W181" s="32" t="s">
        <v>35</v>
      </c>
      <c r="X181" s="32" t="s">
        <v>788</v>
      </c>
      <c r="Y181" s="32" t="s">
        <v>102</v>
      </c>
      <c r="Z181" s="32" t="s">
        <v>2115</v>
      </c>
      <c r="AA181" s="32" t="s">
        <v>2116</v>
      </c>
      <c r="AB181" s="32" t="s">
        <v>2112</v>
      </c>
      <c r="AC181" s="32" t="s">
        <v>2117</v>
      </c>
      <c r="AD181" s="32" t="s">
        <v>2118</v>
      </c>
      <c r="AE181" s="32" t="s">
        <v>137</v>
      </c>
      <c r="AF181" s="32" t="s">
        <v>2119</v>
      </c>
      <c r="AG181" s="32" t="s">
        <v>1903</v>
      </c>
      <c r="AH181" s="32" t="s">
        <v>126</v>
      </c>
    </row>
    <row r="182">
      <c r="A182" s="31">
        <v>181.0</v>
      </c>
      <c r="B182" s="41" t="s">
        <v>2120</v>
      </c>
      <c r="C182" s="31" t="s">
        <v>2121</v>
      </c>
      <c r="D182" s="31">
        <v>2021.0</v>
      </c>
      <c r="E182" s="31" t="s">
        <v>99</v>
      </c>
      <c r="F182" s="31">
        <v>3.0</v>
      </c>
      <c r="G182" s="31">
        <v>-9.0</v>
      </c>
      <c r="H182" s="31">
        <v>-5.0</v>
      </c>
      <c r="I182" s="31">
        <v>0.0</v>
      </c>
      <c r="J182" s="31">
        <v>6.0</v>
      </c>
      <c r="K182" s="31" t="s">
        <v>2122</v>
      </c>
      <c r="L182" s="31" t="s">
        <v>43</v>
      </c>
      <c r="M182" s="31">
        <v>0.0</v>
      </c>
      <c r="N182" s="31">
        <v>0.0</v>
      </c>
      <c r="O182" s="31" t="s">
        <v>618</v>
      </c>
      <c r="P182" s="31" t="s">
        <v>113</v>
      </c>
      <c r="Q182" s="31">
        <v>0.5</v>
      </c>
      <c r="R182" s="31">
        <v>0.0</v>
      </c>
      <c r="S182" s="31">
        <v>0.5</v>
      </c>
      <c r="T182" s="31">
        <v>1.0</v>
      </c>
      <c r="U182" s="31" t="s">
        <v>2123</v>
      </c>
      <c r="V182" s="31" t="s">
        <v>2124</v>
      </c>
      <c r="W182" s="31" t="s">
        <v>17</v>
      </c>
      <c r="X182" s="31" t="s">
        <v>232</v>
      </c>
      <c r="Y182" s="31" t="s">
        <v>233</v>
      </c>
      <c r="Z182" s="31" t="s">
        <v>2125</v>
      </c>
      <c r="AA182" s="31" t="s">
        <v>2126</v>
      </c>
      <c r="AB182" s="31" t="s">
        <v>2127</v>
      </c>
      <c r="AC182" s="31" t="s">
        <v>2128</v>
      </c>
      <c r="AD182" s="31" t="s">
        <v>2129</v>
      </c>
      <c r="AE182" s="31" t="s">
        <v>2130</v>
      </c>
      <c r="AF182" s="31" t="s">
        <v>2131</v>
      </c>
      <c r="AG182" s="31" t="s">
        <v>96</v>
      </c>
      <c r="AH182" s="31" t="s">
        <v>126</v>
      </c>
    </row>
    <row r="183">
      <c r="A183" s="33">
        <v>182.0</v>
      </c>
      <c r="B183" s="32" t="s">
        <v>2132</v>
      </c>
      <c r="C183" s="32" t="s">
        <v>2133</v>
      </c>
      <c r="D183" s="32">
        <v>2019.0</v>
      </c>
      <c r="E183" s="32" t="s">
        <v>2134</v>
      </c>
      <c r="F183" s="32">
        <v>3.0</v>
      </c>
      <c r="G183" s="32">
        <v>-10.0</v>
      </c>
      <c r="H183" s="32">
        <v>-7.0</v>
      </c>
      <c r="I183" s="32">
        <v>-9.0</v>
      </c>
      <c r="J183" s="32">
        <v>0.0</v>
      </c>
      <c r="K183" s="32" t="s">
        <v>42</v>
      </c>
      <c r="L183" s="32" t="s">
        <v>42</v>
      </c>
      <c r="M183" s="32">
        <v>0.0</v>
      </c>
      <c r="N183" s="32">
        <v>1.0</v>
      </c>
      <c r="O183" s="32" t="s">
        <v>84</v>
      </c>
      <c r="P183" s="32" t="s">
        <v>23</v>
      </c>
      <c r="Q183" s="32">
        <v>0.25</v>
      </c>
      <c r="R183" s="32">
        <v>0.75</v>
      </c>
      <c r="S183" s="32">
        <v>0.0</v>
      </c>
      <c r="T183" s="32">
        <f t="shared" ref="T183:T187" si="14">SUM(Q183:S183)</f>
        <v>1</v>
      </c>
      <c r="U183" s="32" t="s">
        <v>2135</v>
      </c>
      <c r="V183" s="32" t="s">
        <v>2136</v>
      </c>
      <c r="W183" s="32" t="s">
        <v>12</v>
      </c>
      <c r="X183" s="32" t="s">
        <v>422</v>
      </c>
      <c r="Y183" s="32" t="s">
        <v>2137</v>
      </c>
      <c r="Z183" s="32" t="s">
        <v>2138</v>
      </c>
      <c r="AA183" s="32" t="s">
        <v>2139</v>
      </c>
      <c r="AB183" s="32" t="s">
        <v>2140</v>
      </c>
      <c r="AC183" s="32" t="s">
        <v>2141</v>
      </c>
      <c r="AD183" s="32" t="s">
        <v>2142</v>
      </c>
      <c r="AE183" s="32" t="s">
        <v>2143</v>
      </c>
      <c r="AF183" s="32" t="s">
        <v>2144</v>
      </c>
      <c r="AG183" s="32" t="s">
        <v>96</v>
      </c>
      <c r="AH183" s="32" t="s">
        <v>126</v>
      </c>
    </row>
    <row r="184">
      <c r="A184" s="31">
        <v>183.0</v>
      </c>
      <c r="B184" s="31" t="s">
        <v>2145</v>
      </c>
      <c r="C184" s="31" t="s">
        <v>2146</v>
      </c>
      <c r="D184" s="31">
        <v>2021.0</v>
      </c>
      <c r="E184" s="31" t="s">
        <v>2147</v>
      </c>
      <c r="F184" s="31">
        <v>2.0</v>
      </c>
      <c r="G184" s="31">
        <v>-6.0</v>
      </c>
      <c r="H184" s="31">
        <v>-6.0</v>
      </c>
      <c r="I184" s="31">
        <v>2.0</v>
      </c>
      <c r="J184" s="31">
        <v>4.0</v>
      </c>
      <c r="K184" s="31" t="s">
        <v>330</v>
      </c>
      <c r="L184" s="31" t="s">
        <v>42</v>
      </c>
      <c r="M184" s="31">
        <v>0.0</v>
      </c>
      <c r="N184" s="31">
        <v>1.0</v>
      </c>
      <c r="O184" s="31" t="s">
        <v>243</v>
      </c>
      <c r="P184" s="31" t="s">
        <v>16</v>
      </c>
      <c r="Q184" s="31">
        <v>0.25</v>
      </c>
      <c r="R184" s="31">
        <v>0.75</v>
      </c>
      <c r="S184" s="31">
        <v>0.0</v>
      </c>
      <c r="T184" s="31">
        <f t="shared" si="14"/>
        <v>1</v>
      </c>
      <c r="U184" s="31" t="s">
        <v>2148</v>
      </c>
      <c r="V184" s="31" t="s">
        <v>2149</v>
      </c>
      <c r="W184" s="31" t="s">
        <v>15</v>
      </c>
      <c r="X184" s="31" t="s">
        <v>1163</v>
      </c>
      <c r="Y184" s="31" t="s">
        <v>233</v>
      </c>
      <c r="Z184" s="31" t="s">
        <v>2150</v>
      </c>
      <c r="AA184" s="31" t="s">
        <v>2151</v>
      </c>
      <c r="AB184" s="31" t="s">
        <v>2152</v>
      </c>
      <c r="AC184" s="31" t="s">
        <v>2153</v>
      </c>
      <c r="AD184" s="31" t="s">
        <v>2154</v>
      </c>
      <c r="AE184" s="31" t="s">
        <v>94</v>
      </c>
      <c r="AF184" s="31" t="s">
        <v>2155</v>
      </c>
      <c r="AG184" s="31" t="s">
        <v>96</v>
      </c>
      <c r="AH184" s="31" t="s">
        <v>126</v>
      </c>
    </row>
    <row r="185">
      <c r="A185" s="33">
        <v>184.0</v>
      </c>
      <c r="B185" s="33" t="s">
        <v>2156</v>
      </c>
      <c r="C185" s="33" t="s">
        <v>2157</v>
      </c>
      <c r="D185" s="33">
        <v>2010.0</v>
      </c>
      <c r="E185" s="33" t="s">
        <v>141</v>
      </c>
      <c r="F185" s="33">
        <v>3.0</v>
      </c>
      <c r="G185" s="33">
        <v>-3.0</v>
      </c>
      <c r="H185" s="33">
        <v>-2.0</v>
      </c>
      <c r="I185" s="33">
        <v>-2.0</v>
      </c>
      <c r="J185" s="33">
        <v>0.0</v>
      </c>
      <c r="K185" s="33" t="s">
        <v>45</v>
      </c>
      <c r="L185" s="33" t="s">
        <v>45</v>
      </c>
      <c r="M185" s="33">
        <v>0.0</v>
      </c>
      <c r="N185" s="33">
        <v>1.0</v>
      </c>
      <c r="O185" s="33" t="s">
        <v>84</v>
      </c>
      <c r="P185" s="33" t="s">
        <v>23</v>
      </c>
      <c r="Q185" s="33">
        <v>0.25</v>
      </c>
      <c r="R185" s="33">
        <v>0.75</v>
      </c>
      <c r="S185" s="33">
        <v>0.0</v>
      </c>
      <c r="T185" s="33">
        <f t="shared" si="14"/>
        <v>1</v>
      </c>
      <c r="U185" s="33" t="s">
        <v>2158</v>
      </c>
      <c r="V185" s="33" t="s">
        <v>143</v>
      </c>
      <c r="W185" s="33" t="s">
        <v>31</v>
      </c>
      <c r="X185" s="33" t="s">
        <v>380</v>
      </c>
      <c r="Y185" s="33" t="s">
        <v>2159</v>
      </c>
      <c r="Z185" s="33" t="s">
        <v>2160</v>
      </c>
      <c r="AA185" s="33" t="s">
        <v>2161</v>
      </c>
      <c r="AB185" s="33" t="s">
        <v>2162</v>
      </c>
      <c r="AC185" s="33" t="s">
        <v>2163</v>
      </c>
      <c r="AD185" s="33" t="s">
        <v>2164</v>
      </c>
      <c r="AE185" s="33" t="s">
        <v>137</v>
      </c>
      <c r="AF185" s="33" t="s">
        <v>94</v>
      </c>
      <c r="AG185" s="33" t="s">
        <v>96</v>
      </c>
      <c r="AH185" s="34"/>
    </row>
    <row r="186">
      <c r="A186" s="31">
        <v>185.0</v>
      </c>
      <c r="B186" s="32" t="s">
        <v>2165</v>
      </c>
      <c r="C186" s="32" t="s">
        <v>2166</v>
      </c>
      <c r="D186" s="32">
        <v>2010.0</v>
      </c>
      <c r="E186" s="32" t="s">
        <v>2167</v>
      </c>
      <c r="F186" s="32">
        <v>2.0</v>
      </c>
      <c r="G186" s="32">
        <v>-9.0</v>
      </c>
      <c r="H186" s="32">
        <v>-6.0</v>
      </c>
      <c r="I186" s="32">
        <v>2.0</v>
      </c>
      <c r="J186" s="32">
        <v>5.0</v>
      </c>
      <c r="K186" s="32" t="s">
        <v>330</v>
      </c>
      <c r="L186" s="32" t="s">
        <v>42</v>
      </c>
      <c r="M186" s="32">
        <v>0.0</v>
      </c>
      <c r="N186" s="32">
        <v>1.0</v>
      </c>
      <c r="O186" s="32" t="s">
        <v>243</v>
      </c>
      <c r="P186" s="32" t="s">
        <v>16</v>
      </c>
      <c r="Q186" s="32">
        <v>0.25</v>
      </c>
      <c r="R186" s="32">
        <v>0.75</v>
      </c>
      <c r="S186" s="32">
        <v>0.0</v>
      </c>
      <c r="T186" s="32">
        <f t="shared" si="14"/>
        <v>1</v>
      </c>
      <c r="U186" s="32" t="s">
        <v>2168</v>
      </c>
      <c r="V186" s="32" t="s">
        <v>332</v>
      </c>
      <c r="W186" s="32" t="s">
        <v>15</v>
      </c>
      <c r="X186" s="32" t="s">
        <v>2169</v>
      </c>
      <c r="Y186" s="32" t="s">
        <v>102</v>
      </c>
      <c r="Z186" s="32" t="s">
        <v>2170</v>
      </c>
      <c r="AA186" s="32" t="s">
        <v>2171</v>
      </c>
      <c r="AB186" s="32" t="s">
        <v>2172</v>
      </c>
      <c r="AC186" s="32" t="s">
        <v>2173</v>
      </c>
      <c r="AD186" s="32" t="s">
        <v>2174</v>
      </c>
      <c r="AE186" s="32" t="s">
        <v>2175</v>
      </c>
      <c r="AF186" s="32" t="s">
        <v>2176</v>
      </c>
      <c r="AG186" s="32" t="s">
        <v>564</v>
      </c>
      <c r="AH186" s="32" t="s">
        <v>126</v>
      </c>
    </row>
    <row r="187">
      <c r="A187" s="33">
        <v>186.0</v>
      </c>
      <c r="B187" s="32" t="s">
        <v>2177</v>
      </c>
      <c r="C187" s="32" t="s">
        <v>2178</v>
      </c>
      <c r="D187" s="32">
        <v>2010.0</v>
      </c>
      <c r="E187" s="32" t="s">
        <v>1677</v>
      </c>
      <c r="F187" s="32">
        <v>3.0</v>
      </c>
      <c r="G187" s="32">
        <v>-4.0</v>
      </c>
      <c r="H187" s="32">
        <v>-1.0</v>
      </c>
      <c r="I187" s="32">
        <v>-2.0</v>
      </c>
      <c r="J187" s="32">
        <v>0.0</v>
      </c>
      <c r="K187" s="32" t="s">
        <v>45</v>
      </c>
      <c r="L187" s="32" t="s">
        <v>45</v>
      </c>
      <c r="M187" s="32">
        <v>0.0</v>
      </c>
      <c r="N187" s="32">
        <v>1.0</v>
      </c>
      <c r="O187" s="32" t="s">
        <v>84</v>
      </c>
      <c r="P187" s="32" t="s">
        <v>113</v>
      </c>
      <c r="Q187" s="32">
        <v>0.25</v>
      </c>
      <c r="R187" s="32">
        <v>0.75</v>
      </c>
      <c r="S187" s="32">
        <v>0.0</v>
      </c>
      <c r="T187" s="32">
        <f t="shared" si="14"/>
        <v>1</v>
      </c>
      <c r="U187" s="32" t="s">
        <v>2179</v>
      </c>
      <c r="V187" s="32" t="s">
        <v>2180</v>
      </c>
      <c r="W187" s="32" t="s">
        <v>33</v>
      </c>
      <c r="X187" s="32" t="s">
        <v>259</v>
      </c>
      <c r="Y187" s="32" t="s">
        <v>582</v>
      </c>
      <c r="Z187" s="32" t="s">
        <v>2181</v>
      </c>
      <c r="AA187" s="32" t="s">
        <v>2182</v>
      </c>
      <c r="AB187" s="32" t="s">
        <v>2178</v>
      </c>
      <c r="AC187" s="32" t="s">
        <v>2183</v>
      </c>
      <c r="AD187" s="32" t="s">
        <v>2184</v>
      </c>
      <c r="AE187" s="32" t="s">
        <v>2185</v>
      </c>
      <c r="AF187" s="32" t="s">
        <v>2186</v>
      </c>
      <c r="AG187" s="32" t="s">
        <v>96</v>
      </c>
      <c r="AH187" s="35"/>
    </row>
    <row r="188">
      <c r="A188" s="31">
        <v>187.0</v>
      </c>
      <c r="B188" s="32" t="s">
        <v>2187</v>
      </c>
      <c r="C188" s="32" t="s">
        <v>2188</v>
      </c>
      <c r="D188" s="32">
        <v>2021.0</v>
      </c>
      <c r="E188" s="32" t="s">
        <v>718</v>
      </c>
      <c r="F188" s="32" t="s">
        <v>1248</v>
      </c>
      <c r="G188" s="32">
        <v>-3.0</v>
      </c>
      <c r="H188" s="32">
        <v>-1.0</v>
      </c>
      <c r="I188" s="32">
        <v>-3.0</v>
      </c>
      <c r="J188" s="32">
        <v>0.0</v>
      </c>
      <c r="K188" s="32" t="s">
        <v>45</v>
      </c>
      <c r="L188" s="32" t="s">
        <v>45</v>
      </c>
      <c r="M188" s="32">
        <v>0.0</v>
      </c>
      <c r="N188" s="32">
        <v>1.0</v>
      </c>
      <c r="O188" s="32" t="s">
        <v>84</v>
      </c>
      <c r="P188" s="32" t="s">
        <v>16</v>
      </c>
      <c r="Q188" s="32">
        <v>0.25</v>
      </c>
      <c r="R188" s="32">
        <v>0.75</v>
      </c>
      <c r="S188" s="32">
        <v>0.0</v>
      </c>
      <c r="T188" s="32">
        <v>1.0</v>
      </c>
      <c r="U188" s="32" t="s">
        <v>2189</v>
      </c>
      <c r="V188" s="32" t="s">
        <v>143</v>
      </c>
      <c r="W188" s="32" t="s">
        <v>31</v>
      </c>
      <c r="X188" s="32" t="s">
        <v>630</v>
      </c>
      <c r="Y188" s="32" t="s">
        <v>102</v>
      </c>
      <c r="Z188" s="32" t="s">
        <v>2190</v>
      </c>
      <c r="AA188" s="32" t="s">
        <v>2191</v>
      </c>
      <c r="AB188" s="32" t="s">
        <v>2192</v>
      </c>
      <c r="AC188" s="32" t="s">
        <v>2193</v>
      </c>
      <c r="AD188" s="32" t="s">
        <v>2194</v>
      </c>
      <c r="AE188" s="32" t="s">
        <v>2195</v>
      </c>
      <c r="AF188" s="32" t="s">
        <v>2196</v>
      </c>
      <c r="AG188" s="32" t="s">
        <v>96</v>
      </c>
      <c r="AH188" s="32" t="s">
        <v>126</v>
      </c>
    </row>
    <row r="189">
      <c r="A189" s="33">
        <v>188.0</v>
      </c>
      <c r="B189" s="32" t="s">
        <v>2197</v>
      </c>
      <c r="C189" s="32" t="s">
        <v>2188</v>
      </c>
      <c r="D189" s="32">
        <v>2016.0</v>
      </c>
      <c r="E189" s="32" t="s">
        <v>141</v>
      </c>
      <c r="F189" s="32">
        <v>3.0</v>
      </c>
      <c r="G189" s="32">
        <v>-3.0</v>
      </c>
      <c r="H189" s="32">
        <v>-2.0</v>
      </c>
      <c r="I189" s="32">
        <v>-2.0</v>
      </c>
      <c r="J189" s="32">
        <v>0.0</v>
      </c>
      <c r="K189" s="32" t="s">
        <v>45</v>
      </c>
      <c r="L189" s="32" t="s">
        <v>45</v>
      </c>
      <c r="M189" s="32">
        <v>0.0</v>
      </c>
      <c r="N189" s="32">
        <v>1.0</v>
      </c>
      <c r="O189" s="32" t="s">
        <v>84</v>
      </c>
      <c r="P189" s="32" t="s">
        <v>23</v>
      </c>
      <c r="Q189" s="32">
        <v>0.25</v>
      </c>
      <c r="R189" s="32">
        <v>0.75</v>
      </c>
      <c r="S189" s="32">
        <v>0.0</v>
      </c>
      <c r="T189" s="32">
        <f t="shared" ref="T189:T195" si="15">SUM(Q189:S189)</f>
        <v>1</v>
      </c>
      <c r="U189" s="32" t="s">
        <v>2198</v>
      </c>
      <c r="V189" s="32" t="s">
        <v>143</v>
      </c>
      <c r="W189" s="32" t="s">
        <v>31</v>
      </c>
      <c r="X189" s="32" t="s">
        <v>719</v>
      </c>
      <c r="Y189" s="32" t="s">
        <v>102</v>
      </c>
      <c r="Z189" s="32" t="s">
        <v>2199</v>
      </c>
      <c r="AA189" s="32" t="s">
        <v>2200</v>
      </c>
      <c r="AB189" s="32" t="s">
        <v>2201</v>
      </c>
      <c r="AC189" s="32" t="s">
        <v>2202</v>
      </c>
      <c r="AD189" s="32" t="s">
        <v>2203</v>
      </c>
      <c r="AE189" s="32" t="s">
        <v>137</v>
      </c>
      <c r="AF189" s="32" t="s">
        <v>2204</v>
      </c>
      <c r="AG189" s="32" t="s">
        <v>151</v>
      </c>
      <c r="AH189" s="35"/>
    </row>
    <row r="190">
      <c r="A190" s="31">
        <v>189.0</v>
      </c>
      <c r="B190" s="32" t="s">
        <v>2205</v>
      </c>
      <c r="C190" s="32" t="s">
        <v>2188</v>
      </c>
      <c r="D190" s="32">
        <v>2020.0</v>
      </c>
      <c r="E190" s="32" t="s">
        <v>141</v>
      </c>
      <c r="F190" s="32">
        <v>3.0</v>
      </c>
      <c r="G190" s="32">
        <v>-3.0</v>
      </c>
      <c r="H190" s="32">
        <v>-1.0</v>
      </c>
      <c r="I190" s="32">
        <v>-2.0</v>
      </c>
      <c r="J190" s="32">
        <v>0.0</v>
      </c>
      <c r="K190" s="32" t="s">
        <v>45</v>
      </c>
      <c r="L190" s="32" t="s">
        <v>45</v>
      </c>
      <c r="M190" s="32">
        <v>0.0</v>
      </c>
      <c r="N190" s="32">
        <v>1.0</v>
      </c>
      <c r="O190" s="32" t="s">
        <v>84</v>
      </c>
      <c r="P190" s="32" t="s">
        <v>16</v>
      </c>
      <c r="Q190" s="32">
        <v>0.25</v>
      </c>
      <c r="R190" s="32">
        <v>0.75</v>
      </c>
      <c r="S190" s="32">
        <v>0.0</v>
      </c>
      <c r="T190" s="32">
        <f t="shared" si="15"/>
        <v>1</v>
      </c>
      <c r="U190" s="32" t="s">
        <v>2206</v>
      </c>
      <c r="V190" s="32" t="s">
        <v>143</v>
      </c>
      <c r="W190" s="32" t="s">
        <v>31</v>
      </c>
      <c r="X190" s="32" t="s">
        <v>2207</v>
      </c>
      <c r="Y190" s="32" t="s">
        <v>102</v>
      </c>
      <c r="Z190" s="32" t="s">
        <v>2208</v>
      </c>
      <c r="AA190" s="32" t="s">
        <v>2209</v>
      </c>
      <c r="AB190" s="32" t="s">
        <v>2210</v>
      </c>
      <c r="AC190" s="32" t="s">
        <v>2211</v>
      </c>
      <c r="AD190" s="32" t="s">
        <v>2212</v>
      </c>
      <c r="AE190" s="32" t="s">
        <v>2213</v>
      </c>
      <c r="AF190" s="32" t="s">
        <v>2214</v>
      </c>
      <c r="AG190" s="32" t="s">
        <v>151</v>
      </c>
      <c r="AH190" s="45"/>
    </row>
    <row r="191">
      <c r="A191" s="33">
        <v>190.0</v>
      </c>
      <c r="B191" s="32" t="s">
        <v>2215</v>
      </c>
      <c r="C191" s="32" t="s">
        <v>2216</v>
      </c>
      <c r="D191" s="32">
        <v>2010.0</v>
      </c>
      <c r="E191" s="32" t="s">
        <v>2217</v>
      </c>
      <c r="F191" s="32">
        <v>2.0</v>
      </c>
      <c r="G191" s="32">
        <v>-7.0</v>
      </c>
      <c r="H191" s="32">
        <v>-4.0</v>
      </c>
      <c r="I191" s="32">
        <v>2.0</v>
      </c>
      <c r="J191" s="32">
        <v>4.0</v>
      </c>
      <c r="K191" s="32" t="s">
        <v>2218</v>
      </c>
      <c r="L191" s="32" t="s">
        <v>44</v>
      </c>
      <c r="M191" s="32">
        <v>0.0</v>
      </c>
      <c r="N191" s="32">
        <v>1.0</v>
      </c>
      <c r="O191" s="32" t="s">
        <v>243</v>
      </c>
      <c r="P191" s="32" t="s">
        <v>16</v>
      </c>
      <c r="Q191" s="32">
        <v>0.5</v>
      </c>
      <c r="R191" s="32">
        <v>0.5</v>
      </c>
      <c r="S191" s="32">
        <v>0.0</v>
      </c>
      <c r="T191" s="32">
        <f t="shared" si="15"/>
        <v>1</v>
      </c>
      <c r="U191" s="32" t="s">
        <v>2219</v>
      </c>
      <c r="V191" s="32" t="s">
        <v>2220</v>
      </c>
      <c r="W191" s="32" t="s">
        <v>25</v>
      </c>
      <c r="X191" s="32" t="s">
        <v>2221</v>
      </c>
      <c r="Y191" s="32" t="s">
        <v>88</v>
      </c>
      <c r="Z191" s="32" t="s">
        <v>2222</v>
      </c>
      <c r="AA191" s="32" t="s">
        <v>2223</v>
      </c>
      <c r="AB191" s="32" t="s">
        <v>2224</v>
      </c>
      <c r="AC191" s="32" t="s">
        <v>2225</v>
      </c>
      <c r="AD191" s="32" t="s">
        <v>2226</v>
      </c>
      <c r="AE191" s="32" t="s">
        <v>2227</v>
      </c>
      <c r="AF191" s="32" t="s">
        <v>2228</v>
      </c>
      <c r="AG191" s="32" t="s">
        <v>96</v>
      </c>
      <c r="AH191" s="32" t="s">
        <v>126</v>
      </c>
    </row>
    <row r="192">
      <c r="A192" s="31">
        <v>191.0</v>
      </c>
      <c r="B192" s="32" t="s">
        <v>2229</v>
      </c>
      <c r="C192" s="32" t="s">
        <v>2216</v>
      </c>
      <c r="D192" s="32">
        <v>2009.0</v>
      </c>
      <c r="E192" s="32" t="s">
        <v>2230</v>
      </c>
      <c r="F192" s="32">
        <v>2.0</v>
      </c>
      <c r="G192" s="32">
        <v>-10.0</v>
      </c>
      <c r="H192" s="32">
        <v>-6.0</v>
      </c>
      <c r="I192" s="32">
        <v>2.0</v>
      </c>
      <c r="J192" s="32">
        <v>9.0</v>
      </c>
      <c r="K192" s="32" t="s">
        <v>330</v>
      </c>
      <c r="L192" s="32" t="s">
        <v>42</v>
      </c>
      <c r="M192" s="32">
        <v>0.0</v>
      </c>
      <c r="N192" s="32">
        <v>1.0</v>
      </c>
      <c r="O192" s="32" t="s">
        <v>84</v>
      </c>
      <c r="P192" s="32" t="s">
        <v>16</v>
      </c>
      <c r="Q192" s="32">
        <v>0.5</v>
      </c>
      <c r="R192" s="32">
        <v>0.5</v>
      </c>
      <c r="S192" s="32">
        <v>0.0</v>
      </c>
      <c r="T192" s="32">
        <f t="shared" si="15"/>
        <v>1</v>
      </c>
      <c r="U192" s="32" t="s">
        <v>2231</v>
      </c>
      <c r="V192" s="32" t="s">
        <v>1951</v>
      </c>
      <c r="W192" s="32" t="s">
        <v>15</v>
      </c>
      <c r="X192" s="32" t="s">
        <v>741</v>
      </c>
      <c r="Y192" s="32" t="s">
        <v>88</v>
      </c>
      <c r="Z192" s="32" t="s">
        <v>2232</v>
      </c>
      <c r="AA192" s="32" t="s">
        <v>2233</v>
      </c>
      <c r="AB192" s="32" t="s">
        <v>2234</v>
      </c>
      <c r="AC192" s="32" t="s">
        <v>2235</v>
      </c>
      <c r="AD192" s="32" t="s">
        <v>2236</v>
      </c>
      <c r="AE192" s="32" t="s">
        <v>2237</v>
      </c>
      <c r="AF192" s="32" t="s">
        <v>2238</v>
      </c>
      <c r="AG192" s="32" t="s">
        <v>564</v>
      </c>
      <c r="AH192" s="32" t="s">
        <v>2239</v>
      </c>
    </row>
    <row r="193">
      <c r="A193" s="33">
        <v>192.0</v>
      </c>
      <c r="B193" s="32" t="s">
        <v>2240</v>
      </c>
      <c r="C193" s="32" t="s">
        <v>2241</v>
      </c>
      <c r="D193" s="32">
        <v>2008.0</v>
      </c>
      <c r="E193" s="32" t="s">
        <v>2242</v>
      </c>
      <c r="F193" s="32">
        <v>3.0</v>
      </c>
      <c r="G193" s="32">
        <v>-3.0</v>
      </c>
      <c r="H193" s="32">
        <v>-2.0</v>
      </c>
      <c r="I193" s="32">
        <v>0.0</v>
      </c>
      <c r="J193" s="32">
        <v>0.0</v>
      </c>
      <c r="K193" s="32" t="s">
        <v>216</v>
      </c>
      <c r="L193" s="32" t="s">
        <v>44</v>
      </c>
      <c r="M193" s="32">
        <v>0.0</v>
      </c>
      <c r="N193" s="32">
        <v>1.0</v>
      </c>
      <c r="O193" s="32" t="s">
        <v>84</v>
      </c>
      <c r="P193" s="32" t="s">
        <v>23</v>
      </c>
      <c r="Q193" s="32">
        <v>0.25</v>
      </c>
      <c r="R193" s="32">
        <v>0.75</v>
      </c>
      <c r="S193" s="32">
        <v>0.0</v>
      </c>
      <c r="T193" s="32">
        <f t="shared" si="15"/>
        <v>1</v>
      </c>
      <c r="U193" s="32" t="s">
        <v>2243</v>
      </c>
      <c r="V193" s="32" t="s">
        <v>2103</v>
      </c>
      <c r="W193" s="32" t="s">
        <v>28</v>
      </c>
      <c r="X193" s="32" t="s">
        <v>2244</v>
      </c>
      <c r="Y193" s="32" t="s">
        <v>102</v>
      </c>
      <c r="Z193" s="32" t="s">
        <v>2245</v>
      </c>
      <c r="AA193" s="32" t="s">
        <v>2246</v>
      </c>
      <c r="AB193" s="32" t="s">
        <v>2247</v>
      </c>
      <c r="AC193" s="32" t="s">
        <v>2248</v>
      </c>
      <c r="AD193" s="32" t="s">
        <v>2249</v>
      </c>
      <c r="AE193" s="32" t="s">
        <v>2250</v>
      </c>
      <c r="AF193" s="32" t="s">
        <v>2251</v>
      </c>
      <c r="AG193" s="32" t="s">
        <v>151</v>
      </c>
      <c r="AH193" s="32" t="s">
        <v>126</v>
      </c>
    </row>
    <row r="194">
      <c r="A194" s="31">
        <v>193.0</v>
      </c>
      <c r="B194" s="32" t="s">
        <v>2252</v>
      </c>
      <c r="C194" s="32" t="s">
        <v>2253</v>
      </c>
      <c r="D194" s="32">
        <v>2021.0</v>
      </c>
      <c r="E194" s="32" t="s">
        <v>2254</v>
      </c>
      <c r="F194" s="32">
        <v>2.0</v>
      </c>
      <c r="G194" s="32">
        <v>-6.0</v>
      </c>
      <c r="H194" s="32">
        <v>-1.0</v>
      </c>
      <c r="I194" s="32">
        <v>-3.0</v>
      </c>
      <c r="J194" s="32">
        <v>-1.0</v>
      </c>
      <c r="K194" s="32" t="s">
        <v>774</v>
      </c>
      <c r="L194" s="32" t="s">
        <v>774</v>
      </c>
      <c r="M194" s="32">
        <v>1.0</v>
      </c>
      <c r="N194" s="32">
        <v>1.0</v>
      </c>
      <c r="O194" s="32" t="s">
        <v>618</v>
      </c>
      <c r="P194" s="32" t="s">
        <v>23</v>
      </c>
      <c r="Q194" s="32">
        <v>1.0</v>
      </c>
      <c r="R194" s="32">
        <v>0.0</v>
      </c>
      <c r="S194" s="32">
        <v>0.0</v>
      </c>
      <c r="T194" s="32">
        <f t="shared" si="15"/>
        <v>1</v>
      </c>
      <c r="U194" s="32" t="s">
        <v>2255</v>
      </c>
      <c r="V194" s="32" t="s">
        <v>115</v>
      </c>
      <c r="W194" s="32" t="s">
        <v>25</v>
      </c>
      <c r="X194" s="32" t="s">
        <v>117</v>
      </c>
      <c r="Y194" s="32" t="s">
        <v>522</v>
      </c>
      <c r="Z194" s="32" t="s">
        <v>2256</v>
      </c>
      <c r="AA194" s="32" t="s">
        <v>2257</v>
      </c>
      <c r="AB194" s="32" t="s">
        <v>2258</v>
      </c>
      <c r="AC194" s="32" t="s">
        <v>2259</v>
      </c>
      <c r="AD194" s="45"/>
      <c r="AE194" s="32" t="s">
        <v>2260</v>
      </c>
      <c r="AF194" s="32" t="s">
        <v>2261</v>
      </c>
      <c r="AG194" s="32" t="s">
        <v>96</v>
      </c>
      <c r="AH194" s="32" t="s">
        <v>530</v>
      </c>
    </row>
    <row r="195">
      <c r="A195" s="33">
        <v>194.0</v>
      </c>
      <c r="B195" s="32" t="s">
        <v>2262</v>
      </c>
      <c r="C195" s="32" t="s">
        <v>2263</v>
      </c>
      <c r="D195" s="32">
        <v>2018.0</v>
      </c>
      <c r="E195" s="32" t="s">
        <v>2264</v>
      </c>
      <c r="F195" s="43">
        <v>44230.0</v>
      </c>
      <c r="G195" s="32">
        <v>-10.0</v>
      </c>
      <c r="H195" s="32">
        <v>-4.0</v>
      </c>
      <c r="I195" s="32">
        <v>-6.0</v>
      </c>
      <c r="J195" s="32">
        <v>-2.0</v>
      </c>
      <c r="K195" s="32" t="s">
        <v>604</v>
      </c>
      <c r="L195" s="32" t="s">
        <v>44</v>
      </c>
      <c r="M195" s="32">
        <v>0.0</v>
      </c>
      <c r="N195" s="32">
        <v>1.0</v>
      </c>
      <c r="O195" s="32" t="s">
        <v>2265</v>
      </c>
      <c r="P195" s="32" t="s">
        <v>16</v>
      </c>
      <c r="Q195" s="32">
        <v>0.25</v>
      </c>
      <c r="R195" s="32">
        <v>0.75</v>
      </c>
      <c r="S195" s="32">
        <v>0.0</v>
      </c>
      <c r="T195" s="32">
        <f t="shared" si="15"/>
        <v>1</v>
      </c>
      <c r="U195" s="32" t="s">
        <v>2266</v>
      </c>
      <c r="V195" s="32" t="s">
        <v>2267</v>
      </c>
      <c r="W195" s="32" t="s">
        <v>28</v>
      </c>
      <c r="X195" s="32" t="s">
        <v>2268</v>
      </c>
      <c r="Y195" s="32" t="s">
        <v>102</v>
      </c>
      <c r="Z195" s="32" t="s">
        <v>2269</v>
      </c>
      <c r="AA195" s="32" t="s">
        <v>2270</v>
      </c>
      <c r="AB195" s="32" t="s">
        <v>2271</v>
      </c>
      <c r="AC195" s="32" t="s">
        <v>2272</v>
      </c>
      <c r="AD195" s="32" t="s">
        <v>2273</v>
      </c>
      <c r="AE195" s="32" t="s">
        <v>94</v>
      </c>
      <c r="AF195" s="32" t="s">
        <v>2274</v>
      </c>
      <c r="AG195" s="32" t="s">
        <v>564</v>
      </c>
      <c r="AH195" s="32" t="s">
        <v>126</v>
      </c>
    </row>
    <row r="196">
      <c r="A196" s="31">
        <v>195.0</v>
      </c>
      <c r="B196" s="32" t="s">
        <v>2275</v>
      </c>
      <c r="C196" s="32" t="s">
        <v>2276</v>
      </c>
      <c r="D196" s="32">
        <v>2020.0</v>
      </c>
      <c r="E196" s="32" t="s">
        <v>2277</v>
      </c>
      <c r="F196" s="32">
        <v>3.0</v>
      </c>
      <c r="G196" s="32">
        <v>-3.0</v>
      </c>
      <c r="H196" s="32">
        <v>-1.0</v>
      </c>
      <c r="I196" s="32">
        <v>-6.0</v>
      </c>
      <c r="J196" s="32">
        <v>8.0</v>
      </c>
      <c r="K196" s="32" t="s">
        <v>216</v>
      </c>
      <c r="L196" s="32" t="s">
        <v>44</v>
      </c>
      <c r="M196" s="32">
        <v>0.0</v>
      </c>
      <c r="N196" s="32">
        <v>1.0</v>
      </c>
      <c r="O196" s="32" t="s">
        <v>84</v>
      </c>
      <c r="P196" s="32" t="s">
        <v>16</v>
      </c>
      <c r="Q196" s="32">
        <v>0.25</v>
      </c>
      <c r="R196" s="32">
        <v>0.75</v>
      </c>
      <c r="S196" s="32">
        <v>0.0</v>
      </c>
      <c r="T196" s="32">
        <v>1.0</v>
      </c>
      <c r="U196" s="32" t="s">
        <v>2278</v>
      </c>
      <c r="V196" s="32" t="s">
        <v>1138</v>
      </c>
      <c r="W196" s="32" t="s">
        <v>28</v>
      </c>
      <c r="X196" s="32" t="s">
        <v>2279</v>
      </c>
      <c r="Y196" s="32" t="s">
        <v>102</v>
      </c>
      <c r="Z196" s="32" t="s">
        <v>2280</v>
      </c>
      <c r="AA196" s="32" t="s">
        <v>2281</v>
      </c>
      <c r="AB196" s="32" t="s">
        <v>2282</v>
      </c>
      <c r="AC196" s="32" t="s">
        <v>2283</v>
      </c>
      <c r="AD196" s="32" t="s">
        <v>2284</v>
      </c>
      <c r="AE196" s="32" t="s">
        <v>2285</v>
      </c>
      <c r="AF196" s="32" t="s">
        <v>2286</v>
      </c>
      <c r="AG196" s="32" t="s">
        <v>96</v>
      </c>
      <c r="AH196" s="32" t="s">
        <v>126</v>
      </c>
    </row>
    <row r="197">
      <c r="A197" s="33">
        <v>196.0</v>
      </c>
      <c r="B197" s="32" t="s">
        <v>2287</v>
      </c>
      <c r="C197" s="32" t="s">
        <v>2276</v>
      </c>
      <c r="D197" s="32">
        <v>2020.0</v>
      </c>
      <c r="E197" s="32" t="s">
        <v>2277</v>
      </c>
      <c r="F197" s="32">
        <v>2.0</v>
      </c>
      <c r="G197" s="32">
        <v>-3.0</v>
      </c>
      <c r="H197" s="32">
        <v>-1.0</v>
      </c>
      <c r="I197" s="32">
        <v>-6.0</v>
      </c>
      <c r="J197" s="32">
        <v>8.0</v>
      </c>
      <c r="K197" s="32" t="s">
        <v>216</v>
      </c>
      <c r="L197" s="32" t="s">
        <v>44</v>
      </c>
      <c r="M197" s="32">
        <v>0.0</v>
      </c>
      <c r="N197" s="32">
        <v>1.0</v>
      </c>
      <c r="O197" s="32" t="s">
        <v>84</v>
      </c>
      <c r="P197" s="32" t="s">
        <v>16</v>
      </c>
      <c r="Q197" s="32">
        <v>0.25</v>
      </c>
      <c r="R197" s="32">
        <v>0.75</v>
      </c>
      <c r="S197" s="32">
        <v>0.0</v>
      </c>
      <c r="T197" s="32">
        <v>1.0</v>
      </c>
      <c r="U197" s="32" t="s">
        <v>2288</v>
      </c>
      <c r="V197" s="32" t="s">
        <v>167</v>
      </c>
      <c r="W197" s="32" t="s">
        <v>28</v>
      </c>
      <c r="X197" s="32" t="s">
        <v>2279</v>
      </c>
      <c r="Y197" s="32" t="s">
        <v>102</v>
      </c>
      <c r="Z197" s="32" t="s">
        <v>2289</v>
      </c>
      <c r="AA197" s="32" t="s">
        <v>2290</v>
      </c>
      <c r="AB197" s="32" t="s">
        <v>2291</v>
      </c>
      <c r="AC197" s="32" t="s">
        <v>2292</v>
      </c>
      <c r="AD197" s="32" t="s">
        <v>2293</v>
      </c>
      <c r="AE197" s="32" t="s">
        <v>2294</v>
      </c>
      <c r="AF197" s="32" t="s">
        <v>2295</v>
      </c>
      <c r="AG197" s="32" t="s">
        <v>96</v>
      </c>
      <c r="AH197" s="32" t="s">
        <v>126</v>
      </c>
    </row>
    <row r="198">
      <c r="A198" s="31">
        <v>197.0</v>
      </c>
      <c r="B198" s="31" t="s">
        <v>2296</v>
      </c>
      <c r="C198" s="31" t="s">
        <v>2297</v>
      </c>
      <c r="D198" s="31">
        <v>2010.0</v>
      </c>
      <c r="E198" s="31" t="s">
        <v>201</v>
      </c>
      <c r="F198" s="31">
        <v>2.0</v>
      </c>
      <c r="G198" s="31">
        <v>-8.0</v>
      </c>
      <c r="H198" s="31">
        <v>-8.0</v>
      </c>
      <c r="I198" s="31">
        <v>-3.0</v>
      </c>
      <c r="J198" s="31">
        <v>2.0</v>
      </c>
      <c r="K198" s="31" t="s">
        <v>42</v>
      </c>
      <c r="L198" s="31" t="s">
        <v>42</v>
      </c>
      <c r="M198" s="31">
        <v>0.0</v>
      </c>
      <c r="N198" s="31">
        <v>1.0</v>
      </c>
      <c r="O198" s="31" t="s">
        <v>165</v>
      </c>
      <c r="P198" s="31" t="s">
        <v>23</v>
      </c>
      <c r="Q198" s="31">
        <v>0.25</v>
      </c>
      <c r="R198" s="31">
        <v>0.5</v>
      </c>
      <c r="S198" s="31">
        <v>0.25</v>
      </c>
      <c r="T198" s="31">
        <f t="shared" ref="T198:T199" si="16">SUM(Q198:S198)</f>
        <v>1</v>
      </c>
      <c r="U198" s="31" t="s">
        <v>2298</v>
      </c>
      <c r="V198" s="31" t="s">
        <v>2299</v>
      </c>
      <c r="W198" s="31" t="s">
        <v>15</v>
      </c>
      <c r="X198" s="31" t="s">
        <v>2300</v>
      </c>
      <c r="Y198" s="31" t="s">
        <v>2301</v>
      </c>
      <c r="Z198" s="31" t="s">
        <v>2302</v>
      </c>
      <c r="AA198" s="31" t="s">
        <v>2303</v>
      </c>
      <c r="AB198" s="31" t="s">
        <v>2304</v>
      </c>
      <c r="AC198" s="31" t="s">
        <v>2305</v>
      </c>
      <c r="AD198" s="31" t="s">
        <v>2306</v>
      </c>
      <c r="AE198" s="31" t="s">
        <v>137</v>
      </c>
      <c r="AF198" s="31" t="s">
        <v>2307</v>
      </c>
      <c r="AG198" s="31" t="s">
        <v>96</v>
      </c>
      <c r="AH198" s="31" t="s">
        <v>126</v>
      </c>
    </row>
    <row r="199">
      <c r="A199" s="33">
        <v>198.0</v>
      </c>
      <c r="B199" s="32" t="s">
        <v>2308</v>
      </c>
      <c r="C199" s="32" t="s">
        <v>2309</v>
      </c>
      <c r="D199" s="32">
        <v>2021.0</v>
      </c>
      <c r="E199" s="32" t="s">
        <v>2310</v>
      </c>
      <c r="F199" s="32">
        <v>2.0</v>
      </c>
      <c r="G199" s="32">
        <v>-9.0</v>
      </c>
      <c r="H199" s="32">
        <v>-5.0</v>
      </c>
      <c r="I199" s="32">
        <v>-3.0</v>
      </c>
      <c r="J199" s="32">
        <v>0.0</v>
      </c>
      <c r="K199" s="32" t="s">
        <v>494</v>
      </c>
      <c r="L199" s="32" t="s">
        <v>42</v>
      </c>
      <c r="M199" s="32">
        <v>0.0</v>
      </c>
      <c r="N199" s="32">
        <v>1.0</v>
      </c>
      <c r="O199" s="32" t="s">
        <v>84</v>
      </c>
      <c r="P199" s="32" t="s">
        <v>16</v>
      </c>
      <c r="Q199" s="32">
        <v>0.0</v>
      </c>
      <c r="R199" s="32">
        <v>0.5</v>
      </c>
      <c r="S199" s="32">
        <v>0.5</v>
      </c>
      <c r="T199" s="32">
        <f t="shared" si="16"/>
        <v>1</v>
      </c>
      <c r="U199" s="32" t="s">
        <v>2311</v>
      </c>
      <c r="V199" s="32" t="s">
        <v>2312</v>
      </c>
      <c r="W199" s="32" t="s">
        <v>12</v>
      </c>
      <c r="X199" s="32" t="s">
        <v>2313</v>
      </c>
      <c r="Y199" s="32" t="s">
        <v>1015</v>
      </c>
      <c r="Z199" s="32" t="s">
        <v>2314</v>
      </c>
      <c r="AA199" s="32" t="s">
        <v>2315</v>
      </c>
      <c r="AB199" s="32" t="s">
        <v>2316</v>
      </c>
      <c r="AC199" s="36" t="s">
        <v>2317</v>
      </c>
      <c r="AD199" s="32" t="s">
        <v>2318</v>
      </c>
      <c r="AE199" s="32" t="s">
        <v>2319</v>
      </c>
      <c r="AF199" s="32" t="s">
        <v>2320</v>
      </c>
      <c r="AG199" s="32" t="s">
        <v>96</v>
      </c>
      <c r="AH199" s="32" t="s">
        <v>126</v>
      </c>
    </row>
    <row r="200">
      <c r="A200" s="31">
        <v>199.0</v>
      </c>
      <c r="B200" s="50" t="s">
        <v>2321</v>
      </c>
      <c r="C200" s="50" t="s">
        <v>2322</v>
      </c>
      <c r="D200" s="51">
        <v>2019.0</v>
      </c>
      <c r="E200" s="50" t="s">
        <v>1207</v>
      </c>
      <c r="F200" s="51">
        <v>3.0</v>
      </c>
      <c r="G200" s="51">
        <v>-3.0</v>
      </c>
      <c r="H200" s="51">
        <v>-1.0</v>
      </c>
      <c r="I200" s="51">
        <v>-3.0</v>
      </c>
      <c r="J200" s="51">
        <v>0.0</v>
      </c>
      <c r="K200" s="50" t="s">
        <v>45</v>
      </c>
      <c r="L200" s="50" t="s">
        <v>45</v>
      </c>
      <c r="M200" s="51">
        <v>0.0</v>
      </c>
      <c r="N200" s="51">
        <v>0.0</v>
      </c>
      <c r="O200" s="50" t="s">
        <v>84</v>
      </c>
      <c r="P200" s="50" t="s">
        <v>23</v>
      </c>
      <c r="Q200" s="51">
        <v>0.25</v>
      </c>
      <c r="R200" s="51">
        <v>0.75</v>
      </c>
      <c r="S200" s="51">
        <v>0.0</v>
      </c>
      <c r="T200" s="51">
        <v>1.0</v>
      </c>
      <c r="U200" s="50" t="s">
        <v>2323</v>
      </c>
      <c r="V200" s="50" t="s">
        <v>34</v>
      </c>
      <c r="W200" s="50" t="s">
        <v>34</v>
      </c>
      <c r="X200" s="50" t="s">
        <v>2324</v>
      </c>
      <c r="Y200" s="50" t="s">
        <v>2325</v>
      </c>
      <c r="Z200" s="50" t="s">
        <v>2326</v>
      </c>
      <c r="AA200" s="50" t="s">
        <v>2327</v>
      </c>
      <c r="AB200" s="50" t="s">
        <v>2328</v>
      </c>
      <c r="AC200" s="50" t="s">
        <v>2329</v>
      </c>
      <c r="AD200" s="50" t="s">
        <v>2330</v>
      </c>
      <c r="AE200" s="50" t="s">
        <v>2331</v>
      </c>
      <c r="AF200" s="50" t="s">
        <v>2332</v>
      </c>
      <c r="AG200" s="50" t="s">
        <v>96</v>
      </c>
      <c r="AH200" s="52" t="s">
        <v>126</v>
      </c>
    </row>
    <row r="201">
      <c r="A201" s="33">
        <v>200.0</v>
      </c>
      <c r="B201" s="33" t="s">
        <v>2333</v>
      </c>
      <c r="C201" s="33" t="s">
        <v>2334</v>
      </c>
      <c r="D201" s="33">
        <v>2021.0</v>
      </c>
      <c r="E201" s="33" t="s">
        <v>628</v>
      </c>
      <c r="F201" s="33">
        <v>3.0</v>
      </c>
      <c r="G201" s="33">
        <v>-3.0</v>
      </c>
      <c r="H201" s="33">
        <v>-1.0</v>
      </c>
      <c r="I201" s="33">
        <v>-2.0</v>
      </c>
      <c r="J201" s="33">
        <v>0.0</v>
      </c>
      <c r="K201" s="33" t="s">
        <v>45</v>
      </c>
      <c r="L201" s="33" t="s">
        <v>45</v>
      </c>
      <c r="M201" s="33">
        <v>0.0</v>
      </c>
      <c r="N201" s="33">
        <v>1.0</v>
      </c>
      <c r="O201" s="33" t="s">
        <v>84</v>
      </c>
      <c r="P201" s="33" t="s">
        <v>23</v>
      </c>
      <c r="Q201" s="33">
        <v>0.0</v>
      </c>
      <c r="R201" s="33">
        <v>1.0</v>
      </c>
      <c r="S201" s="33">
        <v>0.0</v>
      </c>
      <c r="T201" s="33">
        <f t="shared" ref="T201:T241" si="17">SUM(Q201:S201)</f>
        <v>1</v>
      </c>
      <c r="U201" s="33" t="s">
        <v>2335</v>
      </c>
      <c r="V201" s="33" t="s">
        <v>143</v>
      </c>
      <c r="W201" s="33" t="s">
        <v>31</v>
      </c>
      <c r="X201" s="33" t="s">
        <v>2207</v>
      </c>
      <c r="Y201" s="33" t="s">
        <v>2336</v>
      </c>
      <c r="Z201" s="33" t="s">
        <v>2337</v>
      </c>
      <c r="AA201" s="33" t="s">
        <v>2338</v>
      </c>
      <c r="AB201" s="33" t="s">
        <v>2339</v>
      </c>
      <c r="AC201" s="33" t="s">
        <v>2340</v>
      </c>
      <c r="AD201" s="33" t="s">
        <v>2341</v>
      </c>
      <c r="AE201" s="33" t="s">
        <v>94</v>
      </c>
      <c r="AF201" s="33" t="s">
        <v>2342</v>
      </c>
      <c r="AG201" s="33" t="s">
        <v>96</v>
      </c>
      <c r="AH201" s="33" t="s">
        <v>126</v>
      </c>
    </row>
    <row r="202">
      <c r="A202" s="31">
        <v>201.0</v>
      </c>
      <c r="B202" s="32" t="s">
        <v>2343</v>
      </c>
      <c r="C202" s="32" t="s">
        <v>2344</v>
      </c>
      <c r="D202" s="32">
        <v>2020.0</v>
      </c>
      <c r="E202" s="32" t="s">
        <v>2345</v>
      </c>
      <c r="F202" s="32">
        <v>3.0</v>
      </c>
      <c r="G202" s="32">
        <v>-10.0</v>
      </c>
      <c r="H202" s="32">
        <v>-9.0</v>
      </c>
      <c r="I202" s="32">
        <v>-6.0</v>
      </c>
      <c r="J202" s="32">
        <v>0.0</v>
      </c>
      <c r="K202" s="32" t="s">
        <v>330</v>
      </c>
      <c r="L202" s="32" t="s">
        <v>42</v>
      </c>
      <c r="M202" s="32">
        <v>0.0</v>
      </c>
      <c r="N202" s="32">
        <v>1.0</v>
      </c>
      <c r="O202" s="32" t="s">
        <v>968</v>
      </c>
      <c r="P202" s="32" t="s">
        <v>23</v>
      </c>
      <c r="Q202" s="32">
        <v>0.25</v>
      </c>
      <c r="R202" s="32">
        <v>0.0</v>
      </c>
      <c r="S202" s="32">
        <v>0.75</v>
      </c>
      <c r="T202" s="32">
        <f t="shared" si="17"/>
        <v>1</v>
      </c>
      <c r="U202" s="32" t="s">
        <v>2346</v>
      </c>
      <c r="V202" s="32" t="s">
        <v>2347</v>
      </c>
      <c r="W202" s="32" t="s">
        <v>12</v>
      </c>
      <c r="X202" s="32" t="s">
        <v>2348</v>
      </c>
      <c r="Y202" s="32" t="s">
        <v>2349</v>
      </c>
      <c r="Z202" s="32" t="s">
        <v>2350</v>
      </c>
      <c r="AA202" s="32" t="s">
        <v>2351</v>
      </c>
      <c r="AB202" s="32" t="s">
        <v>2352</v>
      </c>
      <c r="AC202" s="32" t="s">
        <v>2353</v>
      </c>
      <c r="AD202" s="32" t="s">
        <v>2354</v>
      </c>
      <c r="AE202" s="32" t="s">
        <v>94</v>
      </c>
      <c r="AF202" s="32" t="s">
        <v>2355</v>
      </c>
      <c r="AG202" s="32" t="s">
        <v>96</v>
      </c>
      <c r="AH202" s="32" t="s">
        <v>126</v>
      </c>
    </row>
    <row r="203">
      <c r="A203" s="33">
        <v>202.0</v>
      </c>
      <c r="B203" s="32" t="s">
        <v>2356</v>
      </c>
      <c r="C203" s="32" t="s">
        <v>2357</v>
      </c>
      <c r="D203" s="32">
        <v>1998.0</v>
      </c>
      <c r="E203" s="32" t="s">
        <v>111</v>
      </c>
      <c r="F203" s="32">
        <v>3.0</v>
      </c>
      <c r="G203" s="32">
        <v>-3.0</v>
      </c>
      <c r="H203" s="32">
        <v>-1.0</v>
      </c>
      <c r="I203" s="32">
        <v>-3.0</v>
      </c>
      <c r="J203" s="32">
        <v>0.0</v>
      </c>
      <c r="K203" s="32" t="s">
        <v>45</v>
      </c>
      <c r="L203" s="32" t="s">
        <v>45</v>
      </c>
      <c r="M203" s="32">
        <v>0.0</v>
      </c>
      <c r="N203" s="32">
        <v>1.0</v>
      </c>
      <c r="O203" s="32" t="s">
        <v>84</v>
      </c>
      <c r="P203" s="32" t="s">
        <v>113</v>
      </c>
      <c r="Q203" s="32">
        <v>1.0</v>
      </c>
      <c r="R203" s="32">
        <v>0.0</v>
      </c>
      <c r="S203" s="32">
        <v>0.0</v>
      </c>
      <c r="T203" s="32">
        <f t="shared" si="17"/>
        <v>1</v>
      </c>
      <c r="U203" s="32" t="s">
        <v>2358</v>
      </c>
      <c r="V203" s="32" t="s">
        <v>2076</v>
      </c>
      <c r="W203" s="32" t="s">
        <v>36</v>
      </c>
      <c r="X203" s="32" t="s">
        <v>296</v>
      </c>
      <c r="Y203" s="32" t="s">
        <v>102</v>
      </c>
      <c r="Z203" s="32" t="s">
        <v>2359</v>
      </c>
      <c r="AA203" s="32" t="s">
        <v>2360</v>
      </c>
      <c r="AB203" s="32" t="s">
        <v>2361</v>
      </c>
      <c r="AC203" s="32" t="s">
        <v>2362</v>
      </c>
      <c r="AD203" s="32" t="s">
        <v>2363</v>
      </c>
      <c r="AE203" s="32" t="s">
        <v>2364</v>
      </c>
      <c r="AF203" s="32" t="s">
        <v>2365</v>
      </c>
      <c r="AG203" s="32" t="s">
        <v>96</v>
      </c>
      <c r="AH203" s="35"/>
    </row>
    <row r="204">
      <c r="A204" s="31">
        <v>203.0</v>
      </c>
      <c r="B204" s="31" t="s">
        <v>2366</v>
      </c>
      <c r="C204" s="31" t="s">
        <v>2367</v>
      </c>
      <c r="D204" s="31">
        <v>2009.0</v>
      </c>
      <c r="E204" s="31" t="s">
        <v>2368</v>
      </c>
      <c r="F204" s="31">
        <v>3.0</v>
      </c>
      <c r="G204" s="31">
        <v>-3.0</v>
      </c>
      <c r="H204" s="31">
        <v>-2.0</v>
      </c>
      <c r="I204" s="31">
        <v>-3.0</v>
      </c>
      <c r="J204" s="31">
        <v>0.0</v>
      </c>
      <c r="K204" s="31" t="s">
        <v>45</v>
      </c>
      <c r="L204" s="31" t="s">
        <v>45</v>
      </c>
      <c r="M204" s="31">
        <v>0.0</v>
      </c>
      <c r="N204" s="31">
        <v>1.0</v>
      </c>
      <c r="O204" s="31" t="s">
        <v>84</v>
      </c>
      <c r="P204" s="31" t="s">
        <v>23</v>
      </c>
      <c r="Q204" s="31">
        <v>0.25</v>
      </c>
      <c r="R204" s="31">
        <v>0.75</v>
      </c>
      <c r="S204" s="31">
        <v>0.0</v>
      </c>
      <c r="T204" s="31">
        <f t="shared" si="17"/>
        <v>1</v>
      </c>
      <c r="U204" s="31" t="s">
        <v>2369</v>
      </c>
      <c r="V204" s="31" t="s">
        <v>143</v>
      </c>
      <c r="W204" s="31" t="s">
        <v>31</v>
      </c>
      <c r="X204" s="31" t="s">
        <v>380</v>
      </c>
      <c r="Y204" s="31" t="s">
        <v>102</v>
      </c>
      <c r="Z204" s="31" t="s">
        <v>2370</v>
      </c>
      <c r="AA204" s="31" t="s">
        <v>2371</v>
      </c>
      <c r="AB204" s="31" t="s">
        <v>2372</v>
      </c>
      <c r="AC204" s="31" t="s">
        <v>2373</v>
      </c>
      <c r="AD204" s="31" t="s">
        <v>2374</v>
      </c>
      <c r="AE204" s="31" t="s">
        <v>2375</v>
      </c>
      <c r="AF204" s="31" t="s">
        <v>2376</v>
      </c>
      <c r="AG204" s="31" t="s">
        <v>151</v>
      </c>
      <c r="AH204" s="31"/>
    </row>
    <row r="205">
      <c r="A205" s="33">
        <v>204.0</v>
      </c>
      <c r="B205" s="33" t="s">
        <v>2377</v>
      </c>
      <c r="C205" s="33" t="s">
        <v>2378</v>
      </c>
      <c r="D205" s="33">
        <v>2008.0</v>
      </c>
      <c r="E205" s="33" t="s">
        <v>2379</v>
      </c>
      <c r="F205" s="33">
        <v>2.0</v>
      </c>
      <c r="G205" s="33">
        <v>-10.0</v>
      </c>
      <c r="H205" s="33">
        <v>-6.0</v>
      </c>
      <c r="I205" s="33">
        <v>2.0</v>
      </c>
      <c r="J205" s="33">
        <v>2.0</v>
      </c>
      <c r="K205" s="33" t="s">
        <v>42</v>
      </c>
      <c r="L205" s="33" t="s">
        <v>42</v>
      </c>
      <c r="M205" s="33">
        <v>0.0</v>
      </c>
      <c r="N205" s="33">
        <v>1.0</v>
      </c>
      <c r="O205" s="33" t="s">
        <v>84</v>
      </c>
      <c r="P205" s="33" t="s">
        <v>16</v>
      </c>
      <c r="Q205" s="33">
        <v>0.0</v>
      </c>
      <c r="R205" s="33">
        <v>1.0</v>
      </c>
      <c r="S205" s="33">
        <v>0.0</v>
      </c>
      <c r="T205" s="33">
        <f t="shared" si="17"/>
        <v>1</v>
      </c>
      <c r="U205" s="33" t="s">
        <v>2380</v>
      </c>
      <c r="V205" s="33" t="s">
        <v>1951</v>
      </c>
      <c r="W205" s="33" t="s">
        <v>15</v>
      </c>
      <c r="X205" s="33" t="s">
        <v>1163</v>
      </c>
      <c r="Y205" s="33" t="s">
        <v>102</v>
      </c>
      <c r="Z205" s="33" t="s">
        <v>2381</v>
      </c>
      <c r="AA205" s="33" t="s">
        <v>2382</v>
      </c>
      <c r="AB205" s="33" t="s">
        <v>2383</v>
      </c>
      <c r="AC205" s="33" t="s">
        <v>2384</v>
      </c>
      <c r="AD205" s="33" t="s">
        <v>2385</v>
      </c>
      <c r="AE205" s="33" t="s">
        <v>2386</v>
      </c>
      <c r="AF205" s="33" t="s">
        <v>2387</v>
      </c>
      <c r="AG205" s="33" t="s">
        <v>564</v>
      </c>
      <c r="AH205" s="49"/>
    </row>
    <row r="206">
      <c r="A206" s="31">
        <v>205.0</v>
      </c>
      <c r="B206" s="32" t="s">
        <v>2388</v>
      </c>
      <c r="C206" s="32" t="s">
        <v>2389</v>
      </c>
      <c r="D206" s="32">
        <v>2021.0</v>
      </c>
      <c r="E206" s="32" t="s">
        <v>2390</v>
      </c>
      <c r="F206" s="32">
        <v>3.0</v>
      </c>
      <c r="G206" s="32">
        <v>-10.0</v>
      </c>
      <c r="H206" s="32">
        <v>-6.0</v>
      </c>
      <c r="I206" s="32">
        <v>-12.0</v>
      </c>
      <c r="J206" s="32">
        <v>-3.0</v>
      </c>
      <c r="K206" s="32" t="s">
        <v>42</v>
      </c>
      <c r="L206" s="32" t="s">
        <v>42</v>
      </c>
      <c r="M206" s="32">
        <v>0.0</v>
      </c>
      <c r="N206" s="32">
        <v>1.0</v>
      </c>
      <c r="O206" s="32" t="s">
        <v>2391</v>
      </c>
      <c r="P206" s="32" t="s">
        <v>23</v>
      </c>
      <c r="Q206" s="32">
        <v>0.5</v>
      </c>
      <c r="R206" s="32">
        <v>0.0</v>
      </c>
      <c r="S206" s="32">
        <v>0.5</v>
      </c>
      <c r="T206" s="32">
        <f t="shared" si="17"/>
        <v>1</v>
      </c>
      <c r="U206" s="32" t="s">
        <v>2392</v>
      </c>
      <c r="V206" s="32" t="s">
        <v>12</v>
      </c>
      <c r="W206" s="32" t="s">
        <v>12</v>
      </c>
      <c r="X206" s="32" t="s">
        <v>2393</v>
      </c>
      <c r="Y206" s="32" t="s">
        <v>448</v>
      </c>
      <c r="Z206" s="32" t="s">
        <v>2394</v>
      </c>
      <c r="AA206" s="32" t="s">
        <v>2395</v>
      </c>
      <c r="AB206" s="32" t="s">
        <v>2396</v>
      </c>
      <c r="AC206" s="32" t="s">
        <v>2397</v>
      </c>
      <c r="AD206" s="32" t="s">
        <v>2396</v>
      </c>
      <c r="AE206" s="32" t="s">
        <v>2398</v>
      </c>
      <c r="AF206" s="32" t="s">
        <v>2399</v>
      </c>
      <c r="AG206" s="32" t="s">
        <v>96</v>
      </c>
      <c r="AH206" s="32" t="s">
        <v>126</v>
      </c>
    </row>
    <row r="207">
      <c r="A207" s="33">
        <v>206.0</v>
      </c>
      <c r="B207" s="32" t="s">
        <v>2400</v>
      </c>
      <c r="C207" s="32" t="s">
        <v>2389</v>
      </c>
      <c r="D207" s="32">
        <v>2012.0</v>
      </c>
      <c r="E207" s="32" t="s">
        <v>2401</v>
      </c>
      <c r="F207" s="32">
        <v>3.0</v>
      </c>
      <c r="G207" s="32">
        <v>-3.0</v>
      </c>
      <c r="H207" s="32">
        <v>-1.0</v>
      </c>
      <c r="I207" s="32">
        <v>0.0</v>
      </c>
      <c r="J207" s="32">
        <v>0.0</v>
      </c>
      <c r="K207" s="32" t="s">
        <v>2402</v>
      </c>
      <c r="L207" s="32" t="s">
        <v>45</v>
      </c>
      <c r="M207" s="32">
        <v>0.0</v>
      </c>
      <c r="N207" s="32">
        <v>0.0</v>
      </c>
      <c r="O207" s="32" t="s">
        <v>84</v>
      </c>
      <c r="P207" s="32" t="s">
        <v>23</v>
      </c>
      <c r="Q207" s="32">
        <v>0.25</v>
      </c>
      <c r="R207" s="32">
        <v>0.75</v>
      </c>
      <c r="S207" s="32">
        <v>0.0</v>
      </c>
      <c r="T207" s="32">
        <f t="shared" si="17"/>
        <v>1</v>
      </c>
      <c r="U207" s="32" t="s">
        <v>2403</v>
      </c>
      <c r="V207" s="32" t="s">
        <v>2404</v>
      </c>
      <c r="W207" s="32" t="s">
        <v>37</v>
      </c>
      <c r="X207" s="32" t="s">
        <v>2405</v>
      </c>
      <c r="Y207" s="32" t="s">
        <v>102</v>
      </c>
      <c r="Z207" s="32" t="s">
        <v>2406</v>
      </c>
      <c r="AA207" s="32" t="s">
        <v>2407</v>
      </c>
      <c r="AB207" s="32" t="s">
        <v>2408</v>
      </c>
      <c r="AC207" s="32" t="s">
        <v>2409</v>
      </c>
      <c r="AD207" s="32" t="s">
        <v>2410</v>
      </c>
      <c r="AE207" s="32" t="s">
        <v>2411</v>
      </c>
      <c r="AF207" s="32" t="s">
        <v>2412</v>
      </c>
      <c r="AG207" s="32" t="s">
        <v>151</v>
      </c>
      <c r="AH207" s="32" t="s">
        <v>2413</v>
      </c>
    </row>
    <row r="208">
      <c r="A208" s="31">
        <v>207.0</v>
      </c>
      <c r="B208" s="31" t="s">
        <v>2414</v>
      </c>
      <c r="C208" s="31" t="s">
        <v>2415</v>
      </c>
      <c r="D208" s="31">
        <v>2015.0</v>
      </c>
      <c r="E208" s="31" t="s">
        <v>2416</v>
      </c>
      <c r="F208" s="42">
        <v>44230.0</v>
      </c>
      <c r="G208" s="31">
        <v>-10.0</v>
      </c>
      <c r="H208" s="31">
        <v>0.0</v>
      </c>
      <c r="I208" s="31">
        <v>-6.0</v>
      </c>
      <c r="J208" s="31">
        <v>5.0</v>
      </c>
      <c r="K208" s="31" t="s">
        <v>405</v>
      </c>
      <c r="L208" s="31" t="s">
        <v>405</v>
      </c>
      <c r="M208" s="31">
        <v>1.0</v>
      </c>
      <c r="N208" s="31">
        <v>1.0</v>
      </c>
      <c r="O208" s="31" t="s">
        <v>84</v>
      </c>
      <c r="P208" s="31" t="s">
        <v>16</v>
      </c>
      <c r="Q208" s="31">
        <v>0.5</v>
      </c>
      <c r="R208" s="31">
        <v>0.5</v>
      </c>
      <c r="S208" s="31">
        <v>0.0</v>
      </c>
      <c r="T208" s="31">
        <f t="shared" si="17"/>
        <v>1</v>
      </c>
      <c r="U208" s="31" t="s">
        <v>2417</v>
      </c>
      <c r="V208" s="53" t="s">
        <v>408</v>
      </c>
      <c r="W208" s="53" t="s">
        <v>38</v>
      </c>
      <c r="X208" s="53" t="s">
        <v>408</v>
      </c>
      <c r="Y208" s="31" t="s">
        <v>2418</v>
      </c>
      <c r="Z208" s="31" t="s">
        <v>2419</v>
      </c>
      <c r="AA208" s="31" t="s">
        <v>2420</v>
      </c>
      <c r="AB208" s="31" t="s">
        <v>2421</v>
      </c>
      <c r="AC208" s="31" t="s">
        <v>2422</v>
      </c>
      <c r="AD208" s="31" t="s">
        <v>2423</v>
      </c>
      <c r="AE208" s="31" t="s">
        <v>94</v>
      </c>
      <c r="AF208" s="31" t="s">
        <v>2424</v>
      </c>
      <c r="AG208" s="31" t="s">
        <v>96</v>
      </c>
      <c r="AH208" s="31" t="s">
        <v>126</v>
      </c>
    </row>
    <row r="209">
      <c r="A209" s="33">
        <v>208.0</v>
      </c>
      <c r="B209" s="32" t="s">
        <v>2425</v>
      </c>
      <c r="C209" s="32" t="s">
        <v>2426</v>
      </c>
      <c r="D209" s="32">
        <v>2009.0</v>
      </c>
      <c r="E209" s="32" t="s">
        <v>2427</v>
      </c>
      <c r="F209" s="32">
        <v>3.0</v>
      </c>
      <c r="G209" s="32">
        <v>-3.0</v>
      </c>
      <c r="H209" s="32">
        <v>-2.0</v>
      </c>
      <c r="I209" s="32">
        <v>-3.0</v>
      </c>
      <c r="J209" s="32">
        <v>0.0</v>
      </c>
      <c r="K209" s="32" t="s">
        <v>45</v>
      </c>
      <c r="L209" s="32" t="s">
        <v>45</v>
      </c>
      <c r="M209" s="32">
        <v>0.0</v>
      </c>
      <c r="N209" s="32">
        <v>1.0</v>
      </c>
      <c r="O209" s="32" t="s">
        <v>84</v>
      </c>
      <c r="P209" s="32" t="s">
        <v>113</v>
      </c>
      <c r="Q209" s="32">
        <v>1.0</v>
      </c>
      <c r="R209" s="32">
        <v>0.0</v>
      </c>
      <c r="S209" s="32">
        <v>0.0</v>
      </c>
      <c r="T209" s="32">
        <f t="shared" si="17"/>
        <v>1</v>
      </c>
      <c r="U209" s="32" t="s">
        <v>2428</v>
      </c>
      <c r="V209" s="32" t="s">
        <v>143</v>
      </c>
      <c r="W209" s="32" t="s">
        <v>31</v>
      </c>
      <c r="X209" s="32" t="s">
        <v>380</v>
      </c>
      <c r="Y209" s="32" t="s">
        <v>102</v>
      </c>
      <c r="Z209" s="32" t="s">
        <v>2429</v>
      </c>
      <c r="AA209" s="32" t="s">
        <v>2430</v>
      </c>
      <c r="AB209" s="32" t="s">
        <v>2431</v>
      </c>
      <c r="AC209" s="32" t="s">
        <v>2432</v>
      </c>
      <c r="AD209" s="32" t="s">
        <v>2433</v>
      </c>
      <c r="AE209" s="32" t="s">
        <v>137</v>
      </c>
      <c r="AF209" s="32" t="s">
        <v>2434</v>
      </c>
      <c r="AG209" s="32" t="s">
        <v>96</v>
      </c>
      <c r="AH209" s="32" t="s">
        <v>126</v>
      </c>
    </row>
    <row r="210">
      <c r="A210" s="31">
        <v>209.0</v>
      </c>
      <c r="B210" s="32" t="s">
        <v>2435</v>
      </c>
      <c r="C210" s="32" t="s">
        <v>2436</v>
      </c>
      <c r="D210" s="32">
        <v>2009.0</v>
      </c>
      <c r="E210" s="32" t="s">
        <v>2437</v>
      </c>
      <c r="F210" s="32">
        <v>2.0</v>
      </c>
      <c r="G210" s="32">
        <v>-10.0</v>
      </c>
      <c r="H210" s="32">
        <v>-7.0</v>
      </c>
      <c r="I210" s="32">
        <v>-6.0</v>
      </c>
      <c r="J210" s="32">
        <v>0.0</v>
      </c>
      <c r="K210" s="32" t="s">
        <v>42</v>
      </c>
      <c r="L210" s="32" t="s">
        <v>42</v>
      </c>
      <c r="M210" s="32">
        <v>0.0</v>
      </c>
      <c r="N210" s="32">
        <v>1.0</v>
      </c>
      <c r="O210" s="32" t="s">
        <v>84</v>
      </c>
      <c r="P210" s="32" t="s">
        <v>23</v>
      </c>
      <c r="Q210" s="32">
        <v>0.25</v>
      </c>
      <c r="R210" s="32">
        <v>0.0</v>
      </c>
      <c r="S210" s="32">
        <v>0.75</v>
      </c>
      <c r="T210" s="32">
        <f t="shared" si="17"/>
        <v>1</v>
      </c>
      <c r="U210" s="32" t="s">
        <v>2438</v>
      </c>
      <c r="V210" s="32" t="s">
        <v>2439</v>
      </c>
      <c r="W210" s="32" t="s">
        <v>15</v>
      </c>
      <c r="X210" s="32" t="s">
        <v>422</v>
      </c>
      <c r="Y210" s="32" t="s">
        <v>2440</v>
      </c>
      <c r="Z210" s="32" t="s">
        <v>2441</v>
      </c>
      <c r="AA210" s="32" t="s">
        <v>2442</v>
      </c>
      <c r="AB210" s="32" t="s">
        <v>2443</v>
      </c>
      <c r="AC210" s="32" t="s">
        <v>2444</v>
      </c>
      <c r="AD210" s="32" t="s">
        <v>2445</v>
      </c>
      <c r="AE210" s="32" t="s">
        <v>2446</v>
      </c>
      <c r="AF210" s="32" t="s">
        <v>2447</v>
      </c>
      <c r="AG210" s="32" t="s">
        <v>96</v>
      </c>
      <c r="AH210" s="32" t="s">
        <v>126</v>
      </c>
    </row>
    <row r="211">
      <c r="A211" s="33">
        <v>210.0</v>
      </c>
      <c r="B211" s="32" t="s">
        <v>2448</v>
      </c>
      <c r="C211" s="32" t="s">
        <v>2449</v>
      </c>
      <c r="D211" s="32">
        <v>2014.0</v>
      </c>
      <c r="E211" s="32" t="s">
        <v>2450</v>
      </c>
      <c r="F211" s="32">
        <v>3.0</v>
      </c>
      <c r="G211" s="32">
        <v>-8.0</v>
      </c>
      <c r="H211" s="32">
        <v>-2.0</v>
      </c>
      <c r="I211" s="32">
        <v>2.0</v>
      </c>
      <c r="J211" s="32">
        <v>2.0</v>
      </c>
      <c r="K211" s="32" t="s">
        <v>216</v>
      </c>
      <c r="L211" s="32" t="s">
        <v>44</v>
      </c>
      <c r="M211" s="32">
        <v>0.0</v>
      </c>
      <c r="N211" s="32">
        <v>1.0</v>
      </c>
      <c r="O211" s="32" t="s">
        <v>84</v>
      </c>
      <c r="P211" s="32" t="s">
        <v>23</v>
      </c>
      <c r="Q211" s="32">
        <v>0.25</v>
      </c>
      <c r="R211" s="32">
        <v>0.75</v>
      </c>
      <c r="S211" s="32">
        <v>0.0</v>
      </c>
      <c r="T211" s="32">
        <f t="shared" si="17"/>
        <v>1</v>
      </c>
      <c r="U211" s="32" t="s">
        <v>2451</v>
      </c>
      <c r="V211" s="32" t="s">
        <v>2452</v>
      </c>
      <c r="W211" s="32" t="s">
        <v>25</v>
      </c>
      <c r="X211" s="32" t="s">
        <v>788</v>
      </c>
      <c r="Y211" s="32" t="s">
        <v>102</v>
      </c>
      <c r="Z211" s="32" t="s">
        <v>2453</v>
      </c>
      <c r="AA211" s="32" t="s">
        <v>2454</v>
      </c>
      <c r="AB211" s="32" t="s">
        <v>2455</v>
      </c>
      <c r="AC211" s="32" t="s">
        <v>2456</v>
      </c>
      <c r="AD211" s="32" t="s">
        <v>2457</v>
      </c>
      <c r="AE211" s="32" t="s">
        <v>2458</v>
      </c>
      <c r="AF211" s="32" t="s">
        <v>2459</v>
      </c>
      <c r="AG211" s="32" t="s">
        <v>151</v>
      </c>
      <c r="AH211" s="32" t="s">
        <v>126</v>
      </c>
    </row>
    <row r="212">
      <c r="A212" s="31">
        <v>211.0</v>
      </c>
      <c r="B212" s="32" t="s">
        <v>2460</v>
      </c>
      <c r="C212" s="32" t="s">
        <v>2461</v>
      </c>
      <c r="D212" s="32">
        <v>2014.0</v>
      </c>
      <c r="E212" s="32" t="s">
        <v>718</v>
      </c>
      <c r="F212" s="32">
        <v>3.0</v>
      </c>
      <c r="G212" s="32">
        <v>-3.0</v>
      </c>
      <c r="H212" s="32">
        <v>-1.0</v>
      </c>
      <c r="I212" s="32">
        <v>-3.0</v>
      </c>
      <c r="J212" s="32">
        <v>0.0</v>
      </c>
      <c r="K212" s="32" t="s">
        <v>45</v>
      </c>
      <c r="L212" s="32" t="s">
        <v>45</v>
      </c>
      <c r="M212" s="32">
        <v>0.0</v>
      </c>
      <c r="N212" s="32">
        <v>1.0</v>
      </c>
      <c r="O212" s="32" t="s">
        <v>84</v>
      </c>
      <c r="P212" s="32" t="s">
        <v>23</v>
      </c>
      <c r="Q212" s="32">
        <v>0.0</v>
      </c>
      <c r="R212" s="32">
        <v>1.0</v>
      </c>
      <c r="S212" s="32">
        <v>0.0</v>
      </c>
      <c r="T212" s="32">
        <f t="shared" si="17"/>
        <v>1</v>
      </c>
      <c r="U212" s="32" t="s">
        <v>2462</v>
      </c>
      <c r="V212" s="32" t="s">
        <v>143</v>
      </c>
      <c r="W212" s="32" t="s">
        <v>31</v>
      </c>
      <c r="X212" s="32" t="s">
        <v>1842</v>
      </c>
      <c r="Y212" s="32" t="s">
        <v>102</v>
      </c>
      <c r="Z212" s="32" t="s">
        <v>2463</v>
      </c>
      <c r="AA212" s="32" t="s">
        <v>2464</v>
      </c>
      <c r="AB212" s="32" t="s">
        <v>2465</v>
      </c>
      <c r="AC212" s="32" t="s">
        <v>2466</v>
      </c>
      <c r="AD212" s="32" t="s">
        <v>2467</v>
      </c>
      <c r="AE212" s="32" t="s">
        <v>2468</v>
      </c>
      <c r="AF212" s="32" t="s">
        <v>2469</v>
      </c>
      <c r="AG212" s="32" t="s">
        <v>151</v>
      </c>
      <c r="AH212" s="32" t="s">
        <v>126</v>
      </c>
    </row>
    <row r="213">
      <c r="A213" s="33">
        <v>212.0</v>
      </c>
      <c r="B213" s="32" t="s">
        <v>2470</v>
      </c>
      <c r="C213" s="32" t="s">
        <v>2461</v>
      </c>
      <c r="D213" s="32">
        <v>2006.0</v>
      </c>
      <c r="E213" s="32" t="s">
        <v>2471</v>
      </c>
      <c r="F213" s="32">
        <v>3.0</v>
      </c>
      <c r="G213" s="32">
        <v>-3.0</v>
      </c>
      <c r="H213" s="32">
        <v>-1.0</v>
      </c>
      <c r="I213" s="32">
        <v>-2.0</v>
      </c>
      <c r="J213" s="32">
        <v>0.0</v>
      </c>
      <c r="K213" s="32" t="s">
        <v>44</v>
      </c>
      <c r="L213" s="32" t="s">
        <v>44</v>
      </c>
      <c r="M213" s="32">
        <v>0.0</v>
      </c>
      <c r="N213" s="32">
        <v>1.0</v>
      </c>
      <c r="O213" s="32" t="s">
        <v>84</v>
      </c>
      <c r="P213" s="32" t="s">
        <v>23</v>
      </c>
      <c r="Q213" s="32">
        <v>0.25</v>
      </c>
      <c r="R213" s="32">
        <v>0.75</v>
      </c>
      <c r="S213" s="32">
        <v>0.0</v>
      </c>
      <c r="T213" s="32">
        <f t="shared" si="17"/>
        <v>1</v>
      </c>
      <c r="U213" s="32" t="s">
        <v>2472</v>
      </c>
      <c r="V213" s="32" t="s">
        <v>1339</v>
      </c>
      <c r="W213" s="32" t="s">
        <v>28</v>
      </c>
      <c r="X213" s="32" t="s">
        <v>259</v>
      </c>
      <c r="Y213" s="32" t="s">
        <v>102</v>
      </c>
      <c r="Z213" s="32" t="s">
        <v>2473</v>
      </c>
      <c r="AA213" s="32" t="s">
        <v>2474</v>
      </c>
      <c r="AB213" s="32" t="s">
        <v>2475</v>
      </c>
      <c r="AC213" s="32" t="s">
        <v>2476</v>
      </c>
      <c r="AD213" s="32" t="s">
        <v>2477</v>
      </c>
      <c r="AE213" s="32" t="s">
        <v>137</v>
      </c>
      <c r="AF213" s="32" t="s">
        <v>2478</v>
      </c>
      <c r="AG213" s="32" t="s">
        <v>96</v>
      </c>
      <c r="AH213" s="35"/>
    </row>
    <row r="214">
      <c r="A214" s="31">
        <v>213.0</v>
      </c>
      <c r="B214" s="32" t="s">
        <v>2479</v>
      </c>
      <c r="C214" s="32" t="s">
        <v>2461</v>
      </c>
      <c r="D214" s="32">
        <v>2009.0</v>
      </c>
      <c r="E214" s="32" t="s">
        <v>179</v>
      </c>
      <c r="F214" s="32">
        <v>3.0</v>
      </c>
      <c r="G214" s="32">
        <v>-3.0</v>
      </c>
      <c r="H214" s="32">
        <v>-2.0</v>
      </c>
      <c r="I214" s="32">
        <v>-2.0</v>
      </c>
      <c r="J214" s="32">
        <v>0.0</v>
      </c>
      <c r="K214" s="32" t="s">
        <v>44</v>
      </c>
      <c r="L214" s="32" t="s">
        <v>44</v>
      </c>
      <c r="M214" s="32">
        <v>0.0</v>
      </c>
      <c r="N214" s="32">
        <v>1.0</v>
      </c>
      <c r="O214" s="32" t="s">
        <v>84</v>
      </c>
      <c r="P214" s="32" t="s">
        <v>23</v>
      </c>
      <c r="Q214" s="32">
        <v>0.25</v>
      </c>
      <c r="R214" s="32">
        <v>0.75</v>
      </c>
      <c r="S214" s="32">
        <v>0.0</v>
      </c>
      <c r="T214" s="32">
        <f t="shared" si="17"/>
        <v>1</v>
      </c>
      <c r="U214" s="32" t="s">
        <v>2480</v>
      </c>
      <c r="V214" s="32" t="s">
        <v>2103</v>
      </c>
      <c r="W214" s="32" t="s">
        <v>28</v>
      </c>
      <c r="X214" s="32" t="s">
        <v>117</v>
      </c>
      <c r="Y214" s="32" t="s">
        <v>102</v>
      </c>
      <c r="Z214" s="32" t="s">
        <v>2481</v>
      </c>
      <c r="AA214" s="32" t="s">
        <v>2482</v>
      </c>
      <c r="AB214" s="32" t="s">
        <v>2483</v>
      </c>
      <c r="AC214" s="32" t="s">
        <v>2484</v>
      </c>
      <c r="AD214" s="32" t="s">
        <v>2485</v>
      </c>
      <c r="AE214" s="32" t="s">
        <v>94</v>
      </c>
      <c r="AF214" s="32" t="s">
        <v>2486</v>
      </c>
      <c r="AG214" s="32" t="s">
        <v>388</v>
      </c>
      <c r="AH214" s="32"/>
    </row>
    <row r="215">
      <c r="A215" s="33">
        <v>214.0</v>
      </c>
      <c r="B215" s="32" t="s">
        <v>2487</v>
      </c>
      <c r="C215" s="32" t="s">
        <v>2461</v>
      </c>
      <c r="D215" s="32">
        <v>2007.0</v>
      </c>
      <c r="E215" s="32" t="s">
        <v>2488</v>
      </c>
      <c r="F215" s="32">
        <v>3.0</v>
      </c>
      <c r="G215" s="32">
        <v>-3.0</v>
      </c>
      <c r="H215" s="32">
        <v>-1.0</v>
      </c>
      <c r="I215" s="32">
        <v>0.0</v>
      </c>
      <c r="J215" s="32">
        <v>0.0</v>
      </c>
      <c r="K215" s="32" t="s">
        <v>44</v>
      </c>
      <c r="L215" s="32" t="s">
        <v>44</v>
      </c>
      <c r="M215" s="32">
        <v>0.0</v>
      </c>
      <c r="N215" s="32">
        <v>1.0</v>
      </c>
      <c r="O215" s="32" t="s">
        <v>84</v>
      </c>
      <c r="P215" s="32" t="s">
        <v>23</v>
      </c>
      <c r="Q215" s="32">
        <v>0.25</v>
      </c>
      <c r="R215" s="32">
        <v>0.75</v>
      </c>
      <c r="S215" s="32">
        <v>0.0</v>
      </c>
      <c r="T215" s="32">
        <f t="shared" si="17"/>
        <v>1</v>
      </c>
      <c r="U215" s="32" t="s">
        <v>2489</v>
      </c>
      <c r="V215" s="32" t="s">
        <v>2490</v>
      </c>
      <c r="W215" s="32" t="s">
        <v>28</v>
      </c>
      <c r="X215" s="32" t="s">
        <v>2491</v>
      </c>
      <c r="Y215" s="32" t="s">
        <v>102</v>
      </c>
      <c r="Z215" s="32" t="s">
        <v>2492</v>
      </c>
      <c r="AA215" s="32" t="s">
        <v>2493</v>
      </c>
      <c r="AB215" s="32" t="s">
        <v>2494</v>
      </c>
      <c r="AC215" s="32" t="s">
        <v>2495</v>
      </c>
      <c r="AD215" s="32" t="s">
        <v>2496</v>
      </c>
      <c r="AE215" s="32" t="s">
        <v>137</v>
      </c>
      <c r="AF215" s="32" t="s">
        <v>2497</v>
      </c>
      <c r="AG215" s="32" t="s">
        <v>151</v>
      </c>
      <c r="AH215" s="35"/>
    </row>
    <row r="216">
      <c r="A216" s="31">
        <v>215.0</v>
      </c>
      <c r="B216" s="32" t="s">
        <v>2498</v>
      </c>
      <c r="C216" s="32" t="s">
        <v>2461</v>
      </c>
      <c r="D216" s="32">
        <v>2016.0</v>
      </c>
      <c r="E216" s="32" t="s">
        <v>2499</v>
      </c>
      <c r="F216" s="32">
        <v>3.0</v>
      </c>
      <c r="G216" s="32">
        <v>-3.0</v>
      </c>
      <c r="H216" s="32">
        <v>-3.0</v>
      </c>
      <c r="I216" s="32">
        <v>0.0</v>
      </c>
      <c r="J216" s="32">
        <v>0.0</v>
      </c>
      <c r="K216" s="32" t="s">
        <v>45</v>
      </c>
      <c r="L216" s="32" t="s">
        <v>45</v>
      </c>
      <c r="M216" s="32">
        <v>0.0</v>
      </c>
      <c r="N216" s="32">
        <v>1.0</v>
      </c>
      <c r="O216" s="32" t="s">
        <v>84</v>
      </c>
      <c r="P216" s="32" t="s">
        <v>23</v>
      </c>
      <c r="Q216" s="32">
        <v>0.25</v>
      </c>
      <c r="R216" s="32">
        <v>0.75</v>
      </c>
      <c r="S216" s="32">
        <v>0.0</v>
      </c>
      <c r="T216" s="32">
        <f t="shared" si="17"/>
        <v>1</v>
      </c>
      <c r="U216" s="32" t="s">
        <v>2500</v>
      </c>
      <c r="V216" s="32" t="s">
        <v>143</v>
      </c>
      <c r="W216" s="32" t="s">
        <v>31</v>
      </c>
      <c r="X216" s="32" t="s">
        <v>2501</v>
      </c>
      <c r="Y216" s="32" t="s">
        <v>102</v>
      </c>
      <c r="Z216" s="32" t="s">
        <v>2502</v>
      </c>
      <c r="AA216" s="32" t="s">
        <v>2503</v>
      </c>
      <c r="AB216" s="32" t="s">
        <v>2504</v>
      </c>
      <c r="AC216" s="32" t="s">
        <v>2505</v>
      </c>
      <c r="AD216" s="32" t="s">
        <v>2506</v>
      </c>
      <c r="AE216" s="32" t="s">
        <v>137</v>
      </c>
      <c r="AF216" s="32" t="s">
        <v>2507</v>
      </c>
      <c r="AG216" s="32" t="s">
        <v>388</v>
      </c>
      <c r="AH216" s="35"/>
    </row>
    <row r="217">
      <c r="A217" s="33">
        <v>216.0</v>
      </c>
      <c r="B217" s="32" t="s">
        <v>2508</v>
      </c>
      <c r="C217" s="32" t="s">
        <v>2509</v>
      </c>
      <c r="D217" s="32">
        <v>2017.0</v>
      </c>
      <c r="E217" s="32" t="s">
        <v>2510</v>
      </c>
      <c r="F217" s="32">
        <v>3.0</v>
      </c>
      <c r="G217" s="32">
        <v>-8.0</v>
      </c>
      <c r="H217" s="32">
        <v>-6.0</v>
      </c>
      <c r="I217" s="32">
        <v>2.0</v>
      </c>
      <c r="J217" s="32">
        <v>5.0</v>
      </c>
      <c r="K217" s="32" t="s">
        <v>330</v>
      </c>
      <c r="L217" s="32" t="s">
        <v>43</v>
      </c>
      <c r="M217" s="32">
        <v>0.0</v>
      </c>
      <c r="N217" s="32">
        <v>1.0</v>
      </c>
      <c r="O217" s="32" t="s">
        <v>1949</v>
      </c>
      <c r="P217" s="32" t="s">
        <v>23</v>
      </c>
      <c r="Q217" s="32">
        <v>1.0</v>
      </c>
      <c r="R217" s="32">
        <v>0.0</v>
      </c>
      <c r="S217" s="32">
        <v>0.0</v>
      </c>
      <c r="T217" s="32">
        <f t="shared" si="17"/>
        <v>1</v>
      </c>
      <c r="U217" s="32" t="s">
        <v>2511</v>
      </c>
      <c r="V217" s="32" t="s">
        <v>2512</v>
      </c>
      <c r="W217" s="32" t="s">
        <v>17</v>
      </c>
      <c r="X217" s="32" t="s">
        <v>2513</v>
      </c>
      <c r="Y217" s="32" t="s">
        <v>1540</v>
      </c>
      <c r="Z217" s="32" t="s">
        <v>2514</v>
      </c>
      <c r="AA217" s="32" t="s">
        <v>2515</v>
      </c>
      <c r="AB217" s="32" t="s">
        <v>2516</v>
      </c>
      <c r="AC217" s="32" t="s">
        <v>2517</v>
      </c>
      <c r="AD217" s="32" t="s">
        <v>2518</v>
      </c>
      <c r="AE217" s="32" t="s">
        <v>94</v>
      </c>
      <c r="AF217" s="32" t="s">
        <v>2519</v>
      </c>
      <c r="AG217" s="32" t="s">
        <v>96</v>
      </c>
      <c r="AH217" s="32" t="s">
        <v>126</v>
      </c>
    </row>
    <row r="218">
      <c r="A218" s="31">
        <v>217.0</v>
      </c>
      <c r="B218" s="32" t="s">
        <v>2520</v>
      </c>
      <c r="C218" s="32" t="s">
        <v>2521</v>
      </c>
      <c r="D218" s="32">
        <v>2020.0</v>
      </c>
      <c r="E218" s="32" t="s">
        <v>99</v>
      </c>
      <c r="F218" s="32">
        <v>3.0</v>
      </c>
      <c r="G218" s="32">
        <v>-10.0</v>
      </c>
      <c r="H218" s="32">
        <v>-7.0</v>
      </c>
      <c r="I218" s="32">
        <v>-9.0</v>
      </c>
      <c r="J218" s="32">
        <v>0.0</v>
      </c>
      <c r="K218" s="32" t="s">
        <v>42</v>
      </c>
      <c r="L218" s="32" t="s">
        <v>42</v>
      </c>
      <c r="M218" s="32">
        <v>0.0</v>
      </c>
      <c r="N218" s="32">
        <v>0.0</v>
      </c>
      <c r="O218" s="32" t="s">
        <v>84</v>
      </c>
      <c r="P218" s="32" t="s">
        <v>23</v>
      </c>
      <c r="Q218" s="32">
        <v>0.75</v>
      </c>
      <c r="R218" s="32">
        <v>0.25</v>
      </c>
      <c r="S218" s="32">
        <v>0.0</v>
      </c>
      <c r="T218" s="32">
        <f t="shared" si="17"/>
        <v>1</v>
      </c>
      <c r="U218" s="32" t="s">
        <v>2522</v>
      </c>
      <c r="V218" s="32" t="s">
        <v>2523</v>
      </c>
      <c r="W218" s="32" t="s">
        <v>12</v>
      </c>
      <c r="X218" s="32" t="s">
        <v>496</v>
      </c>
      <c r="Y218" s="32" t="s">
        <v>448</v>
      </c>
      <c r="Z218" s="32" t="s">
        <v>2524</v>
      </c>
      <c r="AA218" s="32" t="s">
        <v>2525</v>
      </c>
      <c r="AB218" s="32" t="s">
        <v>2526</v>
      </c>
      <c r="AC218" s="32" t="s">
        <v>2527</v>
      </c>
      <c r="AD218" s="32" t="s">
        <v>2528</v>
      </c>
      <c r="AE218" s="32" t="s">
        <v>2529</v>
      </c>
      <c r="AF218" s="32" t="s">
        <v>2530</v>
      </c>
      <c r="AG218" s="32" t="s">
        <v>564</v>
      </c>
      <c r="AH218" s="32" t="s">
        <v>126</v>
      </c>
    </row>
    <row r="219">
      <c r="A219" s="33">
        <v>218.0</v>
      </c>
      <c r="B219" s="32" t="s">
        <v>2531</v>
      </c>
      <c r="C219" s="32" t="s">
        <v>2532</v>
      </c>
      <c r="D219" s="32">
        <v>2008.0</v>
      </c>
      <c r="E219" s="32" t="s">
        <v>111</v>
      </c>
      <c r="F219" s="32">
        <v>3.0</v>
      </c>
      <c r="G219" s="32">
        <v>-5.0</v>
      </c>
      <c r="H219" s="32">
        <v>-3.0</v>
      </c>
      <c r="I219" s="32">
        <v>0.0</v>
      </c>
      <c r="J219" s="32">
        <v>2.0</v>
      </c>
      <c r="K219" s="32" t="s">
        <v>604</v>
      </c>
      <c r="L219" s="32" t="s">
        <v>43</v>
      </c>
      <c r="M219" s="32">
        <v>0.0</v>
      </c>
      <c r="N219" s="32">
        <v>1.0</v>
      </c>
      <c r="O219" s="32" t="s">
        <v>84</v>
      </c>
      <c r="P219" s="32" t="s">
        <v>113</v>
      </c>
      <c r="Q219" s="32">
        <v>1.0</v>
      </c>
      <c r="R219" s="32">
        <v>0.0</v>
      </c>
      <c r="S219" s="32">
        <v>0.0</v>
      </c>
      <c r="T219" s="32">
        <f t="shared" si="17"/>
        <v>1</v>
      </c>
      <c r="U219" s="32" t="s">
        <v>2533</v>
      </c>
      <c r="V219" s="32" t="s">
        <v>2534</v>
      </c>
      <c r="W219" s="32" t="s">
        <v>21</v>
      </c>
      <c r="X219" s="32" t="s">
        <v>2535</v>
      </c>
      <c r="Y219" s="32" t="s">
        <v>2536</v>
      </c>
      <c r="Z219" s="32" t="s">
        <v>2537</v>
      </c>
      <c r="AA219" s="32" t="s">
        <v>2538</v>
      </c>
      <c r="AB219" s="32" t="s">
        <v>2539</v>
      </c>
      <c r="AC219" s="32" t="s">
        <v>2540</v>
      </c>
      <c r="AD219" s="32" t="s">
        <v>2541</v>
      </c>
      <c r="AE219" s="32" t="s">
        <v>137</v>
      </c>
      <c r="AF219" s="32" t="s">
        <v>2542</v>
      </c>
      <c r="AG219" s="32" t="s">
        <v>96</v>
      </c>
      <c r="AH219" s="32"/>
    </row>
    <row r="220">
      <c r="A220" s="31">
        <v>219.0</v>
      </c>
      <c r="B220" s="32" t="s">
        <v>2543</v>
      </c>
      <c r="C220" s="32" t="s">
        <v>2544</v>
      </c>
      <c r="D220" s="32">
        <v>2000.0</v>
      </c>
      <c r="E220" s="32" t="s">
        <v>2545</v>
      </c>
      <c r="F220" s="32">
        <v>3.0</v>
      </c>
      <c r="G220" s="32">
        <v>-3.0</v>
      </c>
      <c r="H220" s="32">
        <v>-2.0</v>
      </c>
      <c r="I220" s="32">
        <v>-2.0</v>
      </c>
      <c r="J220" s="32">
        <v>0.0</v>
      </c>
      <c r="K220" s="32" t="s">
        <v>45</v>
      </c>
      <c r="L220" s="32" t="s">
        <v>45</v>
      </c>
      <c r="M220" s="32">
        <v>0.0</v>
      </c>
      <c r="N220" s="32">
        <v>1.0</v>
      </c>
      <c r="O220" s="32" t="s">
        <v>243</v>
      </c>
      <c r="P220" s="32" t="s">
        <v>23</v>
      </c>
      <c r="Q220" s="32">
        <v>0.25</v>
      </c>
      <c r="R220" s="32">
        <v>0.75</v>
      </c>
      <c r="S220" s="32">
        <v>0.0</v>
      </c>
      <c r="T220" s="32">
        <f t="shared" si="17"/>
        <v>1</v>
      </c>
      <c r="U220" s="32" t="s">
        <v>2546</v>
      </c>
      <c r="V220" s="32" t="s">
        <v>2547</v>
      </c>
      <c r="W220" s="32" t="s">
        <v>33</v>
      </c>
      <c r="X220" s="32" t="s">
        <v>259</v>
      </c>
      <c r="Y220" s="32" t="s">
        <v>102</v>
      </c>
      <c r="Z220" s="32" t="s">
        <v>2548</v>
      </c>
      <c r="AA220" s="32" t="s">
        <v>2549</v>
      </c>
      <c r="AB220" s="32" t="s">
        <v>2550</v>
      </c>
      <c r="AC220" s="32" t="s">
        <v>2551</v>
      </c>
      <c r="AD220" s="32" t="s">
        <v>1835</v>
      </c>
      <c r="AE220" s="32" t="s">
        <v>137</v>
      </c>
      <c r="AF220" s="32" t="s">
        <v>2552</v>
      </c>
      <c r="AG220" s="32" t="s">
        <v>96</v>
      </c>
      <c r="AH220" s="35"/>
    </row>
    <row r="221">
      <c r="A221" s="33">
        <v>220.0</v>
      </c>
      <c r="B221" s="32" t="s">
        <v>2553</v>
      </c>
      <c r="C221" s="32" t="s">
        <v>2554</v>
      </c>
      <c r="D221" s="32">
        <v>2010.0</v>
      </c>
      <c r="E221" s="32" t="s">
        <v>111</v>
      </c>
      <c r="F221" s="32">
        <v>3.0</v>
      </c>
      <c r="G221" s="32">
        <v>-3.0</v>
      </c>
      <c r="H221" s="32">
        <v>-2.0</v>
      </c>
      <c r="I221" s="32">
        <v>-1.0</v>
      </c>
      <c r="J221" s="32">
        <v>0.0</v>
      </c>
      <c r="K221" s="32" t="s">
        <v>216</v>
      </c>
      <c r="L221" s="32" t="s">
        <v>45</v>
      </c>
      <c r="M221" s="32">
        <v>0.0</v>
      </c>
      <c r="N221" s="32">
        <v>1.0</v>
      </c>
      <c r="O221" s="32" t="s">
        <v>84</v>
      </c>
      <c r="P221" s="32" t="s">
        <v>113</v>
      </c>
      <c r="Q221" s="32">
        <v>0.75</v>
      </c>
      <c r="R221" s="32">
        <v>0.0</v>
      </c>
      <c r="S221" s="32">
        <v>0.25</v>
      </c>
      <c r="T221" s="32">
        <f t="shared" si="17"/>
        <v>1</v>
      </c>
      <c r="U221" s="32" t="s">
        <v>2555</v>
      </c>
      <c r="V221" s="32" t="s">
        <v>2556</v>
      </c>
      <c r="W221" s="32" t="s">
        <v>33</v>
      </c>
      <c r="X221" s="32" t="s">
        <v>259</v>
      </c>
      <c r="Y221" s="32" t="s">
        <v>102</v>
      </c>
      <c r="Z221" s="32" t="s">
        <v>2557</v>
      </c>
      <c r="AA221" s="32" t="s">
        <v>2558</v>
      </c>
      <c r="AB221" s="32" t="s">
        <v>2559</v>
      </c>
      <c r="AC221" s="32" t="s">
        <v>2560</v>
      </c>
      <c r="AD221" s="32" t="s">
        <v>2561</v>
      </c>
      <c r="AE221" s="32" t="s">
        <v>2562</v>
      </c>
      <c r="AF221" s="32" t="s">
        <v>2563</v>
      </c>
      <c r="AG221" s="32" t="s">
        <v>151</v>
      </c>
      <c r="AH221" s="35"/>
    </row>
    <row r="222">
      <c r="A222" s="31">
        <v>221.0</v>
      </c>
      <c r="B222" s="32" t="s">
        <v>2564</v>
      </c>
      <c r="C222" s="32" t="s">
        <v>2565</v>
      </c>
      <c r="D222" s="32">
        <v>2007.0</v>
      </c>
      <c r="E222" s="32" t="s">
        <v>2566</v>
      </c>
      <c r="F222" s="32">
        <v>3.0</v>
      </c>
      <c r="G222" s="32">
        <v>-3.0</v>
      </c>
      <c r="H222" s="32">
        <v>-1.0</v>
      </c>
      <c r="I222" s="32">
        <v>-3.0</v>
      </c>
      <c r="J222" s="32">
        <v>0.0</v>
      </c>
      <c r="K222" s="32" t="s">
        <v>45</v>
      </c>
      <c r="L222" s="32" t="s">
        <v>45</v>
      </c>
      <c r="M222" s="32">
        <v>0.0</v>
      </c>
      <c r="N222" s="32">
        <v>1.0</v>
      </c>
      <c r="O222" s="32" t="s">
        <v>84</v>
      </c>
      <c r="P222" s="32" t="s">
        <v>23</v>
      </c>
      <c r="Q222" s="32">
        <v>1.0</v>
      </c>
      <c r="R222" s="32">
        <v>0.0</v>
      </c>
      <c r="S222" s="32">
        <v>0.0</v>
      </c>
      <c r="T222" s="32">
        <f t="shared" si="17"/>
        <v>1</v>
      </c>
      <c r="U222" s="32" t="s">
        <v>2567</v>
      </c>
      <c r="V222" s="32" t="s">
        <v>143</v>
      </c>
      <c r="W222" s="32" t="s">
        <v>31</v>
      </c>
      <c r="X222" s="32" t="s">
        <v>259</v>
      </c>
      <c r="Y222" s="32" t="s">
        <v>102</v>
      </c>
      <c r="Z222" s="32" t="s">
        <v>2568</v>
      </c>
      <c r="AA222" s="32" t="s">
        <v>2569</v>
      </c>
      <c r="AB222" s="32" t="s">
        <v>2570</v>
      </c>
      <c r="AC222" s="32" t="s">
        <v>2571</v>
      </c>
      <c r="AD222" s="32" t="s">
        <v>2572</v>
      </c>
      <c r="AE222" s="32" t="s">
        <v>2573</v>
      </c>
      <c r="AF222" s="32" t="s">
        <v>2574</v>
      </c>
      <c r="AG222" s="32" t="s">
        <v>151</v>
      </c>
      <c r="AH222" s="35"/>
    </row>
    <row r="223">
      <c r="A223" s="33">
        <v>222.0</v>
      </c>
      <c r="B223" s="32" t="s">
        <v>2575</v>
      </c>
      <c r="C223" s="32" t="s">
        <v>2576</v>
      </c>
      <c r="D223" s="32">
        <v>2021.0</v>
      </c>
      <c r="E223" s="32" t="s">
        <v>2577</v>
      </c>
      <c r="F223" s="32">
        <v>3.0</v>
      </c>
      <c r="G223" s="32">
        <v>-10.0</v>
      </c>
      <c r="H223" s="32">
        <v>-6.0</v>
      </c>
      <c r="I223" s="32">
        <v>-3.0</v>
      </c>
      <c r="J223" s="32">
        <v>5.0</v>
      </c>
      <c r="K223" s="32" t="s">
        <v>738</v>
      </c>
      <c r="L223" s="32" t="s">
        <v>43</v>
      </c>
      <c r="M223" s="32">
        <v>0.0</v>
      </c>
      <c r="N223" s="32">
        <v>1.0</v>
      </c>
      <c r="O223" s="32" t="s">
        <v>1949</v>
      </c>
      <c r="P223" s="32" t="s">
        <v>23</v>
      </c>
      <c r="Q223" s="32">
        <v>1.0</v>
      </c>
      <c r="R223" s="32">
        <v>0.0</v>
      </c>
      <c r="S223" s="32">
        <v>0.0</v>
      </c>
      <c r="T223" s="32">
        <f t="shared" si="17"/>
        <v>1</v>
      </c>
      <c r="U223" s="32" t="s">
        <v>2578</v>
      </c>
      <c r="V223" s="32" t="s">
        <v>2579</v>
      </c>
      <c r="W223" s="32" t="s">
        <v>17</v>
      </c>
      <c r="X223" s="32" t="s">
        <v>2580</v>
      </c>
      <c r="Y223" s="32" t="s">
        <v>284</v>
      </c>
      <c r="Z223" s="32" t="s">
        <v>2581</v>
      </c>
      <c r="AA223" s="32" t="s">
        <v>2582</v>
      </c>
      <c r="AB223" s="32" t="s">
        <v>2583</v>
      </c>
      <c r="AC223" s="32" t="s">
        <v>2584</v>
      </c>
      <c r="AD223" s="32" t="s">
        <v>2585</v>
      </c>
      <c r="AE223" s="32" t="s">
        <v>2586</v>
      </c>
      <c r="AF223" s="32" t="s">
        <v>2587</v>
      </c>
      <c r="AG223" s="32" t="s">
        <v>96</v>
      </c>
      <c r="AH223" s="32" t="s">
        <v>126</v>
      </c>
    </row>
    <row r="224">
      <c r="A224" s="31">
        <v>223.0</v>
      </c>
      <c r="B224" s="32" t="s">
        <v>2588</v>
      </c>
      <c r="C224" s="32" t="s">
        <v>2589</v>
      </c>
      <c r="D224" s="32">
        <v>2015.0</v>
      </c>
      <c r="E224" s="32" t="s">
        <v>201</v>
      </c>
      <c r="F224" s="32">
        <v>2.0</v>
      </c>
      <c r="G224" s="32">
        <v>-5.0</v>
      </c>
      <c r="H224" s="32">
        <v>-4.0</v>
      </c>
      <c r="I224" s="32">
        <v>5.0</v>
      </c>
      <c r="J224" s="32">
        <v>6.0</v>
      </c>
      <c r="K224" s="32" t="s">
        <v>604</v>
      </c>
      <c r="L224" s="32" t="s">
        <v>43</v>
      </c>
      <c r="M224" s="32">
        <v>0.0</v>
      </c>
      <c r="N224" s="32">
        <v>1.0</v>
      </c>
      <c r="O224" s="32" t="s">
        <v>84</v>
      </c>
      <c r="P224" s="32" t="s">
        <v>16</v>
      </c>
      <c r="Q224" s="32">
        <v>0.0</v>
      </c>
      <c r="R224" s="32">
        <v>1.0</v>
      </c>
      <c r="S224" s="32">
        <v>0.0</v>
      </c>
      <c r="T224" s="32">
        <f t="shared" si="17"/>
        <v>1</v>
      </c>
      <c r="U224" s="32" t="s">
        <v>1549</v>
      </c>
      <c r="V224" s="32" t="s">
        <v>2590</v>
      </c>
      <c r="W224" s="32" t="s">
        <v>21</v>
      </c>
      <c r="X224" s="32" t="s">
        <v>2591</v>
      </c>
      <c r="Y224" s="32" t="s">
        <v>102</v>
      </c>
      <c r="Z224" s="32" t="s">
        <v>2592</v>
      </c>
      <c r="AA224" s="32" t="s">
        <v>2593</v>
      </c>
      <c r="AB224" s="32" t="s">
        <v>2594</v>
      </c>
      <c r="AC224" s="32" t="s">
        <v>2595</v>
      </c>
      <c r="AD224" s="32" t="s">
        <v>2596</v>
      </c>
      <c r="AE224" s="32" t="s">
        <v>2597</v>
      </c>
      <c r="AF224" s="32" t="s">
        <v>2598</v>
      </c>
      <c r="AG224" s="32" t="s">
        <v>388</v>
      </c>
      <c r="AH224" s="32"/>
    </row>
    <row r="225">
      <c r="A225" s="33">
        <v>224.0</v>
      </c>
      <c r="B225" s="32" t="s">
        <v>2599</v>
      </c>
      <c r="C225" s="32" t="s">
        <v>2600</v>
      </c>
      <c r="D225" s="32">
        <v>2021.0</v>
      </c>
      <c r="E225" s="32" t="s">
        <v>2601</v>
      </c>
      <c r="F225" s="32">
        <v>2.0</v>
      </c>
      <c r="G225" s="32">
        <v>-9.0</v>
      </c>
      <c r="H225" s="32">
        <v>-5.0</v>
      </c>
      <c r="I225" s="32">
        <v>-6.0</v>
      </c>
      <c r="J225" s="32">
        <v>5.0</v>
      </c>
      <c r="K225" s="32" t="s">
        <v>308</v>
      </c>
      <c r="L225" s="32" t="s">
        <v>43</v>
      </c>
      <c r="M225" s="32">
        <v>0.0</v>
      </c>
      <c r="N225" s="32">
        <v>1.0</v>
      </c>
      <c r="O225" s="32" t="s">
        <v>2391</v>
      </c>
      <c r="P225" s="32" t="s">
        <v>16</v>
      </c>
      <c r="Q225" s="32">
        <v>0.5</v>
      </c>
      <c r="R225" s="32">
        <v>0.5</v>
      </c>
      <c r="S225" s="32">
        <v>0.0</v>
      </c>
      <c r="T225" s="32">
        <f t="shared" si="17"/>
        <v>1</v>
      </c>
      <c r="U225" s="32" t="s">
        <v>2602</v>
      </c>
      <c r="V225" s="32" t="s">
        <v>2603</v>
      </c>
      <c r="W225" s="32" t="s">
        <v>17</v>
      </c>
      <c r="X225" s="32" t="s">
        <v>2604</v>
      </c>
      <c r="Y225" s="32" t="s">
        <v>233</v>
      </c>
      <c r="Z225" s="32" t="s">
        <v>2605</v>
      </c>
      <c r="AA225" s="32" t="s">
        <v>2606</v>
      </c>
      <c r="AB225" s="32" t="s">
        <v>2607</v>
      </c>
      <c r="AC225" s="32" t="s">
        <v>2608</v>
      </c>
      <c r="AD225" s="32" t="s">
        <v>2609</v>
      </c>
      <c r="AE225" s="32" t="s">
        <v>2610</v>
      </c>
      <c r="AF225" s="32" t="s">
        <v>2611</v>
      </c>
      <c r="AG225" s="32" t="s">
        <v>96</v>
      </c>
      <c r="AH225" s="32" t="s">
        <v>126</v>
      </c>
    </row>
    <row r="226">
      <c r="A226" s="31">
        <v>225.0</v>
      </c>
      <c r="B226" s="32" t="s">
        <v>2612</v>
      </c>
      <c r="C226" s="32" t="s">
        <v>2613</v>
      </c>
      <c r="D226" s="32">
        <v>2020.0</v>
      </c>
      <c r="E226" s="32" t="s">
        <v>229</v>
      </c>
      <c r="F226" s="32">
        <v>3.0</v>
      </c>
      <c r="G226" s="32">
        <v>-7.0</v>
      </c>
      <c r="H226" s="32">
        <v>-6.0</v>
      </c>
      <c r="I226" s="32">
        <v>-3.0</v>
      </c>
      <c r="J226" s="32">
        <v>5.0</v>
      </c>
      <c r="K226" s="32" t="s">
        <v>738</v>
      </c>
      <c r="L226" s="32" t="s">
        <v>43</v>
      </c>
      <c r="M226" s="32">
        <v>0.0</v>
      </c>
      <c r="N226" s="32">
        <v>0.0</v>
      </c>
      <c r="O226" s="32" t="s">
        <v>84</v>
      </c>
      <c r="P226" s="32" t="s">
        <v>23</v>
      </c>
      <c r="Q226" s="32">
        <v>1.0</v>
      </c>
      <c r="R226" s="32">
        <v>0.0</v>
      </c>
      <c r="S226" s="32">
        <v>0.0</v>
      </c>
      <c r="T226" s="32">
        <f t="shared" si="17"/>
        <v>1</v>
      </c>
      <c r="U226" s="32" t="s">
        <v>2614</v>
      </c>
      <c r="V226" s="32" t="s">
        <v>2615</v>
      </c>
      <c r="W226" s="32" t="s">
        <v>17</v>
      </c>
      <c r="X226" s="32" t="s">
        <v>2616</v>
      </c>
      <c r="Y226" s="32" t="s">
        <v>2617</v>
      </c>
      <c r="Z226" s="32" t="s">
        <v>2618</v>
      </c>
      <c r="AA226" s="32" t="s">
        <v>2619</v>
      </c>
      <c r="AB226" s="32" t="s">
        <v>2620</v>
      </c>
      <c r="AC226" s="32" t="s">
        <v>2621</v>
      </c>
      <c r="AD226" s="32" t="s">
        <v>2622</v>
      </c>
      <c r="AE226" s="32" t="s">
        <v>94</v>
      </c>
      <c r="AF226" s="32" t="s">
        <v>2623</v>
      </c>
      <c r="AG226" s="32" t="s">
        <v>96</v>
      </c>
      <c r="AH226" s="32" t="s">
        <v>96</v>
      </c>
    </row>
    <row r="227">
      <c r="A227" s="33">
        <v>226.0</v>
      </c>
      <c r="B227" s="32" t="s">
        <v>2624</v>
      </c>
      <c r="C227" s="32" t="s">
        <v>2625</v>
      </c>
      <c r="D227" s="32">
        <v>2020.0</v>
      </c>
      <c r="E227" s="32" t="s">
        <v>99</v>
      </c>
      <c r="F227" s="32">
        <v>2.0</v>
      </c>
      <c r="G227" s="32">
        <v>-5.0</v>
      </c>
      <c r="H227" s="32">
        <v>-4.0</v>
      </c>
      <c r="I227" s="32">
        <v>-3.0</v>
      </c>
      <c r="J227" s="32">
        <v>0.0</v>
      </c>
      <c r="K227" s="32" t="s">
        <v>44</v>
      </c>
      <c r="L227" s="32" t="s">
        <v>44</v>
      </c>
      <c r="M227" s="32">
        <v>0.0</v>
      </c>
      <c r="N227" s="32">
        <v>1.0</v>
      </c>
      <c r="O227" s="32" t="s">
        <v>84</v>
      </c>
      <c r="P227" s="32" t="s">
        <v>113</v>
      </c>
      <c r="Q227" s="32">
        <v>0.5</v>
      </c>
      <c r="R227" s="32">
        <v>0.0</v>
      </c>
      <c r="S227" s="32">
        <v>0.5</v>
      </c>
      <c r="T227" s="32">
        <f t="shared" si="17"/>
        <v>1</v>
      </c>
      <c r="U227" s="32" t="s">
        <v>2626</v>
      </c>
      <c r="V227" s="32" t="s">
        <v>115</v>
      </c>
      <c r="W227" s="32" t="s">
        <v>28</v>
      </c>
      <c r="X227" s="32" t="s">
        <v>2627</v>
      </c>
      <c r="Y227" s="32" t="s">
        <v>522</v>
      </c>
      <c r="Z227" s="32" t="s">
        <v>2628</v>
      </c>
      <c r="AA227" s="32" t="s">
        <v>2629</v>
      </c>
      <c r="AB227" s="32" t="s">
        <v>2630</v>
      </c>
      <c r="AC227" s="32" t="s">
        <v>2631</v>
      </c>
      <c r="AD227" s="32" t="s">
        <v>2632</v>
      </c>
      <c r="AE227" s="32" t="s">
        <v>2633</v>
      </c>
      <c r="AF227" s="32" t="s">
        <v>2634</v>
      </c>
      <c r="AG227" s="32" t="s">
        <v>96</v>
      </c>
      <c r="AH227" s="32" t="s">
        <v>126</v>
      </c>
    </row>
    <row r="228">
      <c r="A228" s="31">
        <v>227.0</v>
      </c>
      <c r="B228" s="32" t="s">
        <v>2635</v>
      </c>
      <c r="C228" s="32" t="s">
        <v>2636</v>
      </c>
      <c r="D228" s="32">
        <v>2015.0</v>
      </c>
      <c r="E228" s="32" t="s">
        <v>2637</v>
      </c>
      <c r="F228" s="32">
        <v>3.0</v>
      </c>
      <c r="G228" s="32">
        <v>-3.0</v>
      </c>
      <c r="H228" s="32">
        <v>-1.0</v>
      </c>
      <c r="I228" s="32">
        <v>-2.0</v>
      </c>
      <c r="J228" s="32">
        <v>0.0</v>
      </c>
      <c r="K228" s="32" t="s">
        <v>45</v>
      </c>
      <c r="L228" s="32" t="s">
        <v>45</v>
      </c>
      <c r="M228" s="32">
        <v>0.0</v>
      </c>
      <c r="N228" s="32">
        <v>1.0</v>
      </c>
      <c r="O228" s="32" t="s">
        <v>243</v>
      </c>
      <c r="P228" s="32" t="s">
        <v>23</v>
      </c>
      <c r="Q228" s="32">
        <v>1.0</v>
      </c>
      <c r="R228" s="32">
        <v>0.0</v>
      </c>
      <c r="S228" s="32">
        <v>0.0</v>
      </c>
      <c r="T228" s="32">
        <f t="shared" si="17"/>
        <v>1</v>
      </c>
      <c r="U228" s="32" t="s">
        <v>2638</v>
      </c>
      <c r="V228" s="32" t="s">
        <v>143</v>
      </c>
      <c r="W228" s="32" t="s">
        <v>31</v>
      </c>
      <c r="X228" s="32" t="s">
        <v>630</v>
      </c>
      <c r="Y228" s="32" t="s">
        <v>1719</v>
      </c>
      <c r="Z228" s="32" t="s">
        <v>2639</v>
      </c>
      <c r="AA228" s="32" t="s">
        <v>2640</v>
      </c>
      <c r="AB228" s="32" t="s">
        <v>2641</v>
      </c>
      <c r="AC228" s="32" t="s">
        <v>2642</v>
      </c>
      <c r="AD228" s="32" t="s">
        <v>2643</v>
      </c>
      <c r="AE228" s="32" t="s">
        <v>94</v>
      </c>
      <c r="AF228" s="32" t="s">
        <v>2644</v>
      </c>
      <c r="AG228" s="32" t="s">
        <v>96</v>
      </c>
      <c r="AH228" s="32" t="s">
        <v>126</v>
      </c>
    </row>
    <row r="229">
      <c r="A229" s="33">
        <v>228.0</v>
      </c>
      <c r="B229" s="33" t="s">
        <v>2645</v>
      </c>
      <c r="C229" s="33" t="s">
        <v>2646</v>
      </c>
      <c r="D229" s="33">
        <v>2010.0</v>
      </c>
      <c r="E229" s="33" t="s">
        <v>391</v>
      </c>
      <c r="F229" s="33">
        <v>2.0</v>
      </c>
      <c r="G229" s="33">
        <v>-9.0</v>
      </c>
      <c r="H229" s="33">
        <v>-6.0</v>
      </c>
      <c r="I229" s="33">
        <v>-6.0</v>
      </c>
      <c r="J229" s="33">
        <v>5.0</v>
      </c>
      <c r="K229" s="33" t="s">
        <v>42</v>
      </c>
      <c r="L229" s="33" t="s">
        <v>42</v>
      </c>
      <c r="M229" s="33">
        <v>0.0</v>
      </c>
      <c r="N229" s="33">
        <v>1.0</v>
      </c>
      <c r="O229" s="33" t="s">
        <v>84</v>
      </c>
      <c r="P229" s="33" t="s">
        <v>23</v>
      </c>
      <c r="Q229" s="33">
        <v>0.0</v>
      </c>
      <c r="R229" s="33">
        <v>0.75</v>
      </c>
      <c r="S229" s="33">
        <v>0.25</v>
      </c>
      <c r="T229" s="33">
        <f t="shared" si="17"/>
        <v>1</v>
      </c>
      <c r="U229" s="33" t="s">
        <v>2647</v>
      </c>
      <c r="V229" s="33" t="s">
        <v>310</v>
      </c>
      <c r="W229" s="33" t="s">
        <v>15</v>
      </c>
      <c r="X229" s="33" t="s">
        <v>137</v>
      </c>
      <c r="Y229" s="33" t="s">
        <v>102</v>
      </c>
      <c r="Z229" s="33" t="s">
        <v>2648</v>
      </c>
      <c r="AA229" s="33" t="s">
        <v>2649</v>
      </c>
      <c r="AB229" s="33" t="s">
        <v>2650</v>
      </c>
      <c r="AC229" s="33" t="s">
        <v>2651</v>
      </c>
      <c r="AD229" s="33" t="s">
        <v>2652</v>
      </c>
      <c r="AE229" s="33" t="s">
        <v>137</v>
      </c>
      <c r="AF229" s="33" t="s">
        <v>2653</v>
      </c>
      <c r="AG229" s="33" t="s">
        <v>96</v>
      </c>
      <c r="AH229" s="34"/>
    </row>
    <row r="230">
      <c r="A230" s="31">
        <v>229.0</v>
      </c>
      <c r="B230" s="32" t="s">
        <v>2654</v>
      </c>
      <c r="C230" s="32" t="s">
        <v>2655</v>
      </c>
      <c r="D230" s="32">
        <v>2020.0</v>
      </c>
      <c r="E230" s="32" t="s">
        <v>2073</v>
      </c>
      <c r="F230" s="32">
        <v>3.0</v>
      </c>
      <c r="G230" s="32">
        <v>-3.0</v>
      </c>
      <c r="H230" s="32">
        <v>-1.0</v>
      </c>
      <c r="I230" s="32">
        <v>-3.0</v>
      </c>
      <c r="J230" s="32">
        <v>0.0</v>
      </c>
      <c r="K230" s="32" t="s">
        <v>2074</v>
      </c>
      <c r="L230" s="32" t="s">
        <v>45</v>
      </c>
      <c r="M230" s="32">
        <v>0.0</v>
      </c>
      <c r="N230" s="32">
        <v>1.0</v>
      </c>
      <c r="O230" s="32" t="s">
        <v>243</v>
      </c>
      <c r="P230" s="32" t="s">
        <v>23</v>
      </c>
      <c r="Q230" s="32">
        <v>0.25</v>
      </c>
      <c r="R230" s="32">
        <v>0.0</v>
      </c>
      <c r="S230" s="32">
        <v>0.75</v>
      </c>
      <c r="T230" s="32">
        <f t="shared" si="17"/>
        <v>1</v>
      </c>
      <c r="U230" s="32" t="s">
        <v>2656</v>
      </c>
      <c r="V230" s="32" t="s">
        <v>2657</v>
      </c>
      <c r="W230" s="32" t="s">
        <v>36</v>
      </c>
      <c r="X230" s="32" t="s">
        <v>296</v>
      </c>
      <c r="Y230" s="32" t="s">
        <v>102</v>
      </c>
      <c r="Z230" s="32" t="s">
        <v>2658</v>
      </c>
      <c r="AA230" s="32" t="s">
        <v>2659</v>
      </c>
      <c r="AB230" s="32" t="s">
        <v>2660</v>
      </c>
      <c r="AC230" s="32" t="s">
        <v>2661</v>
      </c>
      <c r="AD230" s="32" t="s">
        <v>2662</v>
      </c>
      <c r="AE230" s="32" t="s">
        <v>2663</v>
      </c>
      <c r="AF230" s="32" t="s">
        <v>2664</v>
      </c>
      <c r="AG230" s="32" t="s">
        <v>151</v>
      </c>
      <c r="AH230" s="32" t="s">
        <v>126</v>
      </c>
    </row>
    <row r="231">
      <c r="A231" s="33">
        <v>230.0</v>
      </c>
      <c r="B231" s="32" t="s">
        <v>2665</v>
      </c>
      <c r="C231" s="32" t="s">
        <v>2666</v>
      </c>
      <c r="D231" s="32">
        <v>2009.0</v>
      </c>
      <c r="E231" s="32" t="s">
        <v>2667</v>
      </c>
      <c r="F231" s="32">
        <v>3.0</v>
      </c>
      <c r="G231" s="32">
        <v>-3.0</v>
      </c>
      <c r="H231" s="32">
        <v>-1.0</v>
      </c>
      <c r="I231" s="32">
        <v>0.0</v>
      </c>
      <c r="J231" s="32">
        <v>0.0</v>
      </c>
      <c r="K231" s="32" t="s">
        <v>216</v>
      </c>
      <c r="L231" s="32" t="s">
        <v>45</v>
      </c>
      <c r="M231" s="32">
        <v>0.0</v>
      </c>
      <c r="N231" s="32">
        <v>1.0</v>
      </c>
      <c r="O231" s="32" t="s">
        <v>165</v>
      </c>
      <c r="P231" s="32" t="s">
        <v>23</v>
      </c>
      <c r="Q231" s="32">
        <v>0.25</v>
      </c>
      <c r="R231" s="32">
        <v>0.0</v>
      </c>
      <c r="S231" s="32">
        <v>0.75</v>
      </c>
      <c r="T231" s="32">
        <f t="shared" si="17"/>
        <v>1</v>
      </c>
      <c r="U231" s="32" t="s">
        <v>2668</v>
      </c>
      <c r="V231" s="32" t="s">
        <v>2404</v>
      </c>
      <c r="W231" s="32" t="s">
        <v>37</v>
      </c>
      <c r="X231" s="32" t="s">
        <v>2669</v>
      </c>
      <c r="Y231" s="32" t="s">
        <v>102</v>
      </c>
      <c r="Z231" s="32" t="s">
        <v>2670</v>
      </c>
      <c r="AA231" s="32" t="s">
        <v>2671</v>
      </c>
      <c r="AB231" s="32" t="s">
        <v>2672</v>
      </c>
      <c r="AC231" s="32" t="s">
        <v>2673</v>
      </c>
      <c r="AD231" s="32" t="s">
        <v>2674</v>
      </c>
      <c r="AE231" s="32" t="s">
        <v>137</v>
      </c>
      <c r="AF231" s="32" t="s">
        <v>2675</v>
      </c>
      <c r="AG231" s="32" t="s">
        <v>96</v>
      </c>
      <c r="AH231" s="32" t="s">
        <v>126</v>
      </c>
    </row>
    <row r="232">
      <c r="A232" s="31">
        <v>231.0</v>
      </c>
      <c r="B232" s="32" t="s">
        <v>2676</v>
      </c>
      <c r="C232" s="32" t="s">
        <v>2677</v>
      </c>
      <c r="D232" s="32">
        <v>2016.0</v>
      </c>
      <c r="E232" s="32" t="s">
        <v>111</v>
      </c>
      <c r="F232" s="43">
        <v>44595.0</v>
      </c>
      <c r="G232" s="32">
        <v>-3.0</v>
      </c>
      <c r="H232" s="32">
        <v>-1.0</v>
      </c>
      <c r="I232" s="32">
        <v>-3.0</v>
      </c>
      <c r="J232" s="32">
        <v>0.0</v>
      </c>
      <c r="K232" s="32" t="s">
        <v>216</v>
      </c>
      <c r="L232" s="32" t="s">
        <v>44</v>
      </c>
      <c r="M232" s="32">
        <v>0.0</v>
      </c>
      <c r="N232" s="32">
        <v>1.0</v>
      </c>
      <c r="O232" s="32" t="s">
        <v>84</v>
      </c>
      <c r="P232" s="32" t="s">
        <v>16</v>
      </c>
      <c r="Q232" s="32">
        <v>0.75</v>
      </c>
      <c r="R232" s="32">
        <v>0.25</v>
      </c>
      <c r="S232" s="32">
        <v>0.0</v>
      </c>
      <c r="T232" s="32">
        <f t="shared" si="17"/>
        <v>1</v>
      </c>
      <c r="U232" s="32" t="s">
        <v>2678</v>
      </c>
      <c r="V232" s="32" t="s">
        <v>2103</v>
      </c>
      <c r="W232" s="32" t="s">
        <v>28</v>
      </c>
      <c r="X232" s="32" t="s">
        <v>219</v>
      </c>
      <c r="Y232" s="32" t="s">
        <v>102</v>
      </c>
      <c r="Z232" s="32" t="s">
        <v>2679</v>
      </c>
      <c r="AA232" s="32" t="s">
        <v>2680</v>
      </c>
      <c r="AB232" s="32" t="s">
        <v>2681</v>
      </c>
      <c r="AC232" s="32" t="s">
        <v>2682</v>
      </c>
      <c r="AD232" s="32" t="s">
        <v>2683</v>
      </c>
      <c r="AE232" s="32" t="s">
        <v>2684</v>
      </c>
      <c r="AF232" s="32" t="s">
        <v>2685</v>
      </c>
      <c r="AG232" s="32" t="s">
        <v>96</v>
      </c>
      <c r="AH232" s="45"/>
    </row>
    <row r="233">
      <c r="A233" s="33">
        <v>232.0</v>
      </c>
      <c r="B233" s="32" t="s">
        <v>2686</v>
      </c>
      <c r="C233" s="32" t="s">
        <v>2687</v>
      </c>
      <c r="D233" s="32">
        <v>2006.0</v>
      </c>
      <c r="E233" s="32" t="s">
        <v>580</v>
      </c>
      <c r="F233" s="32">
        <v>3.0</v>
      </c>
      <c r="G233" s="32">
        <v>-3.0</v>
      </c>
      <c r="H233" s="32">
        <v>-1.0</v>
      </c>
      <c r="I233" s="32">
        <v>0.0</v>
      </c>
      <c r="J233" s="32">
        <v>0.0</v>
      </c>
      <c r="K233" s="32" t="s">
        <v>45</v>
      </c>
      <c r="L233" s="32" t="s">
        <v>45</v>
      </c>
      <c r="M233" s="32">
        <v>0.0</v>
      </c>
      <c r="N233" s="32">
        <v>1.0</v>
      </c>
      <c r="O233" s="32" t="s">
        <v>84</v>
      </c>
      <c r="P233" s="32" t="s">
        <v>23</v>
      </c>
      <c r="Q233" s="32">
        <v>1.0</v>
      </c>
      <c r="R233" s="32">
        <v>0.0</v>
      </c>
      <c r="S233" s="32">
        <v>0.0</v>
      </c>
      <c r="T233" s="32">
        <f t="shared" si="17"/>
        <v>1</v>
      </c>
      <c r="U233" s="32" t="s">
        <v>2688</v>
      </c>
      <c r="V233" s="32" t="s">
        <v>752</v>
      </c>
      <c r="W233" s="32" t="s">
        <v>35</v>
      </c>
      <c r="X233" s="32" t="s">
        <v>117</v>
      </c>
      <c r="Y233" s="32" t="s">
        <v>102</v>
      </c>
      <c r="Z233" s="32" t="s">
        <v>2689</v>
      </c>
      <c r="AA233" s="32" t="s">
        <v>2690</v>
      </c>
      <c r="AB233" s="32" t="s">
        <v>2691</v>
      </c>
      <c r="AC233" s="32" t="s">
        <v>2692</v>
      </c>
      <c r="AD233" s="32" t="s">
        <v>2693</v>
      </c>
      <c r="AE233" s="32" t="s">
        <v>137</v>
      </c>
      <c r="AF233" s="32" t="s">
        <v>94</v>
      </c>
      <c r="AG233" s="32" t="s">
        <v>96</v>
      </c>
      <c r="AH233" s="32"/>
    </row>
    <row r="234">
      <c r="A234" s="31">
        <v>233.0</v>
      </c>
      <c r="B234" s="31" t="s">
        <v>2694</v>
      </c>
      <c r="C234" s="31" t="s">
        <v>2695</v>
      </c>
      <c r="D234" s="31">
        <v>2014.0</v>
      </c>
      <c r="E234" s="31" t="s">
        <v>2696</v>
      </c>
      <c r="F234" s="31">
        <v>3.0</v>
      </c>
      <c r="G234" s="31">
        <v>-9.0</v>
      </c>
      <c r="H234" s="31">
        <v>-2.0</v>
      </c>
      <c r="I234" s="31">
        <v>-9.0</v>
      </c>
      <c r="J234" s="31">
        <v>0.0</v>
      </c>
      <c r="K234" s="41" t="s">
        <v>404</v>
      </c>
      <c r="L234" s="41" t="s">
        <v>405</v>
      </c>
      <c r="M234" s="31">
        <v>1.0</v>
      </c>
      <c r="N234" s="31">
        <v>1.0</v>
      </c>
      <c r="O234" s="31" t="s">
        <v>84</v>
      </c>
      <c r="P234" s="31" t="s">
        <v>16</v>
      </c>
      <c r="Q234" s="31">
        <v>0.0</v>
      </c>
      <c r="R234" s="31">
        <v>0.0</v>
      </c>
      <c r="S234" s="31">
        <v>1.0</v>
      </c>
      <c r="T234" s="31">
        <f t="shared" si="17"/>
        <v>1</v>
      </c>
      <c r="U234" s="31" t="s">
        <v>1173</v>
      </c>
      <c r="V234" s="31" t="s">
        <v>2697</v>
      </c>
      <c r="W234" s="31" t="s">
        <v>38</v>
      </c>
      <c r="X234" s="31" t="s">
        <v>359</v>
      </c>
      <c r="Y234" s="31" t="s">
        <v>2698</v>
      </c>
      <c r="Z234" s="31" t="s">
        <v>2699</v>
      </c>
      <c r="AA234" s="31" t="s">
        <v>2700</v>
      </c>
      <c r="AB234" s="31" t="s">
        <v>2701</v>
      </c>
      <c r="AC234" s="31" t="s">
        <v>1173</v>
      </c>
      <c r="AD234" s="31" t="s">
        <v>137</v>
      </c>
      <c r="AE234" s="31" t="s">
        <v>94</v>
      </c>
      <c r="AF234" s="31" t="s">
        <v>96</v>
      </c>
      <c r="AG234" s="31" t="s">
        <v>96</v>
      </c>
      <c r="AH234" s="31" t="s">
        <v>2702</v>
      </c>
    </row>
    <row r="235">
      <c r="A235" s="33">
        <v>234.0</v>
      </c>
      <c r="B235" s="32" t="s">
        <v>2703</v>
      </c>
      <c r="C235" s="32" t="s">
        <v>2704</v>
      </c>
      <c r="D235" s="32">
        <v>2014.0</v>
      </c>
      <c r="E235" s="32" t="s">
        <v>2705</v>
      </c>
      <c r="F235" s="32">
        <v>3.0</v>
      </c>
      <c r="G235" s="32">
        <v>-5.0</v>
      </c>
      <c r="H235" s="32">
        <v>-1.0</v>
      </c>
      <c r="I235" s="32">
        <v>0.0</v>
      </c>
      <c r="J235" s="32">
        <v>9.0</v>
      </c>
      <c r="K235" s="32" t="s">
        <v>112</v>
      </c>
      <c r="L235" s="32" t="s">
        <v>112</v>
      </c>
      <c r="M235" s="32">
        <v>1.0</v>
      </c>
      <c r="N235" s="32">
        <v>1.0</v>
      </c>
      <c r="O235" s="32" t="s">
        <v>84</v>
      </c>
      <c r="P235" s="32" t="s">
        <v>16</v>
      </c>
      <c r="Q235" s="32">
        <v>0.75</v>
      </c>
      <c r="R235" s="32">
        <v>0.0</v>
      </c>
      <c r="S235" s="32">
        <v>0.25</v>
      </c>
      <c r="T235" s="32">
        <f t="shared" si="17"/>
        <v>1</v>
      </c>
      <c r="U235" s="32" t="s">
        <v>2706</v>
      </c>
      <c r="V235" s="32" t="s">
        <v>2076</v>
      </c>
      <c r="W235" s="32" t="s">
        <v>116</v>
      </c>
      <c r="X235" s="32" t="s">
        <v>2707</v>
      </c>
      <c r="Y235" s="32" t="s">
        <v>88</v>
      </c>
      <c r="Z235" s="32" t="s">
        <v>2708</v>
      </c>
      <c r="AA235" s="32" t="s">
        <v>2709</v>
      </c>
      <c r="AB235" s="32" t="s">
        <v>2710</v>
      </c>
      <c r="AC235" s="32" t="s">
        <v>2711</v>
      </c>
      <c r="AD235" s="32" t="s">
        <v>2712</v>
      </c>
      <c r="AE235" s="32" t="s">
        <v>2713</v>
      </c>
      <c r="AF235" s="32" t="s">
        <v>2714</v>
      </c>
      <c r="AG235" s="32" t="s">
        <v>96</v>
      </c>
      <c r="AH235" s="32" t="s">
        <v>530</v>
      </c>
    </row>
    <row r="236">
      <c r="A236" s="31">
        <v>235.0</v>
      </c>
      <c r="B236" s="40" t="s">
        <v>2715</v>
      </c>
      <c r="C236" s="32" t="s">
        <v>2716</v>
      </c>
      <c r="D236" s="32">
        <v>2014.0</v>
      </c>
      <c r="E236" s="32" t="s">
        <v>2717</v>
      </c>
      <c r="F236" s="32">
        <v>3.0</v>
      </c>
      <c r="G236" s="32">
        <v>-10.0</v>
      </c>
      <c r="H236" s="32">
        <v>-1.0</v>
      </c>
      <c r="I236" s="32">
        <v>-6.0</v>
      </c>
      <c r="J236" s="32">
        <v>0.0</v>
      </c>
      <c r="K236" s="32" t="s">
        <v>405</v>
      </c>
      <c r="L236" s="32" t="s">
        <v>405</v>
      </c>
      <c r="M236" s="32">
        <v>1.0</v>
      </c>
      <c r="N236" s="32">
        <v>1.0</v>
      </c>
      <c r="O236" s="32" t="s">
        <v>84</v>
      </c>
      <c r="P236" s="32" t="s">
        <v>113</v>
      </c>
      <c r="Q236" s="32">
        <v>0.5</v>
      </c>
      <c r="R236" s="32">
        <v>0.5</v>
      </c>
      <c r="S236" s="32">
        <v>0.0</v>
      </c>
      <c r="T236" s="32">
        <f t="shared" si="17"/>
        <v>1</v>
      </c>
      <c r="U236" s="32" t="s">
        <v>2718</v>
      </c>
      <c r="V236" s="32" t="s">
        <v>2719</v>
      </c>
      <c r="W236" s="32" t="s">
        <v>116</v>
      </c>
      <c r="X236" s="32" t="s">
        <v>259</v>
      </c>
      <c r="Y236" s="32" t="s">
        <v>334</v>
      </c>
      <c r="Z236" s="32" t="s">
        <v>2720</v>
      </c>
      <c r="AA236" s="32" t="s">
        <v>2721</v>
      </c>
      <c r="AB236" s="32" t="s">
        <v>2722</v>
      </c>
      <c r="AC236" s="32" t="s">
        <v>2723</v>
      </c>
      <c r="AD236" s="32" t="s">
        <v>2724</v>
      </c>
      <c r="AE236" s="32" t="s">
        <v>2725</v>
      </c>
      <c r="AF236" s="32" t="s">
        <v>2726</v>
      </c>
      <c r="AG236" s="32" t="s">
        <v>96</v>
      </c>
      <c r="AH236" s="32" t="s">
        <v>126</v>
      </c>
    </row>
    <row r="237">
      <c r="A237" s="33">
        <v>236.0</v>
      </c>
      <c r="B237" s="33" t="s">
        <v>2727</v>
      </c>
      <c r="C237" s="33" t="s">
        <v>2728</v>
      </c>
      <c r="D237" s="33">
        <v>1996.0</v>
      </c>
      <c r="E237" s="33" t="s">
        <v>2729</v>
      </c>
      <c r="F237" s="33">
        <v>3.0</v>
      </c>
      <c r="G237" s="33">
        <v>-7.0</v>
      </c>
      <c r="H237" s="33">
        <v>-5.0</v>
      </c>
      <c r="I237" s="33">
        <v>-3.0</v>
      </c>
      <c r="J237" s="33">
        <v>1.0</v>
      </c>
      <c r="K237" s="33" t="s">
        <v>738</v>
      </c>
      <c r="L237" s="33" t="s">
        <v>43</v>
      </c>
      <c r="M237" s="33">
        <v>0.0</v>
      </c>
      <c r="N237" s="33">
        <v>1.0</v>
      </c>
      <c r="O237" s="33" t="s">
        <v>84</v>
      </c>
      <c r="P237" s="33" t="s">
        <v>23</v>
      </c>
      <c r="Q237" s="33">
        <v>1.0</v>
      </c>
      <c r="R237" s="33">
        <v>0.0</v>
      </c>
      <c r="S237" s="33">
        <v>0.0</v>
      </c>
      <c r="T237" s="33">
        <f t="shared" si="17"/>
        <v>1</v>
      </c>
      <c r="U237" s="33" t="s">
        <v>2730</v>
      </c>
      <c r="V237" s="33" t="s">
        <v>2731</v>
      </c>
      <c r="W237" s="33" t="s">
        <v>17</v>
      </c>
      <c r="X237" s="33" t="s">
        <v>2732</v>
      </c>
      <c r="Y237" s="33" t="s">
        <v>102</v>
      </c>
      <c r="Z237" s="33" t="s">
        <v>2733</v>
      </c>
      <c r="AA237" s="33" t="s">
        <v>94</v>
      </c>
      <c r="AB237" s="33" t="s">
        <v>2734</v>
      </c>
      <c r="AC237" s="33" t="s">
        <v>2735</v>
      </c>
      <c r="AD237" s="33" t="s">
        <v>2736</v>
      </c>
      <c r="AE237" s="33" t="s">
        <v>94</v>
      </c>
      <c r="AF237" s="33" t="s">
        <v>2737</v>
      </c>
      <c r="AG237" s="33" t="s">
        <v>96</v>
      </c>
      <c r="AH237" s="33" t="s">
        <v>96</v>
      </c>
    </row>
    <row r="238">
      <c r="A238" s="31">
        <v>237.0</v>
      </c>
      <c r="B238" s="32" t="s">
        <v>2738</v>
      </c>
      <c r="C238" s="32" t="s">
        <v>2739</v>
      </c>
      <c r="D238" s="32">
        <v>2008.0</v>
      </c>
      <c r="E238" s="32" t="s">
        <v>201</v>
      </c>
      <c r="F238" s="32">
        <v>2.0</v>
      </c>
      <c r="G238" s="32">
        <v>-7.0</v>
      </c>
      <c r="H238" s="32">
        <v>-4.0</v>
      </c>
      <c r="I238" s="32">
        <v>3.0</v>
      </c>
      <c r="J238" s="32">
        <v>5.0</v>
      </c>
      <c r="K238" s="32" t="s">
        <v>43</v>
      </c>
      <c r="L238" s="32" t="s">
        <v>43</v>
      </c>
      <c r="M238" s="32">
        <v>0.0</v>
      </c>
      <c r="N238" s="32">
        <v>0.0</v>
      </c>
      <c r="O238" s="32" t="s">
        <v>84</v>
      </c>
      <c r="P238" s="32" t="s">
        <v>23</v>
      </c>
      <c r="Q238" s="32">
        <v>1.0</v>
      </c>
      <c r="R238" s="32">
        <v>0.0</v>
      </c>
      <c r="S238" s="32">
        <v>0.0</v>
      </c>
      <c r="T238" s="32">
        <f t="shared" si="17"/>
        <v>1</v>
      </c>
      <c r="U238" s="32" t="s">
        <v>191</v>
      </c>
      <c r="V238" s="32" t="s">
        <v>369</v>
      </c>
      <c r="W238" s="32" t="s">
        <v>17</v>
      </c>
      <c r="X238" s="32" t="s">
        <v>232</v>
      </c>
      <c r="Y238" s="32" t="s">
        <v>2536</v>
      </c>
      <c r="Z238" s="32" t="s">
        <v>2740</v>
      </c>
      <c r="AA238" s="32" t="s">
        <v>2741</v>
      </c>
      <c r="AB238" s="32" t="s">
        <v>2742</v>
      </c>
      <c r="AC238" s="32" t="s">
        <v>2743</v>
      </c>
      <c r="AD238" s="32" t="s">
        <v>2744</v>
      </c>
      <c r="AE238" s="32" t="s">
        <v>137</v>
      </c>
      <c r="AF238" s="32" t="s">
        <v>2745</v>
      </c>
      <c r="AG238" s="32" t="s">
        <v>96</v>
      </c>
      <c r="AH238" s="35"/>
    </row>
    <row r="239">
      <c r="A239" s="33">
        <v>238.0</v>
      </c>
      <c r="B239" s="32" t="s">
        <v>2746</v>
      </c>
      <c r="C239" s="32" t="s">
        <v>2747</v>
      </c>
      <c r="D239" s="32">
        <v>2021.0</v>
      </c>
      <c r="E239" s="32" t="s">
        <v>2748</v>
      </c>
      <c r="F239" s="43">
        <v>44230.0</v>
      </c>
      <c r="G239" s="32">
        <v>-7.0</v>
      </c>
      <c r="H239" s="32">
        <v>-4.0</v>
      </c>
      <c r="I239" s="32">
        <v>-3.0</v>
      </c>
      <c r="J239" s="32">
        <v>6.0</v>
      </c>
      <c r="K239" s="32" t="s">
        <v>604</v>
      </c>
      <c r="L239" s="32" t="s">
        <v>43</v>
      </c>
      <c r="M239" s="32">
        <v>0.0</v>
      </c>
      <c r="N239" s="32">
        <v>1.0</v>
      </c>
      <c r="O239" s="32" t="s">
        <v>243</v>
      </c>
      <c r="P239" s="32" t="s">
        <v>16</v>
      </c>
      <c r="Q239" s="32">
        <v>0.75</v>
      </c>
      <c r="R239" s="32">
        <v>0.25</v>
      </c>
      <c r="S239" s="32">
        <v>0.0</v>
      </c>
      <c r="T239" s="32">
        <f t="shared" si="17"/>
        <v>1</v>
      </c>
      <c r="U239" s="32" t="s">
        <v>2749</v>
      </c>
      <c r="V239" s="32" t="s">
        <v>2750</v>
      </c>
      <c r="W239" s="32" t="s">
        <v>21</v>
      </c>
      <c r="X239" s="32" t="s">
        <v>232</v>
      </c>
      <c r="Y239" s="32" t="s">
        <v>233</v>
      </c>
      <c r="Z239" s="32" t="s">
        <v>2751</v>
      </c>
      <c r="AA239" s="32" t="s">
        <v>2752</v>
      </c>
      <c r="AB239" s="32" t="s">
        <v>2753</v>
      </c>
      <c r="AC239" s="32" t="s">
        <v>2754</v>
      </c>
      <c r="AD239" s="32" t="s">
        <v>2755</v>
      </c>
      <c r="AE239" s="32" t="s">
        <v>94</v>
      </c>
      <c r="AF239" s="32" t="s">
        <v>2756</v>
      </c>
      <c r="AG239" s="32" t="s">
        <v>96</v>
      </c>
      <c r="AH239" s="32" t="s">
        <v>126</v>
      </c>
    </row>
    <row r="240">
      <c r="A240" s="31">
        <v>239.0</v>
      </c>
      <c r="B240" s="31" t="s">
        <v>2757</v>
      </c>
      <c r="C240" s="31" t="s">
        <v>2758</v>
      </c>
      <c r="D240" s="31">
        <v>2014.0</v>
      </c>
      <c r="E240" s="31" t="s">
        <v>2759</v>
      </c>
      <c r="F240" s="31">
        <v>2.0</v>
      </c>
      <c r="G240" s="31">
        <v>-9.0</v>
      </c>
      <c r="H240" s="31">
        <v>0.0</v>
      </c>
      <c r="I240" s="31">
        <v>-6.0</v>
      </c>
      <c r="J240" s="31">
        <v>0.0</v>
      </c>
      <c r="K240" s="31" t="s">
        <v>404</v>
      </c>
      <c r="L240" s="31" t="s">
        <v>405</v>
      </c>
      <c r="M240" s="31">
        <v>1.0</v>
      </c>
      <c r="N240" s="31">
        <v>1.0</v>
      </c>
      <c r="O240" s="31" t="s">
        <v>878</v>
      </c>
      <c r="P240" s="31" t="s">
        <v>113</v>
      </c>
      <c r="Q240" s="31">
        <v>0.0</v>
      </c>
      <c r="R240" s="31">
        <v>0.0</v>
      </c>
      <c r="S240" s="31">
        <v>1.0</v>
      </c>
      <c r="T240" s="31">
        <f t="shared" si="17"/>
        <v>1</v>
      </c>
      <c r="U240" s="31" t="s">
        <v>2760</v>
      </c>
      <c r="V240" s="31" t="s">
        <v>2761</v>
      </c>
      <c r="W240" s="31" t="s">
        <v>38</v>
      </c>
      <c r="X240" s="31" t="s">
        <v>2762</v>
      </c>
      <c r="Y240" s="31" t="s">
        <v>1173</v>
      </c>
      <c r="Z240" s="31" t="s">
        <v>2763</v>
      </c>
      <c r="AA240" s="31" t="s">
        <v>2764</v>
      </c>
      <c r="AB240" s="31" t="s">
        <v>2765</v>
      </c>
      <c r="AC240" s="31" t="s">
        <v>2766</v>
      </c>
      <c r="AD240" s="31" t="s">
        <v>2767</v>
      </c>
      <c r="AE240" s="31" t="s">
        <v>94</v>
      </c>
      <c r="AF240" s="31" t="s">
        <v>94</v>
      </c>
      <c r="AG240" s="31" t="s">
        <v>96</v>
      </c>
      <c r="AH240" s="31" t="s">
        <v>126</v>
      </c>
    </row>
    <row r="241">
      <c r="A241" s="33">
        <v>240.0</v>
      </c>
      <c r="B241" s="32" t="s">
        <v>2768</v>
      </c>
      <c r="C241" s="32" t="s">
        <v>2769</v>
      </c>
      <c r="D241" s="32">
        <v>2008.0</v>
      </c>
      <c r="E241" s="32" t="s">
        <v>1677</v>
      </c>
      <c r="F241" s="32">
        <v>3.0</v>
      </c>
      <c r="G241" s="32">
        <v>-2.0</v>
      </c>
      <c r="H241" s="32">
        <v>-1.0</v>
      </c>
      <c r="I241" s="32">
        <v>0.0</v>
      </c>
      <c r="J241" s="32">
        <v>2.0</v>
      </c>
      <c r="K241" s="32" t="s">
        <v>45</v>
      </c>
      <c r="L241" s="32" t="s">
        <v>45</v>
      </c>
      <c r="M241" s="32">
        <v>0.0</v>
      </c>
      <c r="N241" s="32">
        <v>1.0</v>
      </c>
      <c r="O241" s="32" t="s">
        <v>84</v>
      </c>
      <c r="P241" s="32" t="s">
        <v>113</v>
      </c>
      <c r="Q241" s="32">
        <v>1.0</v>
      </c>
      <c r="R241" s="32">
        <v>0.0</v>
      </c>
      <c r="S241" s="32">
        <v>0.0</v>
      </c>
      <c r="T241" s="32">
        <f t="shared" si="17"/>
        <v>1</v>
      </c>
      <c r="U241" s="32" t="s">
        <v>2770</v>
      </c>
      <c r="V241" s="32" t="s">
        <v>520</v>
      </c>
      <c r="W241" s="32" t="s">
        <v>34</v>
      </c>
      <c r="X241" s="32" t="s">
        <v>521</v>
      </c>
      <c r="Y241" s="32" t="s">
        <v>102</v>
      </c>
      <c r="Z241" s="32" t="s">
        <v>2771</v>
      </c>
      <c r="AA241" s="32" t="s">
        <v>2772</v>
      </c>
      <c r="AB241" s="32" t="s">
        <v>2773</v>
      </c>
      <c r="AC241" s="32" t="s">
        <v>2774</v>
      </c>
      <c r="AD241" s="32" t="s">
        <v>2775</v>
      </c>
      <c r="AE241" s="32" t="s">
        <v>2776</v>
      </c>
      <c r="AF241" s="32" t="s">
        <v>2777</v>
      </c>
      <c r="AG241" s="32" t="s">
        <v>96</v>
      </c>
      <c r="AH241" s="32"/>
    </row>
    <row r="242">
      <c r="A242" s="31">
        <v>241.0</v>
      </c>
      <c r="B242" s="40" t="s">
        <v>2778</v>
      </c>
      <c r="C242" s="32" t="s">
        <v>2779</v>
      </c>
      <c r="D242" s="32">
        <v>2018.0</v>
      </c>
      <c r="E242" s="32" t="s">
        <v>99</v>
      </c>
      <c r="F242" s="32">
        <v>3.0</v>
      </c>
      <c r="G242" s="32">
        <v>-8.0</v>
      </c>
      <c r="H242" s="32">
        <v>0.0</v>
      </c>
      <c r="I242" s="32">
        <v>0.0</v>
      </c>
      <c r="J242" s="32">
        <v>6.0</v>
      </c>
      <c r="K242" s="32" t="s">
        <v>2039</v>
      </c>
      <c r="L242" s="32" t="s">
        <v>405</v>
      </c>
      <c r="M242" s="32">
        <v>1.0</v>
      </c>
      <c r="N242" s="32">
        <v>0.0</v>
      </c>
      <c r="O242" s="32" t="s">
        <v>268</v>
      </c>
      <c r="P242" s="32" t="s">
        <v>113</v>
      </c>
      <c r="Q242" s="32">
        <v>0.75</v>
      </c>
      <c r="R242" s="32">
        <v>0.0</v>
      </c>
      <c r="S242" s="32">
        <v>0.25</v>
      </c>
      <c r="T242" s="32">
        <v>1.0</v>
      </c>
      <c r="U242" s="32" t="s">
        <v>2780</v>
      </c>
      <c r="V242" s="32" t="s">
        <v>2781</v>
      </c>
      <c r="W242" s="32" t="s">
        <v>116</v>
      </c>
      <c r="X242" s="32" t="s">
        <v>2782</v>
      </c>
      <c r="Y242" s="32" t="s">
        <v>334</v>
      </c>
      <c r="Z242" s="32" t="s">
        <v>2783</v>
      </c>
      <c r="AA242" s="32" t="s">
        <v>2784</v>
      </c>
      <c r="AB242" s="32" t="s">
        <v>2785</v>
      </c>
      <c r="AC242" s="32" t="s">
        <v>2786</v>
      </c>
      <c r="AD242" s="32" t="s">
        <v>2787</v>
      </c>
      <c r="AE242" s="32" t="s">
        <v>2788</v>
      </c>
      <c r="AF242" s="32" t="s">
        <v>2789</v>
      </c>
      <c r="AG242" s="32" t="s">
        <v>96</v>
      </c>
      <c r="AH242" s="32" t="s">
        <v>2790</v>
      </c>
    </row>
    <row r="243">
      <c r="A243" s="33">
        <v>242.0</v>
      </c>
      <c r="B243" s="32" t="s">
        <v>2791</v>
      </c>
      <c r="C243" s="32" t="s">
        <v>2792</v>
      </c>
      <c r="D243" s="32">
        <v>2021.0</v>
      </c>
      <c r="E243" s="32" t="s">
        <v>2793</v>
      </c>
      <c r="F243" s="43">
        <v>44595.0</v>
      </c>
      <c r="G243" s="32">
        <v>-10.0</v>
      </c>
      <c r="H243" s="32">
        <v>-7.0</v>
      </c>
      <c r="I243" s="32">
        <v>-9.0</v>
      </c>
      <c r="J243" s="32">
        <v>0.0</v>
      </c>
      <c r="K243" s="32" t="s">
        <v>42</v>
      </c>
      <c r="L243" s="32" t="s">
        <v>42</v>
      </c>
      <c r="M243" s="32">
        <v>0.0</v>
      </c>
      <c r="N243" s="32">
        <v>1.0</v>
      </c>
      <c r="O243" s="32" t="s">
        <v>243</v>
      </c>
      <c r="P243" s="32" t="s">
        <v>16</v>
      </c>
      <c r="Q243" s="32">
        <v>0.25</v>
      </c>
      <c r="R243" s="32">
        <v>0.75</v>
      </c>
      <c r="S243" s="32">
        <v>0.0</v>
      </c>
      <c r="T243" s="32">
        <f t="shared" ref="T243:T260" si="18">SUM(Q243:S243)</f>
        <v>1</v>
      </c>
      <c r="U243" s="32" t="s">
        <v>2794</v>
      </c>
      <c r="V243" s="32" t="s">
        <v>2136</v>
      </c>
      <c r="W243" s="32" t="s">
        <v>12</v>
      </c>
      <c r="X243" s="32" t="s">
        <v>2795</v>
      </c>
      <c r="Y243" s="32" t="s">
        <v>448</v>
      </c>
      <c r="Z243" s="32" t="s">
        <v>2796</v>
      </c>
      <c r="AA243" s="32" t="s">
        <v>2797</v>
      </c>
      <c r="AB243" s="32" t="s">
        <v>2798</v>
      </c>
      <c r="AC243" s="32" t="s">
        <v>2799</v>
      </c>
      <c r="AD243" s="32" t="s">
        <v>2800</v>
      </c>
      <c r="AE243" s="32" t="s">
        <v>2801</v>
      </c>
      <c r="AF243" s="32" t="s">
        <v>2802</v>
      </c>
      <c r="AG243" s="32" t="s">
        <v>96</v>
      </c>
      <c r="AH243" s="32" t="s">
        <v>126</v>
      </c>
    </row>
    <row r="244">
      <c r="A244" s="31">
        <v>243.0</v>
      </c>
      <c r="B244" s="32" t="s">
        <v>2803</v>
      </c>
      <c r="C244" s="32" t="s">
        <v>2804</v>
      </c>
      <c r="D244" s="32">
        <v>2002.0</v>
      </c>
      <c r="E244" s="32" t="s">
        <v>2805</v>
      </c>
      <c r="F244" s="32">
        <v>3.0</v>
      </c>
      <c r="G244" s="32">
        <v>-3.0</v>
      </c>
      <c r="H244" s="32">
        <v>-1.0</v>
      </c>
      <c r="I244" s="32">
        <v>4.0</v>
      </c>
      <c r="J244" s="32">
        <v>4.0</v>
      </c>
      <c r="K244" s="32" t="s">
        <v>44</v>
      </c>
      <c r="L244" s="32" t="s">
        <v>44</v>
      </c>
      <c r="M244" s="32">
        <v>0.0</v>
      </c>
      <c r="N244" s="32">
        <v>1.0</v>
      </c>
      <c r="O244" s="32" t="s">
        <v>165</v>
      </c>
      <c r="P244" s="32" t="s">
        <v>113</v>
      </c>
      <c r="Q244" s="32">
        <v>0.0</v>
      </c>
      <c r="R244" s="32">
        <v>0.0</v>
      </c>
      <c r="S244" s="32">
        <v>1.0</v>
      </c>
      <c r="T244" s="32">
        <f t="shared" si="18"/>
        <v>1</v>
      </c>
      <c r="U244" s="32" t="s">
        <v>2806</v>
      </c>
      <c r="V244" s="32" t="s">
        <v>26</v>
      </c>
      <c r="W244" s="32" t="s">
        <v>25</v>
      </c>
      <c r="X244" s="32" t="s">
        <v>259</v>
      </c>
      <c r="Y244" s="32" t="s">
        <v>102</v>
      </c>
      <c r="Z244" s="32" t="s">
        <v>2807</v>
      </c>
      <c r="AA244" s="32" t="s">
        <v>2808</v>
      </c>
      <c r="AB244" s="32" t="s">
        <v>2809</v>
      </c>
      <c r="AC244" s="32" t="s">
        <v>2810</v>
      </c>
      <c r="AD244" s="32" t="s">
        <v>2363</v>
      </c>
      <c r="AE244" s="32" t="s">
        <v>137</v>
      </c>
      <c r="AF244" s="32" t="s">
        <v>2811</v>
      </c>
      <c r="AG244" s="32" t="s">
        <v>151</v>
      </c>
      <c r="AH244" s="35"/>
    </row>
    <row r="245">
      <c r="A245" s="33">
        <v>244.0</v>
      </c>
      <c r="B245" s="32" t="s">
        <v>2812</v>
      </c>
      <c r="C245" s="32" t="s">
        <v>2813</v>
      </c>
      <c r="D245" s="32">
        <v>2002.0</v>
      </c>
      <c r="E245" s="32" t="s">
        <v>2814</v>
      </c>
      <c r="F245" s="32">
        <v>3.0</v>
      </c>
      <c r="G245" s="32">
        <v>-10.0</v>
      </c>
      <c r="H245" s="32">
        <v>-7.0</v>
      </c>
      <c r="I245" s="32">
        <v>-15.0</v>
      </c>
      <c r="J245" s="32">
        <v>-6.0</v>
      </c>
      <c r="K245" s="32" t="s">
        <v>42</v>
      </c>
      <c r="L245" s="32" t="s">
        <v>42</v>
      </c>
      <c r="M245" s="32">
        <v>0.0</v>
      </c>
      <c r="N245" s="32">
        <v>1.0</v>
      </c>
      <c r="O245" s="32" t="s">
        <v>84</v>
      </c>
      <c r="P245" s="32" t="s">
        <v>23</v>
      </c>
      <c r="Q245" s="32">
        <v>0.25</v>
      </c>
      <c r="R245" s="32">
        <v>0.75</v>
      </c>
      <c r="S245" s="32">
        <v>0.0</v>
      </c>
      <c r="T245" s="32">
        <f t="shared" si="18"/>
        <v>1</v>
      </c>
      <c r="U245" s="32" t="s">
        <v>2815</v>
      </c>
      <c r="V245" s="32" t="s">
        <v>9</v>
      </c>
      <c r="W245" s="32" t="s">
        <v>9</v>
      </c>
      <c r="X245" s="32" t="s">
        <v>42</v>
      </c>
      <c r="Y245" s="32" t="s">
        <v>102</v>
      </c>
      <c r="Z245" s="32" t="s">
        <v>2816</v>
      </c>
      <c r="AA245" s="32" t="s">
        <v>2817</v>
      </c>
      <c r="AB245" s="32" t="s">
        <v>2818</v>
      </c>
      <c r="AC245" s="32" t="s">
        <v>2819</v>
      </c>
      <c r="AD245" s="32" t="s">
        <v>2820</v>
      </c>
      <c r="AE245" s="32" t="s">
        <v>2821</v>
      </c>
      <c r="AF245" s="32" t="s">
        <v>2822</v>
      </c>
      <c r="AG245" s="32" t="s">
        <v>401</v>
      </c>
      <c r="AH245" s="32" t="s">
        <v>490</v>
      </c>
    </row>
    <row r="246">
      <c r="A246" s="31">
        <v>245.0</v>
      </c>
      <c r="B246" s="32" t="s">
        <v>2823</v>
      </c>
      <c r="C246" s="32" t="s">
        <v>2824</v>
      </c>
      <c r="D246" s="32">
        <v>2014.0</v>
      </c>
      <c r="E246" s="32" t="s">
        <v>99</v>
      </c>
      <c r="F246" s="32">
        <v>3.0</v>
      </c>
      <c r="G246" s="32">
        <v>-8.0</v>
      </c>
      <c r="H246" s="32">
        <v>-6.0</v>
      </c>
      <c r="I246" s="32">
        <v>-9.0</v>
      </c>
      <c r="J246" s="32">
        <v>0.0</v>
      </c>
      <c r="K246" s="32" t="s">
        <v>42</v>
      </c>
      <c r="L246" s="32" t="s">
        <v>43</v>
      </c>
      <c r="M246" s="32">
        <v>0.0</v>
      </c>
      <c r="N246" s="32">
        <v>1.0</v>
      </c>
      <c r="O246" s="32" t="s">
        <v>84</v>
      </c>
      <c r="P246" s="32" t="s">
        <v>113</v>
      </c>
      <c r="Q246" s="32">
        <v>1.0</v>
      </c>
      <c r="R246" s="32">
        <v>0.0</v>
      </c>
      <c r="S246" s="32">
        <v>0.0</v>
      </c>
      <c r="T246" s="32">
        <f t="shared" si="18"/>
        <v>1</v>
      </c>
      <c r="U246" s="32" t="s">
        <v>2825</v>
      </c>
      <c r="V246" s="32" t="s">
        <v>2826</v>
      </c>
      <c r="W246" s="32" t="s">
        <v>17</v>
      </c>
      <c r="X246" s="32" t="s">
        <v>2827</v>
      </c>
      <c r="Y246" s="32" t="s">
        <v>334</v>
      </c>
      <c r="Z246" s="32" t="s">
        <v>2828</v>
      </c>
      <c r="AA246" s="32" t="s">
        <v>2829</v>
      </c>
      <c r="AB246" s="32" t="s">
        <v>2830</v>
      </c>
      <c r="AC246" s="32" t="s">
        <v>2831</v>
      </c>
      <c r="AD246" s="32" t="s">
        <v>2832</v>
      </c>
      <c r="AE246" s="32" t="s">
        <v>2833</v>
      </c>
      <c r="AF246" s="32" t="s">
        <v>2834</v>
      </c>
      <c r="AG246" s="32" t="s">
        <v>96</v>
      </c>
      <c r="AH246" s="45"/>
    </row>
    <row r="247">
      <c r="A247" s="33">
        <v>246.0</v>
      </c>
      <c r="B247" s="32" t="s">
        <v>2835</v>
      </c>
      <c r="C247" s="32" t="s">
        <v>2836</v>
      </c>
      <c r="D247" s="32">
        <v>2003.0</v>
      </c>
      <c r="E247" s="32" t="s">
        <v>391</v>
      </c>
      <c r="F247" s="32">
        <v>2.0</v>
      </c>
      <c r="G247" s="32">
        <v>-10.0</v>
      </c>
      <c r="H247" s="32">
        <v>-6.0</v>
      </c>
      <c r="I247" s="32">
        <v>-6.0</v>
      </c>
      <c r="J247" s="32">
        <v>5.0</v>
      </c>
      <c r="K247" s="32" t="s">
        <v>42</v>
      </c>
      <c r="L247" s="32" t="s">
        <v>42</v>
      </c>
      <c r="M247" s="32">
        <v>0.0</v>
      </c>
      <c r="N247" s="32">
        <v>1.0</v>
      </c>
      <c r="O247" s="32" t="s">
        <v>2837</v>
      </c>
      <c r="P247" s="32" t="s">
        <v>23</v>
      </c>
      <c r="Q247" s="32">
        <v>1.0</v>
      </c>
      <c r="R247" s="32">
        <v>0.0</v>
      </c>
      <c r="S247" s="32">
        <v>0.0</v>
      </c>
      <c r="T247" s="32">
        <f t="shared" si="18"/>
        <v>1</v>
      </c>
      <c r="U247" s="32" t="s">
        <v>191</v>
      </c>
      <c r="V247" s="32" t="s">
        <v>310</v>
      </c>
      <c r="W247" s="32" t="s">
        <v>15</v>
      </c>
      <c r="X247" s="32" t="s">
        <v>137</v>
      </c>
      <c r="Y247" s="32" t="s">
        <v>102</v>
      </c>
      <c r="Z247" s="32" t="s">
        <v>2838</v>
      </c>
      <c r="AA247" s="32" t="s">
        <v>2839</v>
      </c>
      <c r="AB247" s="32" t="s">
        <v>2840</v>
      </c>
      <c r="AC247" s="32" t="s">
        <v>2841</v>
      </c>
      <c r="AD247" s="32" t="s">
        <v>2842</v>
      </c>
      <c r="AE247" s="32" t="s">
        <v>137</v>
      </c>
      <c r="AF247" s="32" t="s">
        <v>2843</v>
      </c>
      <c r="AG247" s="32" t="s">
        <v>96</v>
      </c>
      <c r="AH247" s="35"/>
    </row>
    <row r="248">
      <c r="A248" s="31">
        <v>247.0</v>
      </c>
      <c r="B248" s="32" t="s">
        <v>2844</v>
      </c>
      <c r="C248" s="32" t="s">
        <v>2845</v>
      </c>
      <c r="D248" s="32">
        <v>2015.0</v>
      </c>
      <c r="E248" s="32" t="s">
        <v>2846</v>
      </c>
      <c r="F248" s="32">
        <v>2.0</v>
      </c>
      <c r="G248" s="32">
        <v>-8.0</v>
      </c>
      <c r="H248" s="32">
        <v>-6.0</v>
      </c>
      <c r="I248" s="32">
        <v>-6.0</v>
      </c>
      <c r="J248" s="32">
        <v>2.0</v>
      </c>
      <c r="K248" s="32" t="s">
        <v>738</v>
      </c>
      <c r="L248" s="32" t="s">
        <v>43</v>
      </c>
      <c r="M248" s="32">
        <v>0.0</v>
      </c>
      <c r="N248" s="32">
        <v>0.0</v>
      </c>
      <c r="O248" s="32" t="s">
        <v>243</v>
      </c>
      <c r="P248" s="32" t="s">
        <v>23</v>
      </c>
      <c r="Q248" s="32">
        <v>0.5</v>
      </c>
      <c r="R248" s="32">
        <v>0.0</v>
      </c>
      <c r="S248" s="32">
        <v>0.5</v>
      </c>
      <c r="T248" s="32">
        <f t="shared" si="18"/>
        <v>1</v>
      </c>
      <c r="U248" s="32" t="s">
        <v>2847</v>
      </c>
      <c r="V248" s="32" t="s">
        <v>2848</v>
      </c>
      <c r="W248" s="32" t="s">
        <v>17</v>
      </c>
      <c r="X248" s="32" t="s">
        <v>2849</v>
      </c>
      <c r="Y248" s="32" t="s">
        <v>2850</v>
      </c>
      <c r="Z248" s="32" t="s">
        <v>2851</v>
      </c>
      <c r="AA248" s="32" t="s">
        <v>2852</v>
      </c>
      <c r="AB248" s="32" t="s">
        <v>2853</v>
      </c>
      <c r="AC248" s="32" t="s">
        <v>2854</v>
      </c>
      <c r="AD248" s="32" t="s">
        <v>2855</v>
      </c>
      <c r="AE248" s="32" t="s">
        <v>94</v>
      </c>
      <c r="AF248" s="32" t="s">
        <v>2856</v>
      </c>
      <c r="AG248" s="32" t="s">
        <v>96</v>
      </c>
      <c r="AH248" s="32" t="s">
        <v>126</v>
      </c>
    </row>
    <row r="249">
      <c r="A249" s="33">
        <v>248.0</v>
      </c>
      <c r="B249" s="33" t="s">
        <v>2857</v>
      </c>
      <c r="C249" s="33" t="s">
        <v>2858</v>
      </c>
      <c r="D249" s="33">
        <v>2011.0</v>
      </c>
      <c r="E249" s="33" t="s">
        <v>141</v>
      </c>
      <c r="F249" s="33">
        <v>3.0</v>
      </c>
      <c r="G249" s="33">
        <v>-3.0</v>
      </c>
      <c r="H249" s="33">
        <v>-1.0</v>
      </c>
      <c r="I249" s="46">
        <v>-2.0</v>
      </c>
      <c r="J249" s="46">
        <v>0.0</v>
      </c>
      <c r="K249" s="33" t="s">
        <v>45</v>
      </c>
      <c r="L249" s="33" t="s">
        <v>45</v>
      </c>
      <c r="M249" s="33">
        <v>0.0</v>
      </c>
      <c r="N249" s="33">
        <v>1.0</v>
      </c>
      <c r="O249" s="33" t="s">
        <v>84</v>
      </c>
      <c r="P249" s="33" t="s">
        <v>23</v>
      </c>
      <c r="Q249" s="33">
        <v>0.25</v>
      </c>
      <c r="R249" s="33">
        <v>0.75</v>
      </c>
      <c r="S249" s="33">
        <v>0.0</v>
      </c>
      <c r="T249" s="33">
        <f t="shared" si="18"/>
        <v>1</v>
      </c>
      <c r="U249" s="33" t="s">
        <v>2859</v>
      </c>
      <c r="V249" s="33" t="s">
        <v>143</v>
      </c>
      <c r="W249" s="33" t="s">
        <v>31</v>
      </c>
      <c r="X249" s="33" t="s">
        <v>259</v>
      </c>
      <c r="Y249" s="33" t="s">
        <v>582</v>
      </c>
      <c r="Z249" s="33" t="s">
        <v>2860</v>
      </c>
      <c r="AA249" s="33" t="s">
        <v>2861</v>
      </c>
      <c r="AB249" s="33" t="s">
        <v>2862</v>
      </c>
      <c r="AC249" s="33" t="s">
        <v>2863</v>
      </c>
      <c r="AD249" s="33" t="s">
        <v>2164</v>
      </c>
      <c r="AE249" s="33" t="s">
        <v>2864</v>
      </c>
      <c r="AF249" s="33" t="s">
        <v>2865</v>
      </c>
      <c r="AG249" s="33" t="s">
        <v>96</v>
      </c>
      <c r="AH249" s="34"/>
    </row>
    <row r="250">
      <c r="A250" s="31">
        <v>249.0</v>
      </c>
      <c r="B250" s="31" t="s">
        <v>2866</v>
      </c>
      <c r="C250" s="31" t="s">
        <v>2867</v>
      </c>
      <c r="D250" s="31">
        <v>2004.0</v>
      </c>
      <c r="E250" s="31" t="s">
        <v>2868</v>
      </c>
      <c r="F250" s="31">
        <v>2.0</v>
      </c>
      <c r="G250" s="31">
        <v>-10.0</v>
      </c>
      <c r="H250" s="31">
        <v>-6.0</v>
      </c>
      <c r="I250" s="31">
        <v>2.0</v>
      </c>
      <c r="J250" s="31">
        <v>2.0</v>
      </c>
      <c r="K250" s="31" t="s">
        <v>330</v>
      </c>
      <c r="L250" s="31" t="s">
        <v>42</v>
      </c>
      <c r="M250" s="31">
        <v>0.0</v>
      </c>
      <c r="N250" s="31">
        <v>1.0</v>
      </c>
      <c r="O250" s="31" t="s">
        <v>84</v>
      </c>
      <c r="P250" s="31" t="s">
        <v>16</v>
      </c>
      <c r="Q250" s="31">
        <v>0.0</v>
      </c>
      <c r="R250" s="31">
        <v>1.0</v>
      </c>
      <c r="S250" s="31">
        <v>0.0</v>
      </c>
      <c r="T250" s="31">
        <f t="shared" si="18"/>
        <v>1</v>
      </c>
      <c r="U250" s="31" t="s">
        <v>2869</v>
      </c>
      <c r="V250" s="31" t="s">
        <v>332</v>
      </c>
      <c r="W250" s="31" t="s">
        <v>15</v>
      </c>
      <c r="X250" s="31" t="s">
        <v>2870</v>
      </c>
      <c r="Y250" s="31" t="s">
        <v>1015</v>
      </c>
      <c r="Z250" s="31" t="s">
        <v>2871</v>
      </c>
      <c r="AA250" s="31" t="s">
        <v>2872</v>
      </c>
      <c r="AB250" s="31" t="s">
        <v>2873</v>
      </c>
      <c r="AC250" s="31" t="s">
        <v>2874</v>
      </c>
      <c r="AD250" s="31" t="s">
        <v>2875</v>
      </c>
      <c r="AE250" s="31" t="s">
        <v>94</v>
      </c>
      <c r="AF250" s="31" t="s">
        <v>2876</v>
      </c>
      <c r="AG250" s="31" t="s">
        <v>96</v>
      </c>
      <c r="AH250" s="47"/>
    </row>
    <row r="251">
      <c r="A251" s="33">
        <v>250.0</v>
      </c>
      <c r="B251" s="32" t="s">
        <v>2877</v>
      </c>
      <c r="C251" s="32" t="s">
        <v>2878</v>
      </c>
      <c r="D251" s="32">
        <v>2021.0</v>
      </c>
      <c r="E251" s="32" t="s">
        <v>99</v>
      </c>
      <c r="F251" s="32">
        <v>2.0</v>
      </c>
      <c r="G251" s="32">
        <v>-9.0</v>
      </c>
      <c r="H251" s="32">
        <v>-7.0</v>
      </c>
      <c r="I251" s="32">
        <v>-9.0</v>
      </c>
      <c r="J251" s="32">
        <v>5.0</v>
      </c>
      <c r="K251" s="32" t="s">
        <v>42</v>
      </c>
      <c r="L251" s="32" t="s">
        <v>42</v>
      </c>
      <c r="M251" s="32">
        <v>0.0</v>
      </c>
      <c r="N251" s="32">
        <v>1.0</v>
      </c>
      <c r="O251" s="32" t="s">
        <v>84</v>
      </c>
      <c r="P251" s="32" t="s">
        <v>16</v>
      </c>
      <c r="Q251" s="32">
        <v>1.0</v>
      </c>
      <c r="R251" s="32">
        <v>0.0</v>
      </c>
      <c r="S251" s="32">
        <v>0.0</v>
      </c>
      <c r="T251" s="32">
        <f t="shared" si="18"/>
        <v>1</v>
      </c>
      <c r="U251" s="32" t="s">
        <v>2879</v>
      </c>
      <c r="V251" s="32" t="s">
        <v>310</v>
      </c>
      <c r="W251" s="32" t="s">
        <v>15</v>
      </c>
      <c r="X251" s="32" t="s">
        <v>496</v>
      </c>
      <c r="Y251" s="32" t="s">
        <v>1540</v>
      </c>
      <c r="Z251" s="32" t="s">
        <v>2880</v>
      </c>
      <c r="AA251" s="32" t="s">
        <v>2881</v>
      </c>
      <c r="AB251" s="32" t="s">
        <v>2882</v>
      </c>
      <c r="AC251" s="32" t="s">
        <v>2883</v>
      </c>
      <c r="AD251" s="32" t="s">
        <v>2884</v>
      </c>
      <c r="AE251" s="32" t="s">
        <v>2885</v>
      </c>
      <c r="AF251" s="32" t="s">
        <v>2886</v>
      </c>
      <c r="AG251" s="32" t="s">
        <v>96</v>
      </c>
      <c r="AH251" s="32"/>
    </row>
    <row r="252">
      <c r="A252" s="31">
        <v>251.0</v>
      </c>
      <c r="B252" s="32" t="s">
        <v>2887</v>
      </c>
      <c r="C252" s="32" t="s">
        <v>2888</v>
      </c>
      <c r="D252" s="32">
        <v>2003.0</v>
      </c>
      <c r="E252" s="32" t="s">
        <v>2889</v>
      </c>
      <c r="F252" s="32">
        <v>2.0</v>
      </c>
      <c r="G252" s="32">
        <v>-10.0</v>
      </c>
      <c r="H252" s="32">
        <v>-6.0</v>
      </c>
      <c r="I252" s="32">
        <v>-6.0</v>
      </c>
      <c r="J252" s="32">
        <v>5.0</v>
      </c>
      <c r="K252" s="32" t="s">
        <v>42</v>
      </c>
      <c r="L252" s="32" t="s">
        <v>42</v>
      </c>
      <c r="M252" s="32">
        <v>0.0</v>
      </c>
      <c r="N252" s="32">
        <v>0.0</v>
      </c>
      <c r="O252" s="32" t="s">
        <v>84</v>
      </c>
      <c r="P252" s="32" t="s">
        <v>16</v>
      </c>
      <c r="Q252" s="32">
        <v>0.0</v>
      </c>
      <c r="R252" s="32">
        <v>0.75</v>
      </c>
      <c r="S252" s="32">
        <v>0.25</v>
      </c>
      <c r="T252" s="32">
        <f t="shared" si="18"/>
        <v>1</v>
      </c>
      <c r="U252" s="32" t="s">
        <v>2890</v>
      </c>
      <c r="V252" s="32" t="s">
        <v>2891</v>
      </c>
      <c r="W252" s="32" t="s">
        <v>15</v>
      </c>
      <c r="X252" s="32" t="s">
        <v>496</v>
      </c>
      <c r="Y252" s="32" t="s">
        <v>2892</v>
      </c>
      <c r="Z252" s="32" t="s">
        <v>2893</v>
      </c>
      <c r="AA252" s="32" t="s">
        <v>2894</v>
      </c>
      <c r="AB252" s="32" t="s">
        <v>2895</v>
      </c>
      <c r="AC252" s="32" t="s">
        <v>2896</v>
      </c>
      <c r="AD252" s="32" t="s">
        <v>575</v>
      </c>
      <c r="AE252" s="32" t="s">
        <v>2897</v>
      </c>
      <c r="AF252" s="32" t="s">
        <v>2898</v>
      </c>
      <c r="AG252" s="32" t="s">
        <v>96</v>
      </c>
      <c r="AH252" s="32" t="s">
        <v>2899</v>
      </c>
    </row>
    <row r="253">
      <c r="A253" s="33">
        <v>252.0</v>
      </c>
      <c r="B253" s="32" t="s">
        <v>2900</v>
      </c>
      <c r="C253" s="32" t="s">
        <v>2901</v>
      </c>
      <c r="D253" s="32">
        <v>2016.0</v>
      </c>
      <c r="E253" s="32" t="s">
        <v>2902</v>
      </c>
      <c r="F253" s="32">
        <v>2.0</v>
      </c>
      <c r="G253" s="32">
        <v>-3.0</v>
      </c>
      <c r="H253" s="32">
        <v>-2.0</v>
      </c>
      <c r="I253" s="32">
        <v>-2.0</v>
      </c>
      <c r="J253" s="32">
        <v>0.0</v>
      </c>
      <c r="K253" s="32" t="s">
        <v>216</v>
      </c>
      <c r="L253" s="32" t="s">
        <v>45</v>
      </c>
      <c r="M253" s="32">
        <v>0.0</v>
      </c>
      <c r="N253" s="32">
        <v>1.0</v>
      </c>
      <c r="O253" s="32" t="s">
        <v>84</v>
      </c>
      <c r="P253" s="32" t="s">
        <v>23</v>
      </c>
      <c r="Q253" s="32">
        <v>0.0</v>
      </c>
      <c r="R253" s="32">
        <v>1.0</v>
      </c>
      <c r="S253" s="32">
        <v>0.0</v>
      </c>
      <c r="T253" s="32">
        <f t="shared" si="18"/>
        <v>1</v>
      </c>
      <c r="U253" s="32" t="s">
        <v>2903</v>
      </c>
      <c r="V253" s="32" t="s">
        <v>2904</v>
      </c>
      <c r="W253" s="32" t="s">
        <v>33</v>
      </c>
      <c r="X253" s="32" t="s">
        <v>259</v>
      </c>
      <c r="Y253" s="32" t="s">
        <v>102</v>
      </c>
      <c r="Z253" s="32" t="s">
        <v>2905</v>
      </c>
      <c r="AA253" s="32" t="s">
        <v>2906</v>
      </c>
      <c r="AB253" s="32" t="s">
        <v>2907</v>
      </c>
      <c r="AC253" s="32" t="s">
        <v>2908</v>
      </c>
      <c r="AD253" s="32" t="s">
        <v>2909</v>
      </c>
      <c r="AE253" s="32" t="s">
        <v>137</v>
      </c>
      <c r="AF253" s="32" t="s">
        <v>2910</v>
      </c>
      <c r="AG253" s="32" t="s">
        <v>96</v>
      </c>
      <c r="AH253" s="35"/>
    </row>
    <row r="254">
      <c r="A254" s="31">
        <v>253.0</v>
      </c>
      <c r="B254" s="32" t="s">
        <v>2911</v>
      </c>
      <c r="C254" s="32" t="s">
        <v>2912</v>
      </c>
      <c r="D254" s="32">
        <v>2005.0</v>
      </c>
      <c r="E254" s="32" t="s">
        <v>2913</v>
      </c>
      <c r="F254" s="32">
        <v>3.0</v>
      </c>
      <c r="G254" s="32">
        <v>-3.0</v>
      </c>
      <c r="H254" s="32">
        <v>-1.0</v>
      </c>
      <c r="I254" s="32">
        <v>0.0</v>
      </c>
      <c r="J254" s="32">
        <v>0.0</v>
      </c>
      <c r="K254" s="32" t="s">
        <v>45</v>
      </c>
      <c r="L254" s="32" t="s">
        <v>45</v>
      </c>
      <c r="M254" s="32">
        <v>0.0</v>
      </c>
      <c r="N254" s="32">
        <v>1.0</v>
      </c>
      <c r="O254" s="32" t="s">
        <v>1949</v>
      </c>
      <c r="P254" s="32" t="s">
        <v>16</v>
      </c>
      <c r="Q254" s="32">
        <v>0.75</v>
      </c>
      <c r="R254" s="32">
        <v>0.25</v>
      </c>
      <c r="S254" s="32">
        <v>0.0</v>
      </c>
      <c r="T254" s="32">
        <f t="shared" si="18"/>
        <v>1</v>
      </c>
      <c r="U254" s="32" t="s">
        <v>2914</v>
      </c>
      <c r="V254" s="32" t="s">
        <v>2915</v>
      </c>
      <c r="W254" s="32" t="s">
        <v>35</v>
      </c>
      <c r="X254" s="32" t="s">
        <v>117</v>
      </c>
      <c r="Y254" s="32" t="s">
        <v>102</v>
      </c>
      <c r="Z254" s="32" t="s">
        <v>2916</v>
      </c>
      <c r="AA254" s="32" t="s">
        <v>2917</v>
      </c>
      <c r="AB254" s="32" t="s">
        <v>2918</v>
      </c>
      <c r="AC254" s="32" t="s">
        <v>2919</v>
      </c>
      <c r="AD254" s="32" t="s">
        <v>2920</v>
      </c>
      <c r="AE254" s="32" t="s">
        <v>94</v>
      </c>
      <c r="AF254" s="32" t="s">
        <v>2921</v>
      </c>
      <c r="AG254" s="32" t="s">
        <v>151</v>
      </c>
      <c r="AH254" s="45"/>
    </row>
    <row r="255">
      <c r="A255" s="33">
        <v>254.0</v>
      </c>
      <c r="B255" s="32" t="s">
        <v>2922</v>
      </c>
      <c r="C255" s="32" t="s">
        <v>2923</v>
      </c>
      <c r="D255" s="32">
        <v>2010.0</v>
      </c>
      <c r="E255" s="32" t="s">
        <v>2924</v>
      </c>
      <c r="F255" s="32">
        <v>2.0</v>
      </c>
      <c r="G255" s="32">
        <v>-3.0</v>
      </c>
      <c r="H255" s="32">
        <v>-3.0</v>
      </c>
      <c r="I255" s="32">
        <v>0.0</v>
      </c>
      <c r="J255" s="32">
        <v>0.0</v>
      </c>
      <c r="K255" s="32" t="s">
        <v>44</v>
      </c>
      <c r="L255" s="32" t="s">
        <v>45</v>
      </c>
      <c r="M255" s="32">
        <v>0.0</v>
      </c>
      <c r="N255" s="32">
        <v>1.0</v>
      </c>
      <c r="O255" s="32" t="s">
        <v>84</v>
      </c>
      <c r="P255" s="32" t="s">
        <v>23</v>
      </c>
      <c r="Q255" s="32">
        <v>0.25</v>
      </c>
      <c r="R255" s="32">
        <v>0.75</v>
      </c>
      <c r="S255" s="32">
        <v>0.0</v>
      </c>
      <c r="T255" s="32">
        <f t="shared" si="18"/>
        <v>1</v>
      </c>
      <c r="U255" s="32" t="s">
        <v>2925</v>
      </c>
      <c r="V255" s="32" t="s">
        <v>2926</v>
      </c>
      <c r="W255" s="32" t="s">
        <v>36</v>
      </c>
      <c r="X255" s="32" t="s">
        <v>296</v>
      </c>
      <c r="Y255" s="32" t="s">
        <v>205</v>
      </c>
      <c r="Z255" s="32" t="s">
        <v>2927</v>
      </c>
      <c r="AA255" s="32" t="s">
        <v>2928</v>
      </c>
      <c r="AB255" s="32" t="s">
        <v>2929</v>
      </c>
      <c r="AC255" s="32" t="s">
        <v>2930</v>
      </c>
      <c r="AD255" s="32" t="s">
        <v>2931</v>
      </c>
      <c r="AE255" s="32" t="s">
        <v>137</v>
      </c>
      <c r="AF255" s="32" t="s">
        <v>2932</v>
      </c>
      <c r="AG255" s="32" t="s">
        <v>96</v>
      </c>
      <c r="AH255" s="35"/>
    </row>
    <row r="256">
      <c r="A256" s="31">
        <v>255.0</v>
      </c>
      <c r="B256" s="32" t="s">
        <v>2933</v>
      </c>
      <c r="C256" s="32" t="s">
        <v>2934</v>
      </c>
      <c r="D256" s="32">
        <v>2020.0</v>
      </c>
      <c r="E256" s="32" t="s">
        <v>2310</v>
      </c>
      <c r="F256" s="32">
        <v>2.0</v>
      </c>
      <c r="G256" s="32">
        <v>-10.0</v>
      </c>
      <c r="H256" s="32">
        <v>-4.0</v>
      </c>
      <c r="I256" s="32">
        <v>-3.0</v>
      </c>
      <c r="J256" s="32">
        <v>0.0</v>
      </c>
      <c r="K256" s="32" t="s">
        <v>604</v>
      </c>
      <c r="L256" s="32" t="s">
        <v>43</v>
      </c>
      <c r="M256" s="32">
        <v>0.0</v>
      </c>
      <c r="N256" s="32">
        <v>1.0</v>
      </c>
      <c r="O256" s="32" t="s">
        <v>243</v>
      </c>
      <c r="P256" s="32" t="s">
        <v>16</v>
      </c>
      <c r="Q256" s="32">
        <v>0.75</v>
      </c>
      <c r="R256" s="32">
        <v>0.25</v>
      </c>
      <c r="S256" s="32">
        <v>0.0</v>
      </c>
      <c r="T256" s="32">
        <f t="shared" si="18"/>
        <v>1</v>
      </c>
      <c r="U256" s="32" t="s">
        <v>2935</v>
      </c>
      <c r="V256" s="32" t="s">
        <v>2936</v>
      </c>
      <c r="W256" s="32" t="s">
        <v>21</v>
      </c>
      <c r="X256" s="32" t="s">
        <v>2937</v>
      </c>
      <c r="Y256" s="32" t="s">
        <v>233</v>
      </c>
      <c r="Z256" s="32" t="s">
        <v>2938</v>
      </c>
      <c r="AA256" s="32" t="s">
        <v>2939</v>
      </c>
      <c r="AB256" s="32" t="s">
        <v>2940</v>
      </c>
      <c r="AC256" s="32" t="s">
        <v>2941</v>
      </c>
      <c r="AD256" s="32" t="s">
        <v>2942</v>
      </c>
      <c r="AE256" s="32" t="s">
        <v>94</v>
      </c>
      <c r="AF256" s="32" t="s">
        <v>2943</v>
      </c>
      <c r="AG256" s="32" t="s">
        <v>96</v>
      </c>
      <c r="AH256" s="32" t="s">
        <v>126</v>
      </c>
    </row>
    <row r="257">
      <c r="A257" s="33">
        <v>256.0</v>
      </c>
      <c r="B257" s="32" t="s">
        <v>2944</v>
      </c>
      <c r="C257" s="32" t="s">
        <v>2945</v>
      </c>
      <c r="D257" s="32">
        <v>2021.0</v>
      </c>
      <c r="E257" s="32" t="s">
        <v>2946</v>
      </c>
      <c r="F257" s="32">
        <v>2.0</v>
      </c>
      <c r="G257" s="32">
        <v>-7.0</v>
      </c>
      <c r="H257" s="32">
        <v>-4.0</v>
      </c>
      <c r="I257" s="32">
        <v>2.0</v>
      </c>
      <c r="J257" s="32">
        <v>2.0</v>
      </c>
      <c r="K257" s="32" t="s">
        <v>44</v>
      </c>
      <c r="L257" s="32" t="s">
        <v>44</v>
      </c>
      <c r="M257" s="32">
        <v>0.0</v>
      </c>
      <c r="N257" s="32">
        <v>1.0</v>
      </c>
      <c r="O257" s="32" t="s">
        <v>1949</v>
      </c>
      <c r="P257" s="32" t="s">
        <v>16</v>
      </c>
      <c r="Q257" s="32">
        <v>0.25</v>
      </c>
      <c r="R257" s="32">
        <v>0.75</v>
      </c>
      <c r="S257" s="32">
        <v>0.0</v>
      </c>
      <c r="T257" s="32">
        <f t="shared" si="18"/>
        <v>1</v>
      </c>
      <c r="U257" s="32" t="s">
        <v>2947</v>
      </c>
      <c r="V257" s="32" t="s">
        <v>2948</v>
      </c>
      <c r="W257" s="32" t="s">
        <v>25</v>
      </c>
      <c r="X257" s="32" t="s">
        <v>2949</v>
      </c>
      <c r="Y257" s="32" t="s">
        <v>88</v>
      </c>
      <c r="Z257" s="32" t="s">
        <v>2950</v>
      </c>
      <c r="AA257" s="32" t="s">
        <v>2951</v>
      </c>
      <c r="AB257" s="32" t="s">
        <v>2952</v>
      </c>
      <c r="AC257" s="32" t="s">
        <v>2953</v>
      </c>
      <c r="AD257" s="32" t="s">
        <v>2954</v>
      </c>
      <c r="AE257" s="32" t="s">
        <v>2955</v>
      </c>
      <c r="AF257" s="32" t="s">
        <v>2956</v>
      </c>
      <c r="AG257" s="32" t="s">
        <v>96</v>
      </c>
      <c r="AH257" s="45"/>
    </row>
    <row r="258">
      <c r="A258" s="31">
        <v>257.0</v>
      </c>
      <c r="B258" s="32" t="s">
        <v>2957</v>
      </c>
      <c r="C258" s="32" t="s">
        <v>2958</v>
      </c>
      <c r="D258" s="32">
        <v>2008.0</v>
      </c>
      <c r="E258" s="32" t="s">
        <v>111</v>
      </c>
      <c r="F258" s="32">
        <v>3.0</v>
      </c>
      <c r="G258" s="32">
        <v>-3.0</v>
      </c>
      <c r="H258" s="32">
        <v>-2.0</v>
      </c>
      <c r="I258" s="32">
        <v>-6.0</v>
      </c>
      <c r="J258" s="32">
        <v>0.0</v>
      </c>
      <c r="K258" s="32" t="s">
        <v>45</v>
      </c>
      <c r="L258" s="32" t="s">
        <v>45</v>
      </c>
      <c r="M258" s="32">
        <v>0.0</v>
      </c>
      <c r="N258" s="32">
        <v>1.0</v>
      </c>
      <c r="O258" s="32" t="s">
        <v>84</v>
      </c>
      <c r="P258" s="32" t="s">
        <v>23</v>
      </c>
      <c r="Q258" s="32">
        <v>1.0</v>
      </c>
      <c r="R258" s="32">
        <v>0.0</v>
      </c>
      <c r="S258" s="32">
        <v>0.0</v>
      </c>
      <c r="T258" s="32">
        <f t="shared" si="18"/>
        <v>1</v>
      </c>
      <c r="U258" s="32" t="s">
        <v>2959</v>
      </c>
      <c r="V258" s="32" t="s">
        <v>520</v>
      </c>
      <c r="W258" s="32" t="s">
        <v>34</v>
      </c>
      <c r="X258" s="32" t="s">
        <v>521</v>
      </c>
      <c r="Y258" s="32" t="s">
        <v>102</v>
      </c>
      <c r="Z258" s="32" t="s">
        <v>2960</v>
      </c>
      <c r="AA258" s="32" t="s">
        <v>2961</v>
      </c>
      <c r="AB258" s="32" t="s">
        <v>2962</v>
      </c>
      <c r="AC258" s="32" t="s">
        <v>2963</v>
      </c>
      <c r="AD258" s="32" t="s">
        <v>2164</v>
      </c>
      <c r="AE258" s="32" t="s">
        <v>137</v>
      </c>
      <c r="AF258" s="32" t="s">
        <v>2964</v>
      </c>
      <c r="AG258" s="32" t="s">
        <v>2965</v>
      </c>
      <c r="AH258" s="32" t="s">
        <v>126</v>
      </c>
    </row>
    <row r="259">
      <c r="A259" s="33">
        <v>258.0</v>
      </c>
      <c r="B259" s="32" t="s">
        <v>2966</v>
      </c>
      <c r="C259" s="32" t="s">
        <v>2967</v>
      </c>
      <c r="D259" s="32">
        <v>2016.0</v>
      </c>
      <c r="E259" s="32" t="s">
        <v>2968</v>
      </c>
      <c r="F259" s="32">
        <v>3.0</v>
      </c>
      <c r="G259" s="32">
        <v>-10.0</v>
      </c>
      <c r="H259" s="32">
        <v>-7.0</v>
      </c>
      <c r="I259" s="32">
        <v>-9.0</v>
      </c>
      <c r="J259" s="32">
        <v>0.0</v>
      </c>
      <c r="K259" s="32" t="s">
        <v>2969</v>
      </c>
      <c r="L259" s="32" t="s">
        <v>494</v>
      </c>
      <c r="M259" s="32">
        <v>1.0</v>
      </c>
      <c r="N259" s="32">
        <v>0.0</v>
      </c>
      <c r="O259" s="32" t="s">
        <v>84</v>
      </c>
      <c r="P259" s="32" t="s">
        <v>23</v>
      </c>
      <c r="Q259" s="32">
        <v>0.25</v>
      </c>
      <c r="R259" s="32">
        <v>0.0</v>
      </c>
      <c r="S259" s="32">
        <v>0.75</v>
      </c>
      <c r="T259" s="32">
        <f t="shared" si="18"/>
        <v>1</v>
      </c>
      <c r="U259" s="32" t="s">
        <v>2970</v>
      </c>
      <c r="V259" s="32" t="s">
        <v>2971</v>
      </c>
      <c r="W259" s="32" t="s">
        <v>116</v>
      </c>
      <c r="X259" s="32" t="s">
        <v>2972</v>
      </c>
      <c r="Y259" s="32" t="s">
        <v>448</v>
      </c>
      <c r="Z259" s="32" t="s">
        <v>2973</v>
      </c>
      <c r="AA259" s="32" t="s">
        <v>2974</v>
      </c>
      <c r="AB259" s="32" t="s">
        <v>2975</v>
      </c>
      <c r="AC259" s="32" t="s">
        <v>2976</v>
      </c>
      <c r="AD259" s="32" t="s">
        <v>2977</v>
      </c>
      <c r="AE259" s="32" t="s">
        <v>2978</v>
      </c>
      <c r="AF259" s="32" t="s">
        <v>2979</v>
      </c>
      <c r="AG259" s="32" t="s">
        <v>96</v>
      </c>
      <c r="AH259" s="32" t="s">
        <v>2980</v>
      </c>
    </row>
    <row r="260">
      <c r="A260" s="31">
        <v>259.0</v>
      </c>
      <c r="B260" s="32" t="s">
        <v>2981</v>
      </c>
      <c r="C260" s="32" t="s">
        <v>2982</v>
      </c>
      <c r="D260" s="32">
        <v>2021.0</v>
      </c>
      <c r="E260" s="32" t="s">
        <v>2983</v>
      </c>
      <c r="F260" s="32">
        <v>2.0</v>
      </c>
      <c r="G260" s="32">
        <v>-5.0</v>
      </c>
      <c r="H260" s="32">
        <v>-4.0</v>
      </c>
      <c r="I260" s="32">
        <v>5.0</v>
      </c>
      <c r="J260" s="32">
        <v>6.0</v>
      </c>
      <c r="K260" s="32" t="s">
        <v>604</v>
      </c>
      <c r="L260" s="32" t="s">
        <v>43</v>
      </c>
      <c r="M260" s="32">
        <v>0.0</v>
      </c>
      <c r="N260" s="32">
        <v>0.0</v>
      </c>
      <c r="O260" s="32" t="s">
        <v>968</v>
      </c>
      <c r="P260" s="32" t="s">
        <v>23</v>
      </c>
      <c r="Q260" s="32">
        <v>1.0</v>
      </c>
      <c r="R260" s="32">
        <v>0.0</v>
      </c>
      <c r="S260" s="32">
        <v>0.0</v>
      </c>
      <c r="T260" s="32">
        <f t="shared" si="18"/>
        <v>1</v>
      </c>
      <c r="U260" s="32" t="s">
        <v>2984</v>
      </c>
      <c r="V260" s="32" t="s">
        <v>2985</v>
      </c>
      <c r="W260" s="32" t="s">
        <v>21</v>
      </c>
      <c r="X260" s="32" t="s">
        <v>2986</v>
      </c>
      <c r="Y260" s="32" t="s">
        <v>570</v>
      </c>
      <c r="Z260" s="32" t="s">
        <v>2987</v>
      </c>
      <c r="AA260" s="32" t="s">
        <v>2988</v>
      </c>
      <c r="AB260" s="32" t="s">
        <v>2989</v>
      </c>
      <c r="AC260" s="32" t="s">
        <v>2990</v>
      </c>
      <c r="AD260" s="32" t="s">
        <v>2991</v>
      </c>
      <c r="AE260" s="32" t="s">
        <v>2992</v>
      </c>
      <c r="AF260" s="32" t="s">
        <v>2993</v>
      </c>
      <c r="AG260" s="32" t="s">
        <v>96</v>
      </c>
      <c r="AH260" s="32" t="s">
        <v>126</v>
      </c>
    </row>
    <row r="261">
      <c r="A261" s="33">
        <v>260.0</v>
      </c>
      <c r="B261" s="33" t="s">
        <v>2994</v>
      </c>
      <c r="C261" s="33" t="s">
        <v>2995</v>
      </c>
      <c r="D261" s="33">
        <v>2016.0</v>
      </c>
      <c r="E261" s="33" t="s">
        <v>639</v>
      </c>
      <c r="F261" s="33">
        <v>2.0</v>
      </c>
      <c r="G261" s="33">
        <v>-10.0</v>
      </c>
      <c r="H261" s="33">
        <v>-4.0</v>
      </c>
      <c r="I261" s="33">
        <v>2.0</v>
      </c>
      <c r="J261" s="33">
        <v>2.0</v>
      </c>
      <c r="K261" s="33" t="s">
        <v>2996</v>
      </c>
      <c r="L261" s="33" t="s">
        <v>42</v>
      </c>
      <c r="M261" s="33">
        <v>0.0</v>
      </c>
      <c r="N261" s="33">
        <v>0.0</v>
      </c>
      <c r="O261" s="33" t="s">
        <v>84</v>
      </c>
      <c r="P261" s="33" t="s">
        <v>23</v>
      </c>
      <c r="Q261" s="33">
        <v>0.75</v>
      </c>
      <c r="R261" s="33">
        <v>0.25</v>
      </c>
      <c r="S261" s="33">
        <v>0.0</v>
      </c>
      <c r="T261" s="33">
        <v>0.0</v>
      </c>
      <c r="U261" s="33" t="s">
        <v>2997</v>
      </c>
      <c r="V261" s="33" t="s">
        <v>332</v>
      </c>
      <c r="W261" s="33" t="s">
        <v>15</v>
      </c>
      <c r="X261" s="33" t="s">
        <v>2998</v>
      </c>
      <c r="Y261" s="33" t="s">
        <v>2892</v>
      </c>
      <c r="Z261" s="33" t="s">
        <v>2999</v>
      </c>
      <c r="AA261" s="33" t="s">
        <v>3000</v>
      </c>
      <c r="AB261" s="33" t="s">
        <v>3001</v>
      </c>
      <c r="AC261" s="33" t="s">
        <v>3002</v>
      </c>
      <c r="AD261" s="33" t="s">
        <v>3003</v>
      </c>
      <c r="AE261" s="33" t="s">
        <v>94</v>
      </c>
      <c r="AF261" s="33" t="s">
        <v>3004</v>
      </c>
      <c r="AG261" s="33" t="s">
        <v>96</v>
      </c>
      <c r="AH261" s="33" t="s">
        <v>126</v>
      </c>
    </row>
    <row r="262">
      <c r="A262" s="31">
        <v>261.0</v>
      </c>
      <c r="B262" s="32" t="s">
        <v>3005</v>
      </c>
      <c r="C262" s="32" t="s">
        <v>3006</v>
      </c>
      <c r="D262" s="32">
        <v>2005.0</v>
      </c>
      <c r="E262" s="32" t="s">
        <v>3007</v>
      </c>
      <c r="F262" s="32">
        <v>3.0</v>
      </c>
      <c r="G262" s="32">
        <v>-10.0</v>
      </c>
      <c r="H262" s="32">
        <v>-1.0</v>
      </c>
      <c r="I262" s="32">
        <v>0.0</v>
      </c>
      <c r="J262" s="32">
        <v>9.0</v>
      </c>
      <c r="K262" s="32" t="s">
        <v>112</v>
      </c>
      <c r="L262" s="32" t="s">
        <v>112</v>
      </c>
      <c r="M262" s="32">
        <v>1.0</v>
      </c>
      <c r="N262" s="32">
        <v>0.0</v>
      </c>
      <c r="O262" s="32" t="s">
        <v>84</v>
      </c>
      <c r="P262" s="32" t="s">
        <v>16</v>
      </c>
      <c r="Q262" s="32">
        <v>0.3</v>
      </c>
      <c r="R262" s="32">
        <v>0.6</v>
      </c>
      <c r="S262" s="32">
        <v>0.1</v>
      </c>
      <c r="T262" s="32">
        <f t="shared" ref="T262:T276" si="19">SUM(Q262:S262)</f>
        <v>1</v>
      </c>
      <c r="U262" s="32" t="s">
        <v>3008</v>
      </c>
      <c r="V262" s="32" t="s">
        <v>3009</v>
      </c>
      <c r="W262" s="32" t="s">
        <v>38</v>
      </c>
      <c r="X262" s="32" t="s">
        <v>3010</v>
      </c>
      <c r="Y262" s="32" t="s">
        <v>88</v>
      </c>
      <c r="Z262" s="32" t="s">
        <v>3011</v>
      </c>
      <c r="AA262" s="32" t="s">
        <v>3012</v>
      </c>
      <c r="AB262" s="32" t="s">
        <v>3013</v>
      </c>
      <c r="AC262" s="32" t="s">
        <v>3014</v>
      </c>
      <c r="AD262" s="32" t="s">
        <v>3015</v>
      </c>
      <c r="AE262" s="32" t="s">
        <v>94</v>
      </c>
      <c r="AF262" s="32" t="s">
        <v>3016</v>
      </c>
      <c r="AG262" s="32" t="s">
        <v>96</v>
      </c>
      <c r="AH262" s="32"/>
    </row>
    <row r="263">
      <c r="A263" s="33">
        <v>262.0</v>
      </c>
      <c r="B263" s="32" t="s">
        <v>3017</v>
      </c>
      <c r="C263" s="32" t="s">
        <v>3018</v>
      </c>
      <c r="D263" s="32">
        <v>2016.0</v>
      </c>
      <c r="E263" s="32" t="s">
        <v>164</v>
      </c>
      <c r="F263" s="32">
        <v>2.0</v>
      </c>
      <c r="G263" s="32">
        <v>-3.0</v>
      </c>
      <c r="H263" s="32">
        <v>-2.0</v>
      </c>
      <c r="I263" s="32">
        <v>0.0</v>
      </c>
      <c r="J263" s="32">
        <v>0.0</v>
      </c>
      <c r="K263" s="32" t="s">
        <v>216</v>
      </c>
      <c r="L263" s="32" t="s">
        <v>45</v>
      </c>
      <c r="M263" s="32">
        <v>0.0</v>
      </c>
      <c r="N263" s="32">
        <v>1.0</v>
      </c>
      <c r="O263" s="32" t="s">
        <v>84</v>
      </c>
      <c r="P263" s="32" t="s">
        <v>23</v>
      </c>
      <c r="Q263" s="32">
        <v>0.25</v>
      </c>
      <c r="R263" s="32">
        <v>0.75</v>
      </c>
      <c r="S263" s="32">
        <v>0.0</v>
      </c>
      <c r="T263" s="32">
        <f t="shared" si="19"/>
        <v>1</v>
      </c>
      <c r="U263" s="32" t="s">
        <v>3019</v>
      </c>
      <c r="V263" s="32" t="s">
        <v>3020</v>
      </c>
      <c r="W263" s="32" t="s">
        <v>34</v>
      </c>
      <c r="X263" s="32" t="s">
        <v>3021</v>
      </c>
      <c r="Y263" s="32" t="s">
        <v>102</v>
      </c>
      <c r="Z263" s="32" t="s">
        <v>3022</v>
      </c>
      <c r="AA263" s="32" t="s">
        <v>3023</v>
      </c>
      <c r="AB263" s="32" t="s">
        <v>3024</v>
      </c>
      <c r="AC263" s="32" t="s">
        <v>3025</v>
      </c>
      <c r="AD263" s="32" t="s">
        <v>3026</v>
      </c>
      <c r="AE263" s="32" t="s">
        <v>137</v>
      </c>
      <c r="AF263" s="32" t="s">
        <v>3027</v>
      </c>
      <c r="AG263" s="32" t="s">
        <v>96</v>
      </c>
      <c r="AH263" s="35"/>
    </row>
    <row r="264">
      <c r="A264" s="31">
        <v>263.0</v>
      </c>
      <c r="B264" s="32" t="s">
        <v>3028</v>
      </c>
      <c r="C264" s="32" t="s">
        <v>3029</v>
      </c>
      <c r="D264" s="32">
        <v>2009.0</v>
      </c>
      <c r="E264" s="32" t="s">
        <v>3030</v>
      </c>
      <c r="F264" s="32">
        <v>3.0</v>
      </c>
      <c r="G264" s="32">
        <v>-3.0</v>
      </c>
      <c r="H264" s="32">
        <v>-1.0</v>
      </c>
      <c r="I264" s="32">
        <v>-3.0</v>
      </c>
      <c r="J264" s="32">
        <v>0.0</v>
      </c>
      <c r="K264" s="32" t="s">
        <v>45</v>
      </c>
      <c r="L264" s="32" t="s">
        <v>45</v>
      </c>
      <c r="M264" s="32">
        <v>0.0</v>
      </c>
      <c r="N264" s="32">
        <v>1.0</v>
      </c>
      <c r="O264" s="32" t="s">
        <v>84</v>
      </c>
      <c r="P264" s="32" t="s">
        <v>23</v>
      </c>
      <c r="Q264" s="32">
        <v>1.0</v>
      </c>
      <c r="R264" s="32">
        <v>0.0</v>
      </c>
      <c r="S264" s="32">
        <v>0.0</v>
      </c>
      <c r="T264" s="32">
        <f t="shared" si="19"/>
        <v>1</v>
      </c>
      <c r="U264" s="32" t="s">
        <v>191</v>
      </c>
      <c r="V264" s="32" t="s">
        <v>3031</v>
      </c>
      <c r="W264" s="32" t="s">
        <v>33</v>
      </c>
      <c r="X264" s="32" t="s">
        <v>259</v>
      </c>
      <c r="Y264" s="32" t="s">
        <v>582</v>
      </c>
      <c r="Z264" s="32" t="s">
        <v>3032</v>
      </c>
      <c r="AA264" s="32" t="s">
        <v>3033</v>
      </c>
      <c r="AB264" s="32" t="s">
        <v>3034</v>
      </c>
      <c r="AC264" s="32" t="s">
        <v>3035</v>
      </c>
      <c r="AD264" s="32" t="s">
        <v>3036</v>
      </c>
      <c r="AE264" s="32" t="s">
        <v>137</v>
      </c>
      <c r="AF264" s="32" t="s">
        <v>3037</v>
      </c>
      <c r="AG264" s="32" t="s">
        <v>96</v>
      </c>
      <c r="AH264" s="35"/>
    </row>
    <row r="265">
      <c r="A265" s="33">
        <v>264.0</v>
      </c>
      <c r="B265" s="32" t="s">
        <v>3038</v>
      </c>
      <c r="C265" s="32" t="s">
        <v>3039</v>
      </c>
      <c r="D265" s="32">
        <v>2005.0</v>
      </c>
      <c r="E265" s="32" t="s">
        <v>3040</v>
      </c>
      <c r="F265" s="32">
        <v>3.0</v>
      </c>
      <c r="G265" s="32">
        <v>-3.0</v>
      </c>
      <c r="H265" s="32">
        <v>-1.0</v>
      </c>
      <c r="I265" s="32">
        <v>-3.0</v>
      </c>
      <c r="J265" s="32">
        <v>0.0</v>
      </c>
      <c r="K265" s="32" t="s">
        <v>45</v>
      </c>
      <c r="L265" s="32" t="s">
        <v>45</v>
      </c>
      <c r="M265" s="32">
        <v>0.0</v>
      </c>
      <c r="N265" s="32">
        <v>1.0</v>
      </c>
      <c r="O265" s="32" t="s">
        <v>84</v>
      </c>
      <c r="P265" s="32" t="s">
        <v>23</v>
      </c>
      <c r="Q265" s="32">
        <v>1.0</v>
      </c>
      <c r="R265" s="32">
        <v>0.0</v>
      </c>
      <c r="S265" s="32">
        <v>0.0</v>
      </c>
      <c r="T265" s="32">
        <f t="shared" si="19"/>
        <v>1</v>
      </c>
      <c r="U265" s="32" t="s">
        <v>3041</v>
      </c>
      <c r="V265" s="32" t="s">
        <v>520</v>
      </c>
      <c r="W265" s="32" t="s">
        <v>34</v>
      </c>
      <c r="X265" s="32" t="s">
        <v>521</v>
      </c>
      <c r="Y265" s="32" t="s">
        <v>582</v>
      </c>
      <c r="Z265" s="32" t="s">
        <v>3042</v>
      </c>
      <c r="AA265" s="32" t="s">
        <v>3043</v>
      </c>
      <c r="AB265" s="32" t="s">
        <v>3044</v>
      </c>
      <c r="AC265" s="32" t="s">
        <v>3045</v>
      </c>
      <c r="AD265" s="32" t="s">
        <v>3046</v>
      </c>
      <c r="AE265" s="32" t="s">
        <v>137</v>
      </c>
      <c r="AF265" s="32" t="s">
        <v>3047</v>
      </c>
      <c r="AG265" s="32" t="s">
        <v>96</v>
      </c>
      <c r="AH265" s="35"/>
    </row>
    <row r="266">
      <c r="A266" s="31">
        <v>265.0</v>
      </c>
      <c r="B266" s="32" t="s">
        <v>3048</v>
      </c>
      <c r="C266" s="32" t="s">
        <v>3049</v>
      </c>
      <c r="D266" s="32">
        <v>2008.0</v>
      </c>
      <c r="E266" s="32" t="s">
        <v>3050</v>
      </c>
      <c r="F266" s="32">
        <v>2.0</v>
      </c>
      <c r="G266" s="32">
        <v>-3.0</v>
      </c>
      <c r="H266" s="32">
        <v>-2.0</v>
      </c>
      <c r="I266" s="32">
        <v>-2.0</v>
      </c>
      <c r="J266" s="32">
        <v>0.0</v>
      </c>
      <c r="K266" s="32" t="s">
        <v>45</v>
      </c>
      <c r="L266" s="32" t="s">
        <v>45</v>
      </c>
      <c r="M266" s="32">
        <v>0.0</v>
      </c>
      <c r="N266" s="32">
        <v>1.0</v>
      </c>
      <c r="O266" s="32" t="s">
        <v>84</v>
      </c>
      <c r="P266" s="32" t="s">
        <v>23</v>
      </c>
      <c r="Q266" s="32">
        <v>0.25</v>
      </c>
      <c r="R266" s="32">
        <v>0.75</v>
      </c>
      <c r="S266" s="32">
        <v>0.0</v>
      </c>
      <c r="T266" s="32">
        <f t="shared" si="19"/>
        <v>1</v>
      </c>
      <c r="U266" s="32" t="s">
        <v>3051</v>
      </c>
      <c r="V266" s="32" t="s">
        <v>3052</v>
      </c>
      <c r="W266" s="32" t="s">
        <v>31</v>
      </c>
      <c r="X266" s="32" t="s">
        <v>2244</v>
      </c>
      <c r="Y266" s="32" t="s">
        <v>205</v>
      </c>
      <c r="Z266" s="32" t="s">
        <v>3053</v>
      </c>
      <c r="AA266" s="32" t="s">
        <v>3054</v>
      </c>
      <c r="AB266" s="32" t="s">
        <v>3055</v>
      </c>
      <c r="AC266" s="32" t="s">
        <v>3056</v>
      </c>
      <c r="AD266" s="32" t="s">
        <v>3057</v>
      </c>
      <c r="AE266" s="32" t="s">
        <v>94</v>
      </c>
      <c r="AF266" s="32" t="s">
        <v>3058</v>
      </c>
      <c r="AG266" s="32" t="s">
        <v>96</v>
      </c>
      <c r="AH266" s="45"/>
    </row>
    <row r="267">
      <c r="A267" s="33">
        <v>266.0</v>
      </c>
      <c r="B267" s="33" t="s">
        <v>3059</v>
      </c>
      <c r="C267" s="33" t="s">
        <v>3060</v>
      </c>
      <c r="D267" s="33">
        <v>2019.0</v>
      </c>
      <c r="E267" s="33" t="s">
        <v>99</v>
      </c>
      <c r="F267" s="33">
        <v>2.0</v>
      </c>
      <c r="G267" s="33">
        <v>-8.0</v>
      </c>
      <c r="H267" s="33">
        <v>-6.0</v>
      </c>
      <c r="I267" s="33">
        <v>-6.0</v>
      </c>
      <c r="J267" s="33">
        <v>5.0</v>
      </c>
      <c r="K267" s="33" t="s">
        <v>42</v>
      </c>
      <c r="L267" s="33" t="s">
        <v>42</v>
      </c>
      <c r="M267" s="33">
        <v>0.0</v>
      </c>
      <c r="N267" s="33">
        <v>1.0</v>
      </c>
      <c r="O267" s="33" t="s">
        <v>243</v>
      </c>
      <c r="P267" s="33" t="s">
        <v>113</v>
      </c>
      <c r="Q267" s="33">
        <v>1.0</v>
      </c>
      <c r="R267" s="33">
        <v>0.0</v>
      </c>
      <c r="S267" s="33">
        <v>0.0</v>
      </c>
      <c r="T267" s="33">
        <f t="shared" si="19"/>
        <v>1</v>
      </c>
      <c r="U267" s="33" t="s">
        <v>3061</v>
      </c>
      <c r="V267" s="33" t="s">
        <v>3062</v>
      </c>
      <c r="W267" s="33" t="s">
        <v>15</v>
      </c>
      <c r="X267" s="33" t="s">
        <v>496</v>
      </c>
      <c r="Y267" s="33" t="s">
        <v>233</v>
      </c>
      <c r="Z267" s="33" t="s">
        <v>3063</v>
      </c>
      <c r="AA267" s="33" t="s">
        <v>3064</v>
      </c>
      <c r="AB267" s="33" t="s">
        <v>3065</v>
      </c>
      <c r="AC267" s="33" t="s">
        <v>3066</v>
      </c>
      <c r="AD267" s="33" t="s">
        <v>3067</v>
      </c>
      <c r="AE267" s="33" t="s">
        <v>3068</v>
      </c>
      <c r="AF267" s="33" t="s">
        <v>3069</v>
      </c>
      <c r="AG267" s="33" t="s">
        <v>96</v>
      </c>
      <c r="AH267" s="33" t="s">
        <v>126</v>
      </c>
    </row>
    <row r="268">
      <c r="A268" s="31">
        <v>267.0</v>
      </c>
      <c r="B268" s="32" t="s">
        <v>3070</v>
      </c>
      <c r="C268" s="32" t="s">
        <v>3071</v>
      </c>
      <c r="D268" s="32">
        <v>2017.0</v>
      </c>
      <c r="E268" s="32" t="s">
        <v>179</v>
      </c>
      <c r="F268" s="32">
        <v>2.0</v>
      </c>
      <c r="G268" s="32">
        <v>-3.0</v>
      </c>
      <c r="H268" s="32">
        <v>-1.0</v>
      </c>
      <c r="I268" s="32">
        <v>-2.0</v>
      </c>
      <c r="J268" s="32">
        <v>0.0</v>
      </c>
      <c r="K268" s="32" t="s">
        <v>216</v>
      </c>
      <c r="L268" s="32" t="s">
        <v>45</v>
      </c>
      <c r="M268" s="32">
        <v>0.0</v>
      </c>
      <c r="N268" s="32">
        <v>1.0</v>
      </c>
      <c r="O268" s="32" t="s">
        <v>84</v>
      </c>
      <c r="P268" s="32" t="s">
        <v>16</v>
      </c>
      <c r="Q268" s="32">
        <v>0.25</v>
      </c>
      <c r="R268" s="32">
        <v>0.75</v>
      </c>
      <c r="S268" s="32">
        <v>0.0</v>
      </c>
      <c r="T268" s="32">
        <f t="shared" si="19"/>
        <v>1</v>
      </c>
      <c r="U268" s="32" t="s">
        <v>3072</v>
      </c>
      <c r="V268" s="32" t="s">
        <v>2180</v>
      </c>
      <c r="W268" s="32" t="s">
        <v>33</v>
      </c>
      <c r="X268" s="32" t="s">
        <v>246</v>
      </c>
      <c r="Y268" s="32" t="s">
        <v>88</v>
      </c>
      <c r="Z268" s="32" t="s">
        <v>3073</v>
      </c>
      <c r="AA268" s="32" t="s">
        <v>3074</v>
      </c>
      <c r="AB268" s="32" t="s">
        <v>3075</v>
      </c>
      <c r="AC268" s="32" t="s">
        <v>3076</v>
      </c>
      <c r="AD268" s="32" t="s">
        <v>3077</v>
      </c>
      <c r="AE268" s="32" t="s">
        <v>3078</v>
      </c>
      <c r="AF268" s="32" t="s">
        <v>3079</v>
      </c>
      <c r="AG268" s="32" t="s">
        <v>151</v>
      </c>
      <c r="AH268" s="45"/>
    </row>
    <row r="269">
      <c r="A269" s="33">
        <v>268.0</v>
      </c>
      <c r="B269" s="33" t="s">
        <v>3080</v>
      </c>
      <c r="C269" s="33" t="s">
        <v>3081</v>
      </c>
      <c r="D269" s="33">
        <v>2013.0</v>
      </c>
      <c r="E269" s="33" t="s">
        <v>99</v>
      </c>
      <c r="F269" s="33">
        <v>2.0</v>
      </c>
      <c r="G269" s="33">
        <v>-10.0</v>
      </c>
      <c r="H269" s="33">
        <v>-9.0</v>
      </c>
      <c r="I269" s="33">
        <v>-6.0</v>
      </c>
      <c r="J269" s="33">
        <v>5.0</v>
      </c>
      <c r="K269" s="33" t="s">
        <v>42</v>
      </c>
      <c r="L269" s="33" t="s">
        <v>42</v>
      </c>
      <c r="M269" s="33">
        <v>0.0</v>
      </c>
      <c r="N269" s="33">
        <v>1.0</v>
      </c>
      <c r="O269" s="33" t="s">
        <v>84</v>
      </c>
      <c r="P269" s="33" t="s">
        <v>16</v>
      </c>
      <c r="Q269" s="33">
        <v>0.0</v>
      </c>
      <c r="R269" s="33">
        <v>1.0</v>
      </c>
      <c r="S269" s="33">
        <v>0.0</v>
      </c>
      <c r="T269" s="33">
        <f t="shared" si="19"/>
        <v>1</v>
      </c>
      <c r="U269" s="33" t="s">
        <v>3082</v>
      </c>
      <c r="V269" s="33" t="s">
        <v>3083</v>
      </c>
      <c r="W269" s="33" t="s">
        <v>15</v>
      </c>
      <c r="X269" s="33" t="s">
        <v>496</v>
      </c>
      <c r="Y269" s="33" t="s">
        <v>334</v>
      </c>
      <c r="Z269" s="33" t="s">
        <v>3084</v>
      </c>
      <c r="AA269" s="33" t="s">
        <v>3085</v>
      </c>
      <c r="AB269" s="33" t="s">
        <v>3086</v>
      </c>
      <c r="AC269" s="33" t="s">
        <v>3087</v>
      </c>
      <c r="AD269" s="33" t="s">
        <v>3088</v>
      </c>
      <c r="AE269" s="33" t="s">
        <v>94</v>
      </c>
      <c r="AF269" s="33" t="s">
        <v>3089</v>
      </c>
      <c r="AG269" s="33" t="s">
        <v>564</v>
      </c>
      <c r="AH269" s="33" t="s">
        <v>94</v>
      </c>
    </row>
    <row r="270">
      <c r="A270" s="31">
        <v>269.0</v>
      </c>
      <c r="B270" s="31" t="s">
        <v>3090</v>
      </c>
      <c r="C270" s="31" t="s">
        <v>3091</v>
      </c>
      <c r="D270" s="31">
        <v>2005.0</v>
      </c>
      <c r="E270" s="31" t="s">
        <v>3092</v>
      </c>
      <c r="F270" s="31">
        <v>3.0</v>
      </c>
      <c r="G270" s="31">
        <v>-3.0</v>
      </c>
      <c r="H270" s="31">
        <v>-2.0</v>
      </c>
      <c r="I270" s="31">
        <v>-2.0</v>
      </c>
      <c r="J270" s="31">
        <v>0.0</v>
      </c>
      <c r="K270" s="31" t="s">
        <v>45</v>
      </c>
      <c r="L270" s="31" t="s">
        <v>45</v>
      </c>
      <c r="M270" s="31">
        <v>0.0</v>
      </c>
      <c r="N270" s="31">
        <v>1.0</v>
      </c>
      <c r="O270" s="31" t="s">
        <v>84</v>
      </c>
      <c r="P270" s="31" t="s">
        <v>113</v>
      </c>
      <c r="Q270" s="31">
        <v>1.0</v>
      </c>
      <c r="R270" s="31">
        <v>0.0</v>
      </c>
      <c r="S270" s="31">
        <v>0.0</v>
      </c>
      <c r="T270" s="31">
        <f t="shared" si="19"/>
        <v>1</v>
      </c>
      <c r="U270" s="31" t="s">
        <v>191</v>
      </c>
      <c r="V270" s="31" t="s">
        <v>295</v>
      </c>
      <c r="W270" s="31" t="s">
        <v>36</v>
      </c>
      <c r="X270" s="31" t="s">
        <v>296</v>
      </c>
      <c r="Y270" s="31" t="s">
        <v>102</v>
      </c>
      <c r="Z270" s="31" t="s">
        <v>3093</v>
      </c>
      <c r="AA270" s="31" t="s">
        <v>3094</v>
      </c>
      <c r="AB270" s="31" t="s">
        <v>3095</v>
      </c>
      <c r="AC270" s="31" t="s">
        <v>3096</v>
      </c>
      <c r="AD270" s="31" t="s">
        <v>2363</v>
      </c>
      <c r="AE270" s="31" t="s">
        <v>3097</v>
      </c>
      <c r="AF270" s="31" t="s">
        <v>3098</v>
      </c>
      <c r="AG270" s="31" t="s">
        <v>96</v>
      </c>
      <c r="AH270" s="37"/>
    </row>
    <row r="271">
      <c r="A271" s="33">
        <v>270.0</v>
      </c>
      <c r="B271" s="32" t="s">
        <v>3099</v>
      </c>
      <c r="C271" s="32" t="s">
        <v>3100</v>
      </c>
      <c r="D271" s="32">
        <v>2008.0</v>
      </c>
      <c r="E271" s="32" t="s">
        <v>3101</v>
      </c>
      <c r="F271" s="32">
        <v>3.0</v>
      </c>
      <c r="G271" s="32">
        <v>-3.0</v>
      </c>
      <c r="H271" s="32">
        <v>-2.0</v>
      </c>
      <c r="I271" s="32">
        <v>-3.0</v>
      </c>
      <c r="J271" s="32">
        <v>0.0</v>
      </c>
      <c r="K271" s="32" t="s">
        <v>44</v>
      </c>
      <c r="L271" s="32" t="s">
        <v>44</v>
      </c>
      <c r="M271" s="32">
        <v>0.0</v>
      </c>
      <c r="N271" s="32">
        <v>1.0</v>
      </c>
      <c r="O271" s="32" t="s">
        <v>84</v>
      </c>
      <c r="P271" s="32" t="s">
        <v>23</v>
      </c>
      <c r="Q271" s="32">
        <v>0.0</v>
      </c>
      <c r="R271" s="32">
        <v>0.75</v>
      </c>
      <c r="S271" s="32">
        <v>0.25</v>
      </c>
      <c r="T271" s="32">
        <f t="shared" si="19"/>
        <v>1</v>
      </c>
      <c r="U271" s="32" t="s">
        <v>3102</v>
      </c>
      <c r="V271" s="32" t="s">
        <v>2103</v>
      </c>
      <c r="W271" s="32" t="s">
        <v>28</v>
      </c>
      <c r="X271" s="32" t="s">
        <v>259</v>
      </c>
      <c r="Y271" s="32" t="s">
        <v>102</v>
      </c>
      <c r="Z271" s="32" t="s">
        <v>3103</v>
      </c>
      <c r="AA271" s="32" t="s">
        <v>3104</v>
      </c>
      <c r="AB271" s="32" t="s">
        <v>3105</v>
      </c>
      <c r="AC271" s="32" t="s">
        <v>3106</v>
      </c>
      <c r="AD271" s="32" t="s">
        <v>3107</v>
      </c>
      <c r="AE271" s="32" t="s">
        <v>3108</v>
      </c>
      <c r="AF271" s="32" t="s">
        <v>3109</v>
      </c>
      <c r="AG271" s="32" t="s">
        <v>151</v>
      </c>
      <c r="AH271" s="32" t="s">
        <v>126</v>
      </c>
    </row>
    <row r="272">
      <c r="A272" s="31">
        <v>271.0</v>
      </c>
      <c r="B272" s="32" t="s">
        <v>3110</v>
      </c>
      <c r="C272" s="32" t="s">
        <v>3100</v>
      </c>
      <c r="D272" s="32">
        <v>2007.0</v>
      </c>
      <c r="E272" s="32" t="s">
        <v>1677</v>
      </c>
      <c r="F272" s="32">
        <v>3.0</v>
      </c>
      <c r="G272" s="32">
        <v>-3.0</v>
      </c>
      <c r="H272" s="32">
        <v>-1.0</v>
      </c>
      <c r="I272" s="32">
        <v>-2.0</v>
      </c>
      <c r="J272" s="32">
        <v>0.0</v>
      </c>
      <c r="K272" s="32" t="s">
        <v>44</v>
      </c>
      <c r="L272" s="32" t="s">
        <v>44</v>
      </c>
      <c r="M272" s="32">
        <v>0.0</v>
      </c>
      <c r="N272" s="32">
        <v>1.0</v>
      </c>
      <c r="O272" s="32" t="s">
        <v>3111</v>
      </c>
      <c r="P272" s="32" t="s">
        <v>113</v>
      </c>
      <c r="Q272" s="32">
        <v>0.25</v>
      </c>
      <c r="R272" s="32">
        <v>0.75</v>
      </c>
      <c r="S272" s="32">
        <v>0.0</v>
      </c>
      <c r="T272" s="32">
        <f t="shared" si="19"/>
        <v>1</v>
      </c>
      <c r="U272" s="32" t="s">
        <v>1549</v>
      </c>
      <c r="V272" s="32" t="s">
        <v>1339</v>
      </c>
      <c r="W272" s="32" t="s">
        <v>28</v>
      </c>
      <c r="X272" s="32" t="s">
        <v>259</v>
      </c>
      <c r="Y272" s="32" t="s">
        <v>102</v>
      </c>
      <c r="Z272" s="32" t="s">
        <v>3112</v>
      </c>
      <c r="AA272" s="32" t="s">
        <v>3113</v>
      </c>
      <c r="AB272" s="32" t="s">
        <v>3114</v>
      </c>
      <c r="AC272" s="32" t="s">
        <v>3115</v>
      </c>
      <c r="AD272" s="32" t="s">
        <v>3116</v>
      </c>
      <c r="AE272" s="32" t="s">
        <v>137</v>
      </c>
      <c r="AF272" s="32" t="s">
        <v>3117</v>
      </c>
      <c r="AG272" s="32" t="s">
        <v>151</v>
      </c>
      <c r="AH272" s="32" t="s">
        <v>126</v>
      </c>
    </row>
    <row r="273">
      <c r="A273" s="33">
        <v>272.0</v>
      </c>
      <c r="B273" s="32" t="s">
        <v>3118</v>
      </c>
      <c r="C273" s="32" t="s">
        <v>3119</v>
      </c>
      <c r="D273" s="32">
        <v>2011.0</v>
      </c>
      <c r="E273" s="32" t="s">
        <v>2814</v>
      </c>
      <c r="F273" s="32">
        <v>3.0</v>
      </c>
      <c r="G273" s="32">
        <v>-10.0</v>
      </c>
      <c r="H273" s="32">
        <v>-7.0</v>
      </c>
      <c r="I273" s="32">
        <v>-15.0</v>
      </c>
      <c r="J273" s="32">
        <v>-6.0</v>
      </c>
      <c r="K273" s="32" t="s">
        <v>42</v>
      </c>
      <c r="L273" s="32" t="s">
        <v>42</v>
      </c>
      <c r="M273" s="32">
        <v>0.0</v>
      </c>
      <c r="N273" s="32">
        <v>1.0</v>
      </c>
      <c r="O273" s="32" t="s">
        <v>84</v>
      </c>
      <c r="P273" s="32" t="s">
        <v>23</v>
      </c>
      <c r="Q273" s="32">
        <v>0.75</v>
      </c>
      <c r="R273" s="32">
        <v>0.25</v>
      </c>
      <c r="S273" s="32">
        <v>0.0</v>
      </c>
      <c r="T273" s="32">
        <f t="shared" si="19"/>
        <v>1</v>
      </c>
      <c r="U273" s="32" t="s">
        <v>3120</v>
      </c>
      <c r="V273" s="32" t="s">
        <v>12</v>
      </c>
      <c r="W273" s="32" t="s">
        <v>12</v>
      </c>
      <c r="X273" s="32" t="s">
        <v>42</v>
      </c>
      <c r="Y273" s="32" t="s">
        <v>102</v>
      </c>
      <c r="Z273" s="32" t="s">
        <v>3121</v>
      </c>
      <c r="AA273" s="32" t="s">
        <v>3122</v>
      </c>
      <c r="AB273" s="32" t="s">
        <v>3123</v>
      </c>
      <c r="AC273" s="32" t="s">
        <v>3124</v>
      </c>
      <c r="AD273" s="32" t="s">
        <v>3125</v>
      </c>
      <c r="AE273" s="32" t="s">
        <v>3126</v>
      </c>
      <c r="AF273" s="32" t="s">
        <v>3127</v>
      </c>
      <c r="AG273" s="32" t="s">
        <v>401</v>
      </c>
      <c r="AH273" s="32"/>
    </row>
    <row r="274">
      <c r="A274" s="31">
        <v>273.0</v>
      </c>
      <c r="B274" s="32" t="s">
        <v>3128</v>
      </c>
      <c r="C274" s="32" t="s">
        <v>3129</v>
      </c>
      <c r="D274" s="32">
        <v>2015.0</v>
      </c>
      <c r="E274" s="32" t="s">
        <v>3130</v>
      </c>
      <c r="F274" s="32">
        <v>3.0</v>
      </c>
      <c r="G274" s="32">
        <v>-10.0</v>
      </c>
      <c r="H274" s="32">
        <v>-7.0</v>
      </c>
      <c r="I274" s="32">
        <v>-9.0</v>
      </c>
      <c r="J274" s="32">
        <v>0.0</v>
      </c>
      <c r="K274" s="32" t="s">
        <v>42</v>
      </c>
      <c r="L274" s="32" t="s">
        <v>42</v>
      </c>
      <c r="M274" s="32">
        <v>0.0</v>
      </c>
      <c r="N274" s="32">
        <v>1.0</v>
      </c>
      <c r="O274" s="32" t="s">
        <v>243</v>
      </c>
      <c r="P274" s="32" t="s">
        <v>16</v>
      </c>
      <c r="Q274" s="32">
        <v>0.25</v>
      </c>
      <c r="R274" s="32">
        <v>0.75</v>
      </c>
      <c r="S274" s="32">
        <v>0.0</v>
      </c>
      <c r="T274" s="32">
        <f t="shared" si="19"/>
        <v>1</v>
      </c>
      <c r="U274" s="32" t="s">
        <v>3131</v>
      </c>
      <c r="V274" s="32" t="s">
        <v>1198</v>
      </c>
      <c r="W274" s="32" t="s">
        <v>9</v>
      </c>
      <c r="X274" s="32" t="s">
        <v>496</v>
      </c>
      <c r="Y274" s="32" t="s">
        <v>88</v>
      </c>
      <c r="Z274" s="32" t="s">
        <v>3132</v>
      </c>
      <c r="AA274" s="32" t="s">
        <v>3133</v>
      </c>
      <c r="AB274" s="32" t="s">
        <v>3134</v>
      </c>
      <c r="AC274" s="32" t="s">
        <v>3135</v>
      </c>
      <c r="AD274" s="32" t="s">
        <v>3136</v>
      </c>
      <c r="AE274" s="32" t="s">
        <v>3137</v>
      </c>
      <c r="AF274" s="32" t="s">
        <v>3138</v>
      </c>
      <c r="AG274" s="32" t="s">
        <v>564</v>
      </c>
      <c r="AH274" s="32" t="s">
        <v>126</v>
      </c>
    </row>
    <row r="275">
      <c r="A275" s="33">
        <v>274.0</v>
      </c>
      <c r="B275" s="32" t="s">
        <v>3139</v>
      </c>
      <c r="C275" s="32" t="s">
        <v>3140</v>
      </c>
      <c r="D275" s="32">
        <v>2011.0</v>
      </c>
      <c r="E275" s="32" t="s">
        <v>99</v>
      </c>
      <c r="F275" s="32">
        <v>2.0</v>
      </c>
      <c r="G275" s="32">
        <v>-9.0</v>
      </c>
      <c r="H275" s="32">
        <v>-4.0</v>
      </c>
      <c r="I275" s="32">
        <v>-6.0</v>
      </c>
      <c r="J275" s="32">
        <v>6.0</v>
      </c>
      <c r="K275" s="32" t="s">
        <v>774</v>
      </c>
      <c r="L275" s="32" t="s">
        <v>44</v>
      </c>
      <c r="M275" s="32">
        <v>0.0</v>
      </c>
      <c r="N275" s="32">
        <v>1.0</v>
      </c>
      <c r="O275" s="32" t="s">
        <v>243</v>
      </c>
      <c r="P275" s="32" t="s">
        <v>113</v>
      </c>
      <c r="Q275" s="32">
        <v>1.0</v>
      </c>
      <c r="R275" s="32">
        <v>0.0</v>
      </c>
      <c r="S275" s="32">
        <v>0.0</v>
      </c>
      <c r="T275" s="32">
        <f t="shared" si="19"/>
        <v>1</v>
      </c>
      <c r="U275" s="32" t="s">
        <v>3141</v>
      </c>
      <c r="V275" s="32" t="s">
        <v>26</v>
      </c>
      <c r="W275" s="32" t="s">
        <v>25</v>
      </c>
      <c r="X275" s="32" t="s">
        <v>2104</v>
      </c>
      <c r="Y275" s="32" t="s">
        <v>102</v>
      </c>
      <c r="Z275" s="32" t="s">
        <v>3142</v>
      </c>
      <c r="AA275" s="32" t="s">
        <v>3143</v>
      </c>
      <c r="AB275" s="32" t="s">
        <v>3144</v>
      </c>
      <c r="AC275" s="32" t="s">
        <v>3145</v>
      </c>
      <c r="AD275" s="32" t="s">
        <v>3146</v>
      </c>
      <c r="AE275" s="32" t="s">
        <v>3147</v>
      </c>
      <c r="AF275" s="32" t="s">
        <v>3148</v>
      </c>
      <c r="AG275" s="32" t="s">
        <v>564</v>
      </c>
      <c r="AH275" s="32" t="s">
        <v>126</v>
      </c>
    </row>
    <row r="276">
      <c r="A276" s="31">
        <v>275.0</v>
      </c>
      <c r="B276" s="32" t="s">
        <v>3149</v>
      </c>
      <c r="C276" s="32" t="s">
        <v>3140</v>
      </c>
      <c r="D276" s="32">
        <v>2012.0</v>
      </c>
      <c r="E276" s="32" t="s">
        <v>99</v>
      </c>
      <c r="F276" s="32">
        <v>2.0</v>
      </c>
      <c r="G276" s="32">
        <v>-9.0</v>
      </c>
      <c r="H276" s="32">
        <v>-4.0</v>
      </c>
      <c r="I276" s="32">
        <v>-6.0</v>
      </c>
      <c r="J276" s="32">
        <v>6.0</v>
      </c>
      <c r="K276" s="32" t="s">
        <v>774</v>
      </c>
      <c r="L276" s="32" t="s">
        <v>44</v>
      </c>
      <c r="M276" s="32">
        <v>0.0</v>
      </c>
      <c r="N276" s="32">
        <v>1.0</v>
      </c>
      <c r="O276" s="32" t="s">
        <v>243</v>
      </c>
      <c r="P276" s="32" t="s">
        <v>113</v>
      </c>
      <c r="Q276" s="32">
        <v>1.0</v>
      </c>
      <c r="R276" s="32">
        <v>0.0</v>
      </c>
      <c r="S276" s="32">
        <v>0.0</v>
      </c>
      <c r="T276" s="32">
        <f t="shared" si="19"/>
        <v>1</v>
      </c>
      <c r="U276" s="32" t="s">
        <v>3141</v>
      </c>
      <c r="V276" s="32" t="s">
        <v>26</v>
      </c>
      <c r="W276" s="32" t="s">
        <v>25</v>
      </c>
      <c r="X276" s="32" t="s">
        <v>2104</v>
      </c>
      <c r="Y276" s="32" t="s">
        <v>334</v>
      </c>
      <c r="Z276" s="32" t="s">
        <v>3150</v>
      </c>
      <c r="AA276" s="32" t="s">
        <v>3151</v>
      </c>
      <c r="AB276" s="32" t="s">
        <v>3152</v>
      </c>
      <c r="AC276" s="32" t="s">
        <v>3153</v>
      </c>
      <c r="AD276" s="32" t="s">
        <v>3154</v>
      </c>
      <c r="AE276" s="32" t="s">
        <v>3155</v>
      </c>
      <c r="AF276" s="32" t="s">
        <v>3156</v>
      </c>
      <c r="AG276" s="32" t="s">
        <v>96</v>
      </c>
      <c r="AH276" s="32" t="s">
        <v>126</v>
      </c>
    </row>
    <row r="277">
      <c r="A277" s="33">
        <v>276.0</v>
      </c>
      <c r="B277" s="33" t="s">
        <v>3157</v>
      </c>
      <c r="C277" s="33" t="s">
        <v>3158</v>
      </c>
      <c r="D277" s="33">
        <v>1994.0</v>
      </c>
      <c r="E277" s="33" t="s">
        <v>229</v>
      </c>
      <c r="F277" s="33">
        <v>2.0</v>
      </c>
      <c r="G277" s="33">
        <v>-7.0</v>
      </c>
      <c r="H277" s="33">
        <v>-5.0</v>
      </c>
      <c r="I277" s="33">
        <v>-3.0</v>
      </c>
      <c r="J277" s="33">
        <v>2.0</v>
      </c>
      <c r="K277" s="33" t="s">
        <v>738</v>
      </c>
      <c r="L277" s="33" t="s">
        <v>43</v>
      </c>
      <c r="M277" s="33">
        <v>0.0</v>
      </c>
      <c r="N277" s="33">
        <v>0.0</v>
      </c>
      <c r="O277" s="33" t="s">
        <v>84</v>
      </c>
      <c r="P277" s="33" t="s">
        <v>23</v>
      </c>
      <c r="Q277" s="33">
        <v>1.0</v>
      </c>
      <c r="R277" s="33">
        <v>0.0</v>
      </c>
      <c r="S277" s="33">
        <v>0.0</v>
      </c>
      <c r="T277" s="33">
        <v>0.0</v>
      </c>
      <c r="U277" s="33" t="s">
        <v>3159</v>
      </c>
      <c r="V277" s="33" t="s">
        <v>740</v>
      </c>
      <c r="W277" s="33" t="s">
        <v>17</v>
      </c>
      <c r="X277" s="33" t="s">
        <v>3160</v>
      </c>
      <c r="Y277" s="33" t="s">
        <v>3161</v>
      </c>
      <c r="Z277" s="33" t="s">
        <v>3162</v>
      </c>
      <c r="AA277" s="33" t="s">
        <v>3163</v>
      </c>
      <c r="AB277" s="33" t="s">
        <v>3164</v>
      </c>
      <c r="AC277" s="33" t="s">
        <v>3165</v>
      </c>
      <c r="AD277" s="33" t="s">
        <v>3166</v>
      </c>
      <c r="AE277" s="33" t="s">
        <v>94</v>
      </c>
      <c r="AF277" s="33" t="s">
        <v>3167</v>
      </c>
      <c r="AG277" s="33" t="s">
        <v>96</v>
      </c>
      <c r="AH277" s="33" t="s">
        <v>126</v>
      </c>
    </row>
    <row r="278">
      <c r="A278" s="31">
        <v>277.0</v>
      </c>
      <c r="B278" s="32" t="s">
        <v>3168</v>
      </c>
      <c r="C278" s="32" t="s">
        <v>3169</v>
      </c>
      <c r="D278" s="32">
        <v>2015.0</v>
      </c>
      <c r="E278" s="32" t="s">
        <v>3130</v>
      </c>
      <c r="F278" s="32">
        <v>2.0</v>
      </c>
      <c r="G278" s="32">
        <v>-10.0</v>
      </c>
      <c r="H278" s="32">
        <v>-7.0</v>
      </c>
      <c r="I278" s="32">
        <v>-9.0</v>
      </c>
      <c r="J278" s="32">
        <v>0.0</v>
      </c>
      <c r="K278" s="32" t="s">
        <v>42</v>
      </c>
      <c r="L278" s="32" t="s">
        <v>42</v>
      </c>
      <c r="M278" s="32">
        <v>0.0</v>
      </c>
      <c r="N278" s="32">
        <v>1.0</v>
      </c>
      <c r="O278" s="32" t="s">
        <v>84</v>
      </c>
      <c r="P278" s="32" t="s">
        <v>16</v>
      </c>
      <c r="Q278" s="32">
        <v>0.75</v>
      </c>
      <c r="R278" s="32">
        <v>0.25</v>
      </c>
      <c r="S278" s="32">
        <v>0.0</v>
      </c>
      <c r="T278" s="32">
        <f>SUM(Q278:S278)</f>
        <v>1</v>
      </c>
      <c r="U278" s="32" t="s">
        <v>3170</v>
      </c>
      <c r="V278" s="32" t="s">
        <v>12</v>
      </c>
      <c r="W278" s="32" t="s">
        <v>12</v>
      </c>
      <c r="X278" s="32" t="s">
        <v>496</v>
      </c>
      <c r="Y278" s="32" t="s">
        <v>334</v>
      </c>
      <c r="Z278" s="32" t="s">
        <v>3171</v>
      </c>
      <c r="AA278" s="32" t="s">
        <v>3172</v>
      </c>
      <c r="AB278" s="32" t="s">
        <v>3173</v>
      </c>
      <c r="AC278" s="36" t="s">
        <v>3174</v>
      </c>
      <c r="AD278" s="32" t="s">
        <v>3175</v>
      </c>
      <c r="AE278" s="32" t="s">
        <v>3176</v>
      </c>
      <c r="AF278" s="32" t="s">
        <v>3177</v>
      </c>
      <c r="AG278" s="32" t="s">
        <v>96</v>
      </c>
      <c r="AH278" s="32" t="s">
        <v>126</v>
      </c>
    </row>
    <row r="279">
      <c r="A279" s="33">
        <v>278.0</v>
      </c>
      <c r="B279" s="32" t="s">
        <v>3178</v>
      </c>
      <c r="C279" s="32" t="s">
        <v>3179</v>
      </c>
      <c r="D279" s="32">
        <v>2017.0</v>
      </c>
      <c r="E279" s="32" t="s">
        <v>3180</v>
      </c>
      <c r="F279" s="32">
        <v>2.0</v>
      </c>
      <c r="G279" s="32">
        <v>-7.0</v>
      </c>
      <c r="H279" s="32">
        <v>-6.0</v>
      </c>
      <c r="I279" s="32">
        <v>0.0</v>
      </c>
      <c r="J279" s="32">
        <v>3.0</v>
      </c>
      <c r="K279" s="32" t="s">
        <v>738</v>
      </c>
      <c r="L279" s="32" t="s">
        <v>43</v>
      </c>
      <c r="M279" s="32">
        <v>0.0</v>
      </c>
      <c r="N279" s="32">
        <v>0.0</v>
      </c>
      <c r="O279" s="32" t="s">
        <v>243</v>
      </c>
      <c r="P279" s="32" t="s">
        <v>23</v>
      </c>
      <c r="Q279" s="32">
        <v>0.75</v>
      </c>
      <c r="R279" s="32">
        <v>0.0</v>
      </c>
      <c r="S279" s="32">
        <v>0.25</v>
      </c>
      <c r="T279" s="32">
        <v>0.0</v>
      </c>
      <c r="U279" s="32" t="s">
        <v>3181</v>
      </c>
      <c r="V279" s="32" t="s">
        <v>3182</v>
      </c>
      <c r="W279" s="32" t="s">
        <v>17</v>
      </c>
      <c r="X279" s="32" t="s">
        <v>3183</v>
      </c>
      <c r="Y279" s="32" t="s">
        <v>2892</v>
      </c>
      <c r="Z279" s="32" t="s">
        <v>3184</v>
      </c>
      <c r="AA279" s="32" t="s">
        <v>3185</v>
      </c>
      <c r="AB279" s="32" t="s">
        <v>3186</v>
      </c>
      <c r="AC279" s="32" t="s">
        <v>3187</v>
      </c>
      <c r="AD279" s="32" t="s">
        <v>3188</v>
      </c>
      <c r="AE279" s="32" t="s">
        <v>3189</v>
      </c>
      <c r="AF279" s="32" t="s">
        <v>3190</v>
      </c>
      <c r="AG279" s="32" t="s">
        <v>96</v>
      </c>
      <c r="AH279" s="32" t="s">
        <v>126</v>
      </c>
    </row>
    <row r="280">
      <c r="A280" s="31">
        <v>279.0</v>
      </c>
      <c r="B280" s="32" t="s">
        <v>3191</v>
      </c>
      <c r="C280" s="32" t="s">
        <v>3192</v>
      </c>
      <c r="D280" s="32">
        <v>2008.0</v>
      </c>
      <c r="E280" s="32" t="s">
        <v>580</v>
      </c>
      <c r="F280" s="32">
        <v>3.0</v>
      </c>
      <c r="G280" s="32">
        <v>-3.0</v>
      </c>
      <c r="H280" s="32">
        <v>-1.0</v>
      </c>
      <c r="I280" s="32">
        <v>0.0</v>
      </c>
      <c r="J280" s="32">
        <v>0.0</v>
      </c>
      <c r="K280" s="32" t="s">
        <v>45</v>
      </c>
      <c r="L280" s="32" t="s">
        <v>45</v>
      </c>
      <c r="M280" s="32">
        <v>0.0</v>
      </c>
      <c r="N280" s="32">
        <v>1.0</v>
      </c>
      <c r="O280" s="32" t="s">
        <v>84</v>
      </c>
      <c r="P280" s="32" t="s">
        <v>23</v>
      </c>
      <c r="Q280" s="32">
        <v>1.0</v>
      </c>
      <c r="R280" s="32">
        <v>0.0</v>
      </c>
      <c r="S280" s="32">
        <v>0.0</v>
      </c>
      <c r="T280" s="32">
        <f t="shared" ref="T280:T284" si="20">SUM(Q280:S280)</f>
        <v>1</v>
      </c>
      <c r="U280" s="32" t="s">
        <v>3193</v>
      </c>
      <c r="V280" s="32" t="s">
        <v>131</v>
      </c>
      <c r="W280" s="32" t="s">
        <v>35</v>
      </c>
      <c r="X280" s="32" t="s">
        <v>117</v>
      </c>
      <c r="Y280" s="32" t="s">
        <v>3194</v>
      </c>
      <c r="Z280" s="32" t="s">
        <v>3195</v>
      </c>
      <c r="AA280" s="32" t="s">
        <v>3196</v>
      </c>
      <c r="AB280" s="32" t="s">
        <v>3192</v>
      </c>
      <c r="AC280" s="32" t="s">
        <v>3197</v>
      </c>
      <c r="AD280" s="32" t="s">
        <v>3198</v>
      </c>
      <c r="AE280" s="32" t="s">
        <v>137</v>
      </c>
      <c r="AF280" s="32" t="s">
        <v>3199</v>
      </c>
      <c r="AG280" s="32" t="s">
        <v>96</v>
      </c>
      <c r="AH280" s="35"/>
    </row>
    <row r="281">
      <c r="A281" s="33">
        <v>280.0</v>
      </c>
      <c r="B281" s="32" t="s">
        <v>3200</v>
      </c>
      <c r="C281" s="32" t="s">
        <v>3201</v>
      </c>
      <c r="D281" s="32">
        <v>2010.0</v>
      </c>
      <c r="E281" s="32" t="s">
        <v>580</v>
      </c>
      <c r="F281" s="32">
        <v>3.0</v>
      </c>
      <c r="G281" s="32">
        <v>-3.0</v>
      </c>
      <c r="H281" s="32">
        <v>-2.0</v>
      </c>
      <c r="I281" s="32">
        <v>0.0</v>
      </c>
      <c r="J281" s="32">
        <v>0.0</v>
      </c>
      <c r="K281" s="32" t="s">
        <v>45</v>
      </c>
      <c r="L281" s="32" t="s">
        <v>45</v>
      </c>
      <c r="M281" s="32">
        <v>0.0</v>
      </c>
      <c r="N281" s="32">
        <v>1.0</v>
      </c>
      <c r="O281" s="32" t="s">
        <v>84</v>
      </c>
      <c r="P281" s="32" t="s">
        <v>16</v>
      </c>
      <c r="Q281" s="32">
        <v>0.25</v>
      </c>
      <c r="R281" s="32">
        <v>0.75</v>
      </c>
      <c r="S281" s="32">
        <v>0.0</v>
      </c>
      <c r="T281" s="32">
        <f t="shared" si="20"/>
        <v>1</v>
      </c>
      <c r="U281" s="32" t="s">
        <v>3202</v>
      </c>
      <c r="V281" s="32" t="s">
        <v>3203</v>
      </c>
      <c r="W281" s="32" t="s">
        <v>35</v>
      </c>
      <c r="X281" s="32" t="s">
        <v>117</v>
      </c>
      <c r="Y281" s="32" t="s">
        <v>102</v>
      </c>
      <c r="Z281" s="32" t="s">
        <v>3204</v>
      </c>
      <c r="AA281" s="32" t="s">
        <v>3205</v>
      </c>
      <c r="AB281" s="32" t="s">
        <v>3206</v>
      </c>
      <c r="AC281" s="32" t="s">
        <v>3207</v>
      </c>
      <c r="AD281" s="32" t="s">
        <v>3208</v>
      </c>
      <c r="AE281" s="32" t="s">
        <v>3209</v>
      </c>
      <c r="AF281" s="32" t="s">
        <v>3210</v>
      </c>
      <c r="AG281" s="32" t="s">
        <v>151</v>
      </c>
      <c r="AH281" s="35"/>
    </row>
    <row r="282">
      <c r="A282" s="31">
        <v>281.0</v>
      </c>
      <c r="B282" s="31" t="s">
        <v>3211</v>
      </c>
      <c r="C282" s="31" t="s">
        <v>3212</v>
      </c>
      <c r="D282" s="31">
        <v>2010.0</v>
      </c>
      <c r="E282" s="31" t="s">
        <v>179</v>
      </c>
      <c r="F282" s="31">
        <v>3.0</v>
      </c>
      <c r="G282" s="31">
        <v>-3.0</v>
      </c>
      <c r="H282" s="31">
        <v>-2.0</v>
      </c>
      <c r="I282" s="46">
        <v>-2.0</v>
      </c>
      <c r="J282" s="46">
        <v>0.0</v>
      </c>
      <c r="K282" s="31" t="s">
        <v>45</v>
      </c>
      <c r="L282" s="31" t="s">
        <v>45</v>
      </c>
      <c r="M282" s="31">
        <v>0.0</v>
      </c>
      <c r="N282" s="31">
        <v>1.0</v>
      </c>
      <c r="O282" s="31" t="s">
        <v>84</v>
      </c>
      <c r="P282" s="31" t="s">
        <v>23</v>
      </c>
      <c r="Q282" s="31">
        <v>0.5</v>
      </c>
      <c r="R282" s="31">
        <v>0.5</v>
      </c>
      <c r="S282" s="31">
        <v>0.0</v>
      </c>
      <c r="T282" s="31">
        <f t="shared" si="20"/>
        <v>1</v>
      </c>
      <c r="U282" s="31" t="s">
        <v>3213</v>
      </c>
      <c r="V282" s="31" t="s">
        <v>143</v>
      </c>
      <c r="W282" s="31" t="s">
        <v>31</v>
      </c>
      <c r="X282" s="31" t="s">
        <v>259</v>
      </c>
      <c r="Y282" s="31" t="s">
        <v>102</v>
      </c>
      <c r="Z282" s="31" t="s">
        <v>3214</v>
      </c>
      <c r="AA282" s="31" t="s">
        <v>3215</v>
      </c>
      <c r="AB282" s="31" t="s">
        <v>3216</v>
      </c>
      <c r="AC282" s="31" t="s">
        <v>3217</v>
      </c>
      <c r="AD282" s="31" t="s">
        <v>1323</v>
      </c>
      <c r="AE282" s="31" t="s">
        <v>3218</v>
      </c>
      <c r="AF282" s="31" t="s">
        <v>3219</v>
      </c>
      <c r="AG282" s="31" t="s">
        <v>151</v>
      </c>
      <c r="AH282" s="31"/>
    </row>
    <row r="283">
      <c r="A283" s="33">
        <v>282.0</v>
      </c>
      <c r="B283" s="32" t="s">
        <v>3220</v>
      </c>
      <c r="C283" s="32" t="s">
        <v>3212</v>
      </c>
      <c r="D283" s="32">
        <v>2011.0</v>
      </c>
      <c r="E283" s="32" t="s">
        <v>179</v>
      </c>
      <c r="F283" s="32">
        <v>3.0</v>
      </c>
      <c r="G283" s="32">
        <v>-3.0</v>
      </c>
      <c r="H283" s="32">
        <v>-2.0</v>
      </c>
      <c r="I283" s="32">
        <v>-2.0</v>
      </c>
      <c r="J283" s="32">
        <v>0.0</v>
      </c>
      <c r="K283" s="32" t="s">
        <v>45</v>
      </c>
      <c r="L283" s="32" t="s">
        <v>45</v>
      </c>
      <c r="M283" s="32">
        <v>0.0</v>
      </c>
      <c r="N283" s="32">
        <v>1.0</v>
      </c>
      <c r="O283" s="32" t="s">
        <v>84</v>
      </c>
      <c r="P283" s="32" t="s">
        <v>23</v>
      </c>
      <c r="Q283" s="32">
        <v>1.0</v>
      </c>
      <c r="R283" s="32">
        <v>0.0</v>
      </c>
      <c r="S283" s="32">
        <v>0.0</v>
      </c>
      <c r="T283" s="32">
        <f t="shared" si="20"/>
        <v>1</v>
      </c>
      <c r="U283" s="32" t="s">
        <v>3221</v>
      </c>
      <c r="V283" s="32" t="s">
        <v>143</v>
      </c>
      <c r="W283" s="32" t="s">
        <v>31</v>
      </c>
      <c r="X283" s="32" t="s">
        <v>259</v>
      </c>
      <c r="Y283" s="32" t="s">
        <v>102</v>
      </c>
      <c r="Z283" s="32" t="s">
        <v>3222</v>
      </c>
      <c r="AA283" s="32" t="s">
        <v>3223</v>
      </c>
      <c r="AB283" s="32" t="s">
        <v>3224</v>
      </c>
      <c r="AC283" s="32" t="s">
        <v>3225</v>
      </c>
      <c r="AD283" s="32" t="s">
        <v>3226</v>
      </c>
      <c r="AE283" s="32" t="s">
        <v>3227</v>
      </c>
      <c r="AF283" s="32" t="s">
        <v>3228</v>
      </c>
      <c r="AG283" s="32" t="s">
        <v>151</v>
      </c>
      <c r="AH283" s="32"/>
    </row>
    <row r="284">
      <c r="A284" s="31">
        <v>283.0</v>
      </c>
      <c r="B284" s="31" t="s">
        <v>3229</v>
      </c>
      <c r="C284" s="31" t="s">
        <v>3212</v>
      </c>
      <c r="D284" s="31">
        <v>2014.0</v>
      </c>
      <c r="E284" s="31" t="s">
        <v>141</v>
      </c>
      <c r="F284" s="31">
        <v>3.0</v>
      </c>
      <c r="G284" s="31">
        <v>-3.0</v>
      </c>
      <c r="H284" s="31">
        <v>-2.0</v>
      </c>
      <c r="I284" s="31">
        <v>0.0</v>
      </c>
      <c r="J284" s="31">
        <v>0.0</v>
      </c>
      <c r="K284" s="31" t="s">
        <v>45</v>
      </c>
      <c r="L284" s="31" t="s">
        <v>45</v>
      </c>
      <c r="M284" s="31">
        <v>0.0</v>
      </c>
      <c r="N284" s="31">
        <v>1.0</v>
      </c>
      <c r="O284" s="31" t="s">
        <v>84</v>
      </c>
      <c r="P284" s="31" t="s">
        <v>23</v>
      </c>
      <c r="Q284" s="31">
        <v>0.25</v>
      </c>
      <c r="R284" s="31">
        <v>0.75</v>
      </c>
      <c r="S284" s="31">
        <v>0.0</v>
      </c>
      <c r="T284" s="31">
        <f t="shared" si="20"/>
        <v>1</v>
      </c>
      <c r="U284" s="31" t="s">
        <v>1549</v>
      </c>
      <c r="V284" s="31" t="s">
        <v>3230</v>
      </c>
      <c r="W284" s="31" t="s">
        <v>31</v>
      </c>
      <c r="X284" s="31" t="s">
        <v>246</v>
      </c>
      <c r="Y284" s="31" t="s">
        <v>102</v>
      </c>
      <c r="Z284" s="31" t="s">
        <v>3231</v>
      </c>
      <c r="AA284" s="31" t="s">
        <v>3232</v>
      </c>
      <c r="AB284" s="31" t="s">
        <v>3233</v>
      </c>
      <c r="AC284" s="31" t="s">
        <v>3234</v>
      </c>
      <c r="AD284" s="31" t="s">
        <v>2164</v>
      </c>
      <c r="AE284" s="31" t="s">
        <v>3235</v>
      </c>
      <c r="AF284" s="31" t="s">
        <v>3236</v>
      </c>
      <c r="AG284" s="31" t="s">
        <v>151</v>
      </c>
      <c r="AH284" s="31"/>
    </row>
    <row r="285">
      <c r="A285" s="33">
        <v>284.0</v>
      </c>
      <c r="B285" s="32" t="s">
        <v>3237</v>
      </c>
      <c r="C285" s="32" t="s">
        <v>3238</v>
      </c>
      <c r="D285" s="32">
        <v>2018.0</v>
      </c>
      <c r="E285" s="32" t="s">
        <v>2814</v>
      </c>
      <c r="F285" s="32">
        <v>2.0</v>
      </c>
      <c r="G285" s="32">
        <v>-10.0</v>
      </c>
      <c r="H285" s="32">
        <v>-7.0</v>
      </c>
      <c r="I285" s="32">
        <v>-15.0</v>
      </c>
      <c r="J285" s="32">
        <v>0.0</v>
      </c>
      <c r="K285" s="32" t="s">
        <v>42</v>
      </c>
      <c r="L285" s="32" t="s">
        <v>42</v>
      </c>
      <c r="M285" s="32">
        <v>0.0</v>
      </c>
      <c r="N285" s="32">
        <v>1.0</v>
      </c>
      <c r="O285" s="32" t="s">
        <v>84</v>
      </c>
      <c r="P285" s="32" t="s">
        <v>23</v>
      </c>
      <c r="Q285" s="32">
        <v>0.25</v>
      </c>
      <c r="R285" s="32">
        <v>0.75</v>
      </c>
      <c r="S285" s="32">
        <v>0.0</v>
      </c>
      <c r="T285" s="32">
        <f>SUM(R285:S285)</f>
        <v>0.75</v>
      </c>
      <c r="U285" s="32" t="s">
        <v>3239</v>
      </c>
      <c r="V285" s="32" t="s">
        <v>12</v>
      </c>
      <c r="W285" s="32" t="s">
        <v>12</v>
      </c>
      <c r="X285" s="32" t="s">
        <v>3240</v>
      </c>
      <c r="Y285" s="32" t="s">
        <v>88</v>
      </c>
      <c r="Z285" s="32" t="s">
        <v>3241</v>
      </c>
      <c r="AA285" s="32" t="s">
        <v>3242</v>
      </c>
      <c r="AB285" s="32" t="s">
        <v>3243</v>
      </c>
      <c r="AC285" s="32" t="s">
        <v>3244</v>
      </c>
      <c r="AD285" s="32" t="s">
        <v>3245</v>
      </c>
      <c r="AE285" s="32" t="s">
        <v>3246</v>
      </c>
      <c r="AF285" s="32" t="s">
        <v>3247</v>
      </c>
      <c r="AG285" s="32" t="s">
        <v>96</v>
      </c>
      <c r="AH285" s="32" t="s">
        <v>126</v>
      </c>
    </row>
    <row r="286">
      <c r="A286" s="31">
        <v>285.0</v>
      </c>
      <c r="B286" s="32" t="s">
        <v>3248</v>
      </c>
      <c r="C286" s="32" t="s">
        <v>3249</v>
      </c>
      <c r="D286" s="32">
        <v>2021.0</v>
      </c>
      <c r="E286" s="32" t="s">
        <v>99</v>
      </c>
      <c r="F286" s="32">
        <v>3.0</v>
      </c>
      <c r="G286" s="32">
        <v>-10.0</v>
      </c>
      <c r="H286" s="32">
        <v>-7.0</v>
      </c>
      <c r="I286" s="32">
        <v>-9.0</v>
      </c>
      <c r="J286" s="32">
        <v>0.0</v>
      </c>
      <c r="K286" s="32" t="s">
        <v>42</v>
      </c>
      <c r="L286" s="32" t="s">
        <v>42</v>
      </c>
      <c r="M286" s="32">
        <v>0.0</v>
      </c>
      <c r="N286" s="32">
        <v>0.0</v>
      </c>
      <c r="O286" s="32" t="s">
        <v>84</v>
      </c>
      <c r="P286" s="32" t="s">
        <v>23</v>
      </c>
      <c r="Q286" s="32">
        <v>0.0</v>
      </c>
      <c r="R286" s="32">
        <v>1.0</v>
      </c>
      <c r="S286" s="32">
        <v>0.0</v>
      </c>
      <c r="T286" s="32">
        <f t="shared" ref="T286:T289" si="21">SUM(Q286:S286)</f>
        <v>1</v>
      </c>
      <c r="U286" s="32" t="s">
        <v>3250</v>
      </c>
      <c r="V286" s="32" t="s">
        <v>12</v>
      </c>
      <c r="W286" s="32" t="s">
        <v>12</v>
      </c>
      <c r="X286" s="32" t="s">
        <v>496</v>
      </c>
      <c r="Y286" s="32" t="s">
        <v>334</v>
      </c>
      <c r="Z286" s="32" t="s">
        <v>3251</v>
      </c>
      <c r="AA286" s="32" t="s">
        <v>3252</v>
      </c>
      <c r="AB286" s="32" t="s">
        <v>3253</v>
      </c>
      <c r="AC286" s="32" t="s">
        <v>3254</v>
      </c>
      <c r="AD286" s="32" t="s">
        <v>9</v>
      </c>
      <c r="AE286" s="32" t="s">
        <v>94</v>
      </c>
      <c r="AF286" s="32" t="s">
        <v>3255</v>
      </c>
      <c r="AG286" s="32" t="s">
        <v>96</v>
      </c>
      <c r="AH286" s="45"/>
    </row>
    <row r="287">
      <c r="A287" s="33">
        <v>286.0</v>
      </c>
      <c r="B287" s="32" t="s">
        <v>3256</v>
      </c>
      <c r="C287" s="32" t="s">
        <v>3257</v>
      </c>
      <c r="D287" s="32">
        <v>2014.0</v>
      </c>
      <c r="E287" s="32" t="s">
        <v>201</v>
      </c>
      <c r="F287" s="32">
        <v>3.0</v>
      </c>
      <c r="G287" s="32">
        <v>-7.0</v>
      </c>
      <c r="H287" s="32">
        <v>-4.0</v>
      </c>
      <c r="I287" s="32">
        <v>3.0</v>
      </c>
      <c r="J287" s="32">
        <v>5.0</v>
      </c>
      <c r="K287" s="32" t="s">
        <v>604</v>
      </c>
      <c r="L287" s="32" t="s">
        <v>43</v>
      </c>
      <c r="M287" s="32">
        <v>0.0</v>
      </c>
      <c r="N287" s="32">
        <v>1.0</v>
      </c>
      <c r="O287" s="32" t="s">
        <v>84</v>
      </c>
      <c r="P287" s="32" t="s">
        <v>23</v>
      </c>
      <c r="Q287" s="32">
        <v>0.5</v>
      </c>
      <c r="R287" s="32">
        <v>0.5</v>
      </c>
      <c r="S287" s="32">
        <v>0.0</v>
      </c>
      <c r="T287" s="32">
        <f t="shared" si="21"/>
        <v>1</v>
      </c>
      <c r="U287" s="32" t="s">
        <v>3258</v>
      </c>
      <c r="V287" s="32" t="s">
        <v>3259</v>
      </c>
      <c r="W287" s="32" t="s">
        <v>21</v>
      </c>
      <c r="X287" s="32" t="s">
        <v>232</v>
      </c>
      <c r="Y287" s="32" t="s">
        <v>102</v>
      </c>
      <c r="Z287" s="32" t="s">
        <v>3260</v>
      </c>
      <c r="AA287" s="32" t="s">
        <v>3261</v>
      </c>
      <c r="AB287" s="32" t="s">
        <v>3262</v>
      </c>
      <c r="AC287" s="32" t="s">
        <v>3263</v>
      </c>
      <c r="AD287" s="32" t="s">
        <v>3264</v>
      </c>
      <c r="AE287" s="32" t="s">
        <v>137</v>
      </c>
      <c r="AF287" s="32" t="s">
        <v>3265</v>
      </c>
      <c r="AG287" s="32" t="s">
        <v>96</v>
      </c>
      <c r="AH287" s="32"/>
    </row>
    <row r="288">
      <c r="A288" s="31">
        <v>287.0</v>
      </c>
      <c r="B288" s="54" t="s">
        <v>3266</v>
      </c>
      <c r="C288" s="54" t="s">
        <v>3267</v>
      </c>
      <c r="D288" s="54">
        <v>2014.0</v>
      </c>
      <c r="E288" s="54" t="s">
        <v>3130</v>
      </c>
      <c r="F288" s="54">
        <v>3.0</v>
      </c>
      <c r="G288" s="54">
        <v>-10.0</v>
      </c>
      <c r="H288" s="54">
        <v>-5.0</v>
      </c>
      <c r="I288" s="54">
        <v>-9.0</v>
      </c>
      <c r="J288" s="54">
        <v>0.0</v>
      </c>
      <c r="K288" s="54" t="s">
        <v>330</v>
      </c>
      <c r="L288" s="32" t="s">
        <v>43</v>
      </c>
      <c r="M288" s="54">
        <v>0.0</v>
      </c>
      <c r="N288" s="54">
        <v>1.0</v>
      </c>
      <c r="O288" s="54" t="s">
        <v>243</v>
      </c>
      <c r="P288" s="54" t="s">
        <v>16</v>
      </c>
      <c r="Q288" s="54">
        <v>0.5</v>
      </c>
      <c r="R288" s="54">
        <v>0.0</v>
      </c>
      <c r="S288" s="54">
        <v>0.5</v>
      </c>
      <c r="T288" s="54">
        <f t="shared" si="21"/>
        <v>1</v>
      </c>
      <c r="U288" s="54" t="s">
        <v>3268</v>
      </c>
      <c r="V288" s="54" t="s">
        <v>3269</v>
      </c>
      <c r="W288" s="54" t="s">
        <v>17</v>
      </c>
      <c r="X288" s="54" t="s">
        <v>3270</v>
      </c>
      <c r="Y288" s="54" t="s">
        <v>102</v>
      </c>
      <c r="Z288" s="54" t="s">
        <v>3271</v>
      </c>
      <c r="AA288" s="54" t="s">
        <v>3272</v>
      </c>
      <c r="AB288" s="54" t="s">
        <v>3273</v>
      </c>
      <c r="AC288" s="54" t="s">
        <v>3274</v>
      </c>
      <c r="AD288" s="54" t="s">
        <v>3275</v>
      </c>
      <c r="AE288" s="54" t="s">
        <v>3276</v>
      </c>
      <c r="AF288" s="54" t="s">
        <v>3277</v>
      </c>
      <c r="AG288" s="54" t="s">
        <v>564</v>
      </c>
      <c r="AH288" s="55"/>
    </row>
    <row r="289">
      <c r="A289" s="33">
        <v>288.0</v>
      </c>
      <c r="B289" s="32" t="s">
        <v>3278</v>
      </c>
      <c r="C289" s="32" t="s">
        <v>3279</v>
      </c>
      <c r="D289" s="32">
        <v>2017.0</v>
      </c>
      <c r="E289" s="32" t="s">
        <v>229</v>
      </c>
      <c r="F289" s="32">
        <v>2.0</v>
      </c>
      <c r="G289" s="32">
        <v>-7.0</v>
      </c>
      <c r="H289" s="32">
        <v>-4.0</v>
      </c>
      <c r="I289" s="32">
        <v>-3.0</v>
      </c>
      <c r="J289" s="32">
        <v>2.0</v>
      </c>
      <c r="K289" s="32" t="s">
        <v>43</v>
      </c>
      <c r="L289" s="32" t="s">
        <v>43</v>
      </c>
      <c r="M289" s="32">
        <v>0.0</v>
      </c>
      <c r="N289" s="32">
        <v>1.0</v>
      </c>
      <c r="O289" s="32" t="s">
        <v>243</v>
      </c>
      <c r="P289" s="32" t="s">
        <v>16</v>
      </c>
      <c r="Q289" s="32">
        <v>0.25</v>
      </c>
      <c r="R289" s="32">
        <v>0.75</v>
      </c>
      <c r="S289" s="32">
        <v>0.0</v>
      </c>
      <c r="T289" s="32">
        <f t="shared" si="21"/>
        <v>1</v>
      </c>
      <c r="U289" s="32" t="s">
        <v>3280</v>
      </c>
      <c r="V289" s="32" t="s">
        <v>3281</v>
      </c>
      <c r="W289" s="32" t="s">
        <v>21</v>
      </c>
      <c r="X289" s="32" t="s">
        <v>232</v>
      </c>
      <c r="Y289" s="32" t="s">
        <v>88</v>
      </c>
      <c r="Z289" s="32" t="s">
        <v>3282</v>
      </c>
      <c r="AA289" s="32" t="s">
        <v>3283</v>
      </c>
      <c r="AB289" s="32" t="s">
        <v>3284</v>
      </c>
      <c r="AC289" s="32" t="s">
        <v>3285</v>
      </c>
      <c r="AD289" s="32" t="s">
        <v>3286</v>
      </c>
      <c r="AE289" s="32" t="s">
        <v>3287</v>
      </c>
      <c r="AF289" s="32" t="s">
        <v>3288</v>
      </c>
      <c r="AG289" s="32" t="s">
        <v>151</v>
      </c>
      <c r="AH289" s="32" t="s">
        <v>126</v>
      </c>
    </row>
    <row r="290">
      <c r="A290" s="31">
        <v>289.0</v>
      </c>
      <c r="B290" s="50" t="s">
        <v>3289</v>
      </c>
      <c r="C290" s="50" t="s">
        <v>3290</v>
      </c>
      <c r="D290" s="51">
        <v>2020.0</v>
      </c>
      <c r="E290" s="50" t="s">
        <v>3291</v>
      </c>
      <c r="F290" s="51">
        <v>3.0</v>
      </c>
      <c r="G290" s="51">
        <v>-3.0</v>
      </c>
      <c r="H290" s="51">
        <v>-1.0</v>
      </c>
      <c r="I290" s="51">
        <v>-3.0</v>
      </c>
      <c r="J290" s="51">
        <v>0.0</v>
      </c>
      <c r="K290" s="50" t="s">
        <v>45</v>
      </c>
      <c r="L290" s="50" t="s">
        <v>45</v>
      </c>
      <c r="M290" s="51">
        <v>0.0</v>
      </c>
      <c r="N290" s="51">
        <v>1.0</v>
      </c>
      <c r="O290" s="50" t="s">
        <v>84</v>
      </c>
      <c r="P290" s="50" t="s">
        <v>23</v>
      </c>
      <c r="Q290" s="51">
        <v>0.75</v>
      </c>
      <c r="R290" s="51">
        <v>0.25</v>
      </c>
      <c r="S290" s="51">
        <v>0.0</v>
      </c>
      <c r="T290" s="51">
        <v>1.0</v>
      </c>
      <c r="U290" s="50" t="s">
        <v>3292</v>
      </c>
      <c r="V290" s="50" t="s">
        <v>34</v>
      </c>
      <c r="W290" s="50" t="s">
        <v>34</v>
      </c>
      <c r="X290" s="50" t="s">
        <v>2324</v>
      </c>
      <c r="Y290" s="50" t="s">
        <v>102</v>
      </c>
      <c r="Z290" s="50" t="s">
        <v>3293</v>
      </c>
      <c r="AA290" s="50" t="s">
        <v>3294</v>
      </c>
      <c r="AB290" s="50" t="s">
        <v>3295</v>
      </c>
      <c r="AC290" s="50" t="s">
        <v>3296</v>
      </c>
      <c r="AD290" s="50" t="s">
        <v>3297</v>
      </c>
      <c r="AE290" s="50" t="s">
        <v>3298</v>
      </c>
      <c r="AF290" s="50" t="s">
        <v>3299</v>
      </c>
      <c r="AG290" s="50" t="s">
        <v>96</v>
      </c>
      <c r="AH290" s="56" t="s">
        <v>126</v>
      </c>
    </row>
    <row r="291">
      <c r="A291" s="33">
        <v>290.0</v>
      </c>
      <c r="B291" s="32" t="s">
        <v>3300</v>
      </c>
      <c r="C291" s="32" t="s">
        <v>3301</v>
      </c>
      <c r="D291" s="32">
        <v>2018.0</v>
      </c>
      <c r="E291" s="32" t="s">
        <v>229</v>
      </c>
      <c r="F291" s="32">
        <v>2.0</v>
      </c>
      <c r="G291" s="32">
        <v>-7.0</v>
      </c>
      <c r="H291" s="32">
        <v>-4.0</v>
      </c>
      <c r="I291" s="32">
        <v>-3.0</v>
      </c>
      <c r="J291" s="32">
        <v>2.0</v>
      </c>
      <c r="K291" s="32" t="s">
        <v>43</v>
      </c>
      <c r="L291" s="32" t="s">
        <v>43</v>
      </c>
      <c r="M291" s="32">
        <v>0.0</v>
      </c>
      <c r="N291" s="32">
        <v>0.0</v>
      </c>
      <c r="O291" s="32" t="s">
        <v>243</v>
      </c>
      <c r="P291" s="32" t="s">
        <v>16</v>
      </c>
      <c r="Q291" s="32">
        <v>0.25</v>
      </c>
      <c r="R291" s="32">
        <v>0.25</v>
      </c>
      <c r="S291" s="32">
        <v>0.5</v>
      </c>
      <c r="T291" s="32">
        <f t="shared" ref="T291:T301" si="22">SUM(Q291:S291)</f>
        <v>1</v>
      </c>
      <c r="U291" s="32" t="s">
        <v>3302</v>
      </c>
      <c r="V291" s="32" t="s">
        <v>3281</v>
      </c>
      <c r="W291" s="32" t="s">
        <v>21</v>
      </c>
      <c r="X291" s="32" t="s">
        <v>232</v>
      </c>
      <c r="Y291" s="32" t="s">
        <v>233</v>
      </c>
      <c r="Z291" s="32" t="s">
        <v>3303</v>
      </c>
      <c r="AA291" s="32" t="s">
        <v>3304</v>
      </c>
      <c r="AB291" s="32" t="s">
        <v>3305</v>
      </c>
      <c r="AC291" s="32" t="s">
        <v>3306</v>
      </c>
      <c r="AD291" s="32" t="s">
        <v>3307</v>
      </c>
      <c r="AE291" s="32" t="s">
        <v>3308</v>
      </c>
      <c r="AF291" s="32" t="s">
        <v>3309</v>
      </c>
      <c r="AG291" s="32" t="s">
        <v>96</v>
      </c>
      <c r="AH291" s="32" t="s">
        <v>126</v>
      </c>
    </row>
    <row r="292">
      <c r="A292" s="31">
        <v>291.0</v>
      </c>
      <c r="B292" s="32" t="s">
        <v>3310</v>
      </c>
      <c r="C292" s="32" t="s">
        <v>3311</v>
      </c>
      <c r="D292" s="32">
        <v>2003.0</v>
      </c>
      <c r="E292" s="32" t="s">
        <v>580</v>
      </c>
      <c r="F292" s="32">
        <v>3.0</v>
      </c>
      <c r="G292" s="32">
        <v>-3.0</v>
      </c>
      <c r="H292" s="32">
        <v>-1.0</v>
      </c>
      <c r="I292" s="32">
        <v>0.0</v>
      </c>
      <c r="J292" s="32">
        <v>0.0</v>
      </c>
      <c r="K292" s="32" t="s">
        <v>45</v>
      </c>
      <c r="L292" s="32" t="s">
        <v>45</v>
      </c>
      <c r="M292" s="32">
        <v>0.0</v>
      </c>
      <c r="N292" s="32">
        <v>1.0</v>
      </c>
      <c r="O292" s="32" t="s">
        <v>84</v>
      </c>
      <c r="P292" s="32" t="s">
        <v>23</v>
      </c>
      <c r="Q292" s="32">
        <v>0.75</v>
      </c>
      <c r="R292" s="32">
        <v>0.25</v>
      </c>
      <c r="S292" s="32">
        <v>0.0</v>
      </c>
      <c r="T292" s="32">
        <f t="shared" si="22"/>
        <v>1</v>
      </c>
      <c r="U292" s="32" t="s">
        <v>3312</v>
      </c>
      <c r="V292" s="32" t="s">
        <v>131</v>
      </c>
      <c r="W292" s="32" t="s">
        <v>35</v>
      </c>
      <c r="X292" s="32" t="s">
        <v>117</v>
      </c>
      <c r="Y292" s="32" t="s">
        <v>205</v>
      </c>
      <c r="Z292" s="32" t="s">
        <v>3313</v>
      </c>
      <c r="AA292" s="32" t="s">
        <v>3314</v>
      </c>
      <c r="AB292" s="32" t="s">
        <v>3315</v>
      </c>
      <c r="AC292" s="32" t="s">
        <v>3316</v>
      </c>
      <c r="AD292" s="32" t="s">
        <v>3317</v>
      </c>
      <c r="AE292" s="32" t="s">
        <v>137</v>
      </c>
      <c r="AF292" s="32" t="s">
        <v>3318</v>
      </c>
      <c r="AG292" s="32" t="s">
        <v>96</v>
      </c>
      <c r="AH292" s="32"/>
    </row>
    <row r="293">
      <c r="A293" s="33">
        <v>292.0</v>
      </c>
      <c r="B293" s="32" t="s">
        <v>3319</v>
      </c>
      <c r="C293" s="32" t="s">
        <v>3320</v>
      </c>
      <c r="D293" s="32">
        <v>2020.0</v>
      </c>
      <c r="E293" s="32" t="s">
        <v>229</v>
      </c>
      <c r="F293" s="32">
        <v>3.0</v>
      </c>
      <c r="G293" s="32">
        <v>-7.0</v>
      </c>
      <c r="H293" s="32">
        <v>-6.0</v>
      </c>
      <c r="I293" s="32">
        <v>-6.0</v>
      </c>
      <c r="J293" s="32">
        <v>5.0</v>
      </c>
      <c r="K293" s="32" t="s">
        <v>738</v>
      </c>
      <c r="L293" s="32" t="s">
        <v>43</v>
      </c>
      <c r="M293" s="32">
        <v>0.0</v>
      </c>
      <c r="N293" s="32">
        <v>0.0</v>
      </c>
      <c r="O293" s="32" t="s">
        <v>84</v>
      </c>
      <c r="P293" s="32" t="s">
        <v>23</v>
      </c>
      <c r="Q293" s="32">
        <v>0.75</v>
      </c>
      <c r="R293" s="32">
        <v>0.25</v>
      </c>
      <c r="S293" s="32">
        <v>0.0</v>
      </c>
      <c r="T293" s="32">
        <f t="shared" si="22"/>
        <v>1</v>
      </c>
      <c r="U293" s="32" t="s">
        <v>3321</v>
      </c>
      <c r="V293" s="32" t="s">
        <v>3322</v>
      </c>
      <c r="W293" s="32" t="s">
        <v>17</v>
      </c>
      <c r="X293" s="32" t="s">
        <v>3323</v>
      </c>
      <c r="Y293" s="32" t="s">
        <v>1540</v>
      </c>
      <c r="Z293" s="32" t="s">
        <v>3324</v>
      </c>
      <c r="AA293" s="32" t="s">
        <v>3325</v>
      </c>
      <c r="AB293" s="32" t="s">
        <v>3326</v>
      </c>
      <c r="AC293" s="32" t="s">
        <v>3327</v>
      </c>
      <c r="AD293" s="32" t="s">
        <v>3328</v>
      </c>
      <c r="AE293" s="32" t="s">
        <v>94</v>
      </c>
      <c r="AF293" s="32" t="s">
        <v>3329</v>
      </c>
      <c r="AG293" s="32" t="s">
        <v>96</v>
      </c>
      <c r="AH293" s="32" t="s">
        <v>126</v>
      </c>
    </row>
    <row r="294">
      <c r="A294" s="31">
        <v>293.0</v>
      </c>
      <c r="B294" s="32" t="s">
        <v>3330</v>
      </c>
      <c r="C294" s="32" t="s">
        <v>3331</v>
      </c>
      <c r="D294" s="32">
        <v>2011.0</v>
      </c>
      <c r="E294" s="32" t="s">
        <v>1633</v>
      </c>
      <c r="F294" s="32">
        <v>3.0</v>
      </c>
      <c r="G294" s="32">
        <v>-4.0</v>
      </c>
      <c r="H294" s="32">
        <v>-1.0</v>
      </c>
      <c r="I294" s="32">
        <v>-3.0</v>
      </c>
      <c r="J294" s="32">
        <v>0.0</v>
      </c>
      <c r="K294" s="32" t="s">
        <v>216</v>
      </c>
      <c r="L294" s="32" t="s">
        <v>45</v>
      </c>
      <c r="M294" s="32">
        <v>0.0</v>
      </c>
      <c r="N294" s="32">
        <v>1.0</v>
      </c>
      <c r="O294" s="32" t="s">
        <v>84</v>
      </c>
      <c r="P294" s="32" t="s">
        <v>113</v>
      </c>
      <c r="Q294" s="32">
        <v>1.0</v>
      </c>
      <c r="R294" s="32">
        <v>0.0</v>
      </c>
      <c r="S294" s="32">
        <v>0.0</v>
      </c>
      <c r="T294" s="32">
        <f t="shared" si="22"/>
        <v>1</v>
      </c>
      <c r="U294" s="32" t="s">
        <v>3332</v>
      </c>
      <c r="V294" s="32" t="s">
        <v>520</v>
      </c>
      <c r="W294" s="32" t="s">
        <v>34</v>
      </c>
      <c r="X294" s="32" t="s">
        <v>3333</v>
      </c>
      <c r="Y294" s="32" t="s">
        <v>3334</v>
      </c>
      <c r="Z294" s="32" t="s">
        <v>3335</v>
      </c>
      <c r="AA294" s="32" t="s">
        <v>3336</v>
      </c>
      <c r="AB294" s="32" t="s">
        <v>3337</v>
      </c>
      <c r="AC294" s="32" t="s">
        <v>3338</v>
      </c>
      <c r="AD294" s="32" t="s">
        <v>3339</v>
      </c>
      <c r="AE294" s="32" t="s">
        <v>3340</v>
      </c>
      <c r="AF294" s="32" t="s">
        <v>3341</v>
      </c>
      <c r="AG294" s="32" t="s">
        <v>96</v>
      </c>
      <c r="AH294" s="32" t="s">
        <v>126</v>
      </c>
    </row>
    <row r="295">
      <c r="A295" s="33">
        <v>294.0</v>
      </c>
      <c r="B295" s="33" t="s">
        <v>3342</v>
      </c>
      <c r="C295" s="33" t="s">
        <v>3343</v>
      </c>
      <c r="D295" s="33">
        <v>2009.0</v>
      </c>
      <c r="E295" s="33" t="s">
        <v>111</v>
      </c>
      <c r="F295" s="33">
        <v>3.0</v>
      </c>
      <c r="G295" s="33">
        <v>-3.0</v>
      </c>
      <c r="H295" s="33">
        <v>-2.0</v>
      </c>
      <c r="I295" s="33">
        <v>0.0</v>
      </c>
      <c r="J295" s="33">
        <v>0.0</v>
      </c>
      <c r="K295" s="33" t="s">
        <v>45</v>
      </c>
      <c r="L295" s="33" t="s">
        <v>45</v>
      </c>
      <c r="M295" s="33">
        <v>0.0</v>
      </c>
      <c r="N295" s="33">
        <v>1.0</v>
      </c>
      <c r="O295" s="33" t="s">
        <v>84</v>
      </c>
      <c r="P295" s="33" t="s">
        <v>23</v>
      </c>
      <c r="Q295" s="33">
        <v>0.25</v>
      </c>
      <c r="R295" s="33">
        <v>0.75</v>
      </c>
      <c r="S295" s="33">
        <v>0.0</v>
      </c>
      <c r="T295" s="33">
        <f t="shared" si="22"/>
        <v>1</v>
      </c>
      <c r="U295" s="33" t="s">
        <v>3344</v>
      </c>
      <c r="V295" s="33" t="s">
        <v>3345</v>
      </c>
      <c r="W295" s="33" t="s">
        <v>37</v>
      </c>
      <c r="X295" s="33" t="s">
        <v>3346</v>
      </c>
      <c r="Y295" s="33" t="s">
        <v>102</v>
      </c>
      <c r="Z295" s="33" t="s">
        <v>3347</v>
      </c>
      <c r="AA295" s="33" t="s">
        <v>3348</v>
      </c>
      <c r="AB295" s="33" t="s">
        <v>3343</v>
      </c>
      <c r="AC295" s="33" t="s">
        <v>3349</v>
      </c>
      <c r="AD295" s="33" t="s">
        <v>3350</v>
      </c>
      <c r="AE295" s="33" t="s">
        <v>3351</v>
      </c>
      <c r="AF295" s="33" t="s">
        <v>3352</v>
      </c>
      <c r="AG295" s="33" t="s">
        <v>3353</v>
      </c>
      <c r="AH295" s="33"/>
    </row>
    <row r="296">
      <c r="A296" s="31">
        <v>295.0</v>
      </c>
      <c r="B296" s="32" t="s">
        <v>3354</v>
      </c>
      <c r="C296" s="32" t="s">
        <v>3355</v>
      </c>
      <c r="D296" s="32">
        <v>2010.0</v>
      </c>
      <c r="E296" s="32" t="s">
        <v>179</v>
      </c>
      <c r="F296" s="32">
        <v>3.0</v>
      </c>
      <c r="G296" s="32">
        <v>-3.0</v>
      </c>
      <c r="H296" s="32">
        <v>-2.0</v>
      </c>
      <c r="I296" s="32">
        <v>-2.0</v>
      </c>
      <c r="J296" s="32">
        <v>0.0</v>
      </c>
      <c r="K296" s="32" t="s">
        <v>45</v>
      </c>
      <c r="L296" s="32" t="s">
        <v>45</v>
      </c>
      <c r="M296" s="32">
        <v>0.0</v>
      </c>
      <c r="N296" s="32">
        <v>1.0</v>
      </c>
      <c r="O296" s="32" t="s">
        <v>84</v>
      </c>
      <c r="P296" s="32" t="s">
        <v>23</v>
      </c>
      <c r="Q296" s="32">
        <v>1.0</v>
      </c>
      <c r="R296" s="32">
        <v>0.0</v>
      </c>
      <c r="S296" s="32">
        <v>0.0</v>
      </c>
      <c r="T296" s="32">
        <f t="shared" si="22"/>
        <v>1</v>
      </c>
      <c r="U296" s="32" t="s">
        <v>3356</v>
      </c>
      <c r="V296" s="32" t="s">
        <v>2180</v>
      </c>
      <c r="W296" s="32" t="s">
        <v>33</v>
      </c>
      <c r="X296" s="32" t="s">
        <v>259</v>
      </c>
      <c r="Y296" s="32" t="s">
        <v>3357</v>
      </c>
      <c r="Z296" s="32" t="s">
        <v>3358</v>
      </c>
      <c r="AA296" s="32" t="s">
        <v>3359</v>
      </c>
      <c r="AB296" s="32" t="s">
        <v>3360</v>
      </c>
      <c r="AC296" s="32" t="s">
        <v>3361</v>
      </c>
      <c r="AD296" s="32" t="s">
        <v>3362</v>
      </c>
      <c r="AE296" s="32" t="s">
        <v>137</v>
      </c>
      <c r="AF296" s="32" t="s">
        <v>3363</v>
      </c>
      <c r="AG296" s="32" t="s">
        <v>96</v>
      </c>
      <c r="AH296" s="32"/>
    </row>
    <row r="297" ht="28.5" customHeight="1">
      <c r="A297" s="33">
        <v>296.0</v>
      </c>
      <c r="B297" s="32" t="s">
        <v>3364</v>
      </c>
      <c r="C297" s="32" t="s">
        <v>3365</v>
      </c>
      <c r="D297" s="32">
        <v>2021.0</v>
      </c>
      <c r="E297" s="32" t="s">
        <v>99</v>
      </c>
      <c r="F297" s="32">
        <v>2.0</v>
      </c>
      <c r="G297" s="32">
        <v>-5.0</v>
      </c>
      <c r="H297" s="32">
        <v>-4.0</v>
      </c>
      <c r="I297" s="32">
        <v>3.0</v>
      </c>
      <c r="J297" s="32">
        <v>6.0</v>
      </c>
      <c r="K297" s="32" t="s">
        <v>604</v>
      </c>
      <c r="L297" s="32" t="s">
        <v>44</v>
      </c>
      <c r="M297" s="32">
        <v>0.0</v>
      </c>
      <c r="N297" s="32">
        <v>1.0</v>
      </c>
      <c r="O297" s="32" t="s">
        <v>84</v>
      </c>
      <c r="P297" s="32" t="s">
        <v>16</v>
      </c>
      <c r="Q297" s="32">
        <v>0.25</v>
      </c>
      <c r="R297" s="32">
        <v>0.25</v>
      </c>
      <c r="S297" s="32">
        <v>0.5</v>
      </c>
      <c r="T297" s="32">
        <f t="shared" si="22"/>
        <v>1</v>
      </c>
      <c r="U297" s="32" t="s">
        <v>3366</v>
      </c>
      <c r="V297" s="32" t="s">
        <v>26</v>
      </c>
      <c r="W297" s="32" t="s">
        <v>25</v>
      </c>
      <c r="X297" s="32" t="s">
        <v>3367</v>
      </c>
      <c r="Y297" s="32" t="s">
        <v>1015</v>
      </c>
      <c r="Z297" s="32" t="s">
        <v>3368</v>
      </c>
      <c r="AA297" s="32" t="s">
        <v>3369</v>
      </c>
      <c r="AB297" s="32" t="s">
        <v>3370</v>
      </c>
      <c r="AC297" s="32" t="s">
        <v>3371</v>
      </c>
      <c r="AD297" s="32" t="s">
        <v>3372</v>
      </c>
      <c r="AE297" s="32" t="s">
        <v>94</v>
      </c>
      <c r="AF297" s="32" t="s">
        <v>3373</v>
      </c>
      <c r="AG297" s="32" t="s">
        <v>96</v>
      </c>
      <c r="AH297" s="32" t="s">
        <v>126</v>
      </c>
    </row>
    <row r="298" ht="28.5" customHeight="1">
      <c r="A298" s="31">
        <v>297.0</v>
      </c>
      <c r="B298" s="31" t="s">
        <v>3374</v>
      </c>
      <c r="C298" s="31" t="s">
        <v>3375</v>
      </c>
      <c r="D298" s="31">
        <v>2013.0</v>
      </c>
      <c r="E298" s="31" t="s">
        <v>111</v>
      </c>
      <c r="F298" s="31">
        <v>2.0</v>
      </c>
      <c r="G298" s="31">
        <v>-9.0</v>
      </c>
      <c r="H298" s="31">
        <v>0.0</v>
      </c>
      <c r="I298" s="31">
        <v>-6.0</v>
      </c>
      <c r="J298" s="31">
        <v>0.0</v>
      </c>
      <c r="K298" s="31" t="s">
        <v>404</v>
      </c>
      <c r="L298" s="31" t="s">
        <v>405</v>
      </c>
      <c r="M298" s="31">
        <v>1.0</v>
      </c>
      <c r="N298" s="31">
        <v>1.0</v>
      </c>
      <c r="O298" s="31" t="s">
        <v>84</v>
      </c>
      <c r="P298" s="31" t="s">
        <v>16</v>
      </c>
      <c r="Q298" s="31">
        <v>0.75</v>
      </c>
      <c r="R298" s="31">
        <v>0.25</v>
      </c>
      <c r="S298" s="31">
        <v>0.0</v>
      </c>
      <c r="T298" s="31">
        <f t="shared" si="22"/>
        <v>1</v>
      </c>
      <c r="U298" s="31" t="s">
        <v>3376</v>
      </c>
      <c r="V298" s="31" t="s">
        <v>3377</v>
      </c>
      <c r="W298" s="57" t="s">
        <v>116</v>
      </c>
      <c r="X298" s="31" t="s">
        <v>2405</v>
      </c>
      <c r="Y298" s="31" t="s">
        <v>435</v>
      </c>
      <c r="Z298" s="31" t="s">
        <v>3378</v>
      </c>
      <c r="AA298" s="31" t="s">
        <v>3379</v>
      </c>
      <c r="AB298" s="31" t="s">
        <v>3380</v>
      </c>
      <c r="AC298" s="31" t="s">
        <v>3381</v>
      </c>
      <c r="AD298" s="31" t="s">
        <v>3382</v>
      </c>
      <c r="AE298" s="31" t="s">
        <v>3383</v>
      </c>
      <c r="AF298" s="31" t="s">
        <v>3384</v>
      </c>
      <c r="AG298" s="31" t="s">
        <v>3385</v>
      </c>
      <c r="AH298" s="31" t="s">
        <v>126</v>
      </c>
    </row>
    <row r="299" ht="28.5" customHeight="1">
      <c r="A299" s="33">
        <v>298.0</v>
      </c>
      <c r="B299" s="32" t="s">
        <v>3386</v>
      </c>
      <c r="C299" s="32" t="s">
        <v>3375</v>
      </c>
      <c r="D299" s="32">
        <v>2013.0</v>
      </c>
      <c r="E299" s="32" t="s">
        <v>3387</v>
      </c>
      <c r="F299" s="32">
        <v>3.0</v>
      </c>
      <c r="G299" s="32">
        <v>-4.0</v>
      </c>
      <c r="H299" s="32">
        <v>-1.0</v>
      </c>
      <c r="I299" s="32">
        <v>-2.0</v>
      </c>
      <c r="J299" s="32">
        <v>0.0</v>
      </c>
      <c r="K299" s="32" t="s">
        <v>45</v>
      </c>
      <c r="L299" s="32" t="s">
        <v>45</v>
      </c>
      <c r="M299" s="32">
        <v>0.0</v>
      </c>
      <c r="N299" s="32">
        <v>1.0</v>
      </c>
      <c r="O299" s="32" t="s">
        <v>84</v>
      </c>
      <c r="P299" s="32" t="s">
        <v>23</v>
      </c>
      <c r="Q299" s="32">
        <v>1.0</v>
      </c>
      <c r="R299" s="32">
        <v>0.0</v>
      </c>
      <c r="S299" s="32">
        <v>0.0</v>
      </c>
      <c r="T299" s="32">
        <f t="shared" si="22"/>
        <v>1</v>
      </c>
      <c r="U299" s="32" t="s">
        <v>3388</v>
      </c>
      <c r="V299" s="32" t="s">
        <v>520</v>
      </c>
      <c r="W299" s="32" t="s">
        <v>34</v>
      </c>
      <c r="X299" s="32" t="s">
        <v>521</v>
      </c>
      <c r="Y299" s="32" t="s">
        <v>1069</v>
      </c>
      <c r="Z299" s="32" t="s">
        <v>3389</v>
      </c>
      <c r="AA299" s="32" t="s">
        <v>3390</v>
      </c>
      <c r="AB299" s="32" t="s">
        <v>3391</v>
      </c>
      <c r="AC299" s="32" t="s">
        <v>3392</v>
      </c>
      <c r="AD299" s="32" t="s">
        <v>3393</v>
      </c>
      <c r="AE299" s="32" t="s">
        <v>94</v>
      </c>
      <c r="AF299" s="32" t="s">
        <v>3394</v>
      </c>
      <c r="AG299" s="32" t="s">
        <v>96</v>
      </c>
      <c r="AH299" s="32" t="s">
        <v>126</v>
      </c>
    </row>
    <row r="300" ht="28.5" customHeight="1">
      <c r="A300" s="31">
        <v>299.0</v>
      </c>
      <c r="B300" s="31" t="s">
        <v>3395</v>
      </c>
      <c r="C300" s="31" t="s">
        <v>3396</v>
      </c>
      <c r="D300" s="31">
        <v>2010.0</v>
      </c>
      <c r="E300" s="31" t="s">
        <v>3397</v>
      </c>
      <c r="F300" s="31">
        <v>3.0</v>
      </c>
      <c r="G300" s="31">
        <v>-3.0</v>
      </c>
      <c r="H300" s="31">
        <v>-2.0</v>
      </c>
      <c r="I300" s="31">
        <v>-3.0</v>
      </c>
      <c r="J300" s="31">
        <v>0.0</v>
      </c>
      <c r="K300" s="31" t="s">
        <v>45</v>
      </c>
      <c r="L300" s="31" t="s">
        <v>45</v>
      </c>
      <c r="M300" s="31">
        <v>0.0</v>
      </c>
      <c r="N300" s="31">
        <v>1.0</v>
      </c>
      <c r="O300" s="31" t="s">
        <v>84</v>
      </c>
      <c r="P300" s="31" t="s">
        <v>113</v>
      </c>
      <c r="Q300" s="31">
        <v>0.75</v>
      </c>
      <c r="R300" s="31">
        <v>0.25</v>
      </c>
      <c r="S300" s="31">
        <v>0.0</v>
      </c>
      <c r="T300" s="31">
        <f t="shared" si="22"/>
        <v>1</v>
      </c>
      <c r="U300" s="31" t="s">
        <v>3398</v>
      </c>
      <c r="V300" s="31" t="s">
        <v>3399</v>
      </c>
      <c r="W300" s="31" t="s">
        <v>37</v>
      </c>
      <c r="X300" s="31" t="s">
        <v>259</v>
      </c>
      <c r="Y300" s="31" t="s">
        <v>102</v>
      </c>
      <c r="Z300" s="31" t="s">
        <v>3400</v>
      </c>
      <c r="AA300" s="31" t="s">
        <v>3401</v>
      </c>
      <c r="AB300" s="31" t="s">
        <v>3402</v>
      </c>
      <c r="AC300" s="31" t="s">
        <v>3403</v>
      </c>
      <c r="AD300" s="31" t="s">
        <v>3404</v>
      </c>
      <c r="AE300" s="31" t="s">
        <v>137</v>
      </c>
      <c r="AF300" s="31" t="s">
        <v>3405</v>
      </c>
      <c r="AG300" s="31" t="s">
        <v>96</v>
      </c>
      <c r="AH300" s="31"/>
    </row>
    <row r="301" ht="28.5" customHeight="1">
      <c r="A301" s="33">
        <v>300.0</v>
      </c>
      <c r="B301" s="32" t="s">
        <v>3406</v>
      </c>
      <c r="C301" s="32" t="s">
        <v>3396</v>
      </c>
      <c r="D301" s="32">
        <v>2017.0</v>
      </c>
      <c r="E301" s="32" t="s">
        <v>3407</v>
      </c>
      <c r="F301" s="32">
        <v>3.0</v>
      </c>
      <c r="G301" s="32">
        <v>-4.0</v>
      </c>
      <c r="H301" s="32">
        <v>-1.0</v>
      </c>
      <c r="I301" s="32">
        <v>-3.0</v>
      </c>
      <c r="J301" s="32">
        <v>0.0</v>
      </c>
      <c r="K301" s="32" t="s">
        <v>216</v>
      </c>
      <c r="L301" s="32" t="s">
        <v>45</v>
      </c>
      <c r="M301" s="32">
        <v>0.0</v>
      </c>
      <c r="N301" s="32">
        <v>1.0</v>
      </c>
      <c r="O301" s="32" t="s">
        <v>84</v>
      </c>
      <c r="P301" s="32" t="s">
        <v>16</v>
      </c>
      <c r="Q301" s="32">
        <v>0.25</v>
      </c>
      <c r="R301" s="32">
        <v>0.75</v>
      </c>
      <c r="S301" s="32">
        <v>0.0</v>
      </c>
      <c r="T301" s="32">
        <f t="shared" si="22"/>
        <v>1</v>
      </c>
      <c r="U301" s="32" t="s">
        <v>3408</v>
      </c>
      <c r="V301" s="32" t="s">
        <v>3409</v>
      </c>
      <c r="W301" s="32" t="s">
        <v>33</v>
      </c>
      <c r="X301" s="32" t="s">
        <v>2244</v>
      </c>
      <c r="Y301" s="32" t="s">
        <v>102</v>
      </c>
      <c r="Z301" s="32" t="s">
        <v>3410</v>
      </c>
      <c r="AA301" s="32" t="s">
        <v>3411</v>
      </c>
      <c r="AB301" s="32" t="s">
        <v>3412</v>
      </c>
      <c r="AC301" s="32" t="s">
        <v>3413</v>
      </c>
      <c r="AD301" s="32" t="s">
        <v>3414</v>
      </c>
      <c r="AE301" s="32" t="s">
        <v>3415</v>
      </c>
      <c r="AF301" s="32" t="s">
        <v>3416</v>
      </c>
      <c r="AG301" s="32" t="s">
        <v>151</v>
      </c>
      <c r="AH301" s="45"/>
    </row>
    <row r="302" ht="28.5" customHeight="1">
      <c r="A302" s="31">
        <v>301.0</v>
      </c>
      <c r="B302" s="32" t="s">
        <v>3417</v>
      </c>
      <c r="C302" s="32" t="s">
        <v>3418</v>
      </c>
      <c r="D302" s="32">
        <v>2020.0</v>
      </c>
      <c r="E302" s="32" t="s">
        <v>3419</v>
      </c>
      <c r="F302" s="32">
        <v>3.0</v>
      </c>
      <c r="G302" s="32">
        <v>-9.0</v>
      </c>
      <c r="H302" s="32">
        <v>-4.0</v>
      </c>
      <c r="I302" s="32">
        <v>2.0</v>
      </c>
      <c r="J302" s="32">
        <v>2.0</v>
      </c>
      <c r="K302" s="32" t="s">
        <v>738</v>
      </c>
      <c r="L302" s="32" t="s">
        <v>43</v>
      </c>
      <c r="M302" s="32">
        <v>0.0</v>
      </c>
      <c r="N302" s="32">
        <v>1.0</v>
      </c>
      <c r="O302" s="32" t="s">
        <v>3420</v>
      </c>
      <c r="P302" s="32" t="s">
        <v>23</v>
      </c>
      <c r="Q302" s="32">
        <v>1.0</v>
      </c>
      <c r="R302" s="32">
        <v>0.0</v>
      </c>
      <c r="S302" s="32">
        <v>0.0</v>
      </c>
      <c r="T302" s="32">
        <v>0.0</v>
      </c>
      <c r="U302" s="32" t="s">
        <v>3421</v>
      </c>
      <c r="V302" s="32" t="s">
        <v>3422</v>
      </c>
      <c r="W302" s="32" t="s">
        <v>17</v>
      </c>
      <c r="X302" s="32" t="s">
        <v>3423</v>
      </c>
      <c r="Y302" s="32" t="s">
        <v>284</v>
      </c>
      <c r="Z302" s="32" t="s">
        <v>3424</v>
      </c>
      <c r="AA302" s="32" t="s">
        <v>3425</v>
      </c>
      <c r="AB302" s="32" t="s">
        <v>3426</v>
      </c>
      <c r="AC302" s="32" t="s">
        <v>3427</v>
      </c>
      <c r="AD302" s="32" t="s">
        <v>3428</v>
      </c>
      <c r="AE302" s="32" t="s">
        <v>94</v>
      </c>
      <c r="AF302" s="32" t="s">
        <v>3429</v>
      </c>
      <c r="AG302" s="32" t="s">
        <v>96</v>
      </c>
      <c r="AH302" s="32" t="s">
        <v>126</v>
      </c>
    </row>
    <row r="303" ht="28.5" customHeight="1">
      <c r="A303" s="33">
        <v>302.0</v>
      </c>
      <c r="B303" s="32" t="s">
        <v>3430</v>
      </c>
      <c r="C303" s="32" t="s">
        <v>3431</v>
      </c>
      <c r="D303" s="32">
        <v>2013.0</v>
      </c>
      <c r="E303" s="32" t="s">
        <v>1207</v>
      </c>
      <c r="F303" s="32">
        <v>3.0</v>
      </c>
      <c r="G303" s="32">
        <v>-3.0</v>
      </c>
      <c r="H303" s="32">
        <v>-2.0</v>
      </c>
      <c r="I303" s="32">
        <v>-2.0</v>
      </c>
      <c r="J303" s="32">
        <v>0.0</v>
      </c>
      <c r="K303" s="32" t="s">
        <v>45</v>
      </c>
      <c r="L303" s="32" t="s">
        <v>45</v>
      </c>
      <c r="M303" s="32">
        <v>0.0</v>
      </c>
      <c r="N303" s="32">
        <v>1.0</v>
      </c>
      <c r="O303" s="32" t="s">
        <v>84</v>
      </c>
      <c r="P303" s="32" t="s">
        <v>113</v>
      </c>
      <c r="Q303" s="32">
        <v>0.5</v>
      </c>
      <c r="R303" s="32">
        <v>0.5</v>
      </c>
      <c r="S303" s="32">
        <v>0.0</v>
      </c>
      <c r="T303" s="32">
        <f>SUM(Q303:S303)</f>
        <v>1</v>
      </c>
      <c r="U303" s="32" t="s">
        <v>3432</v>
      </c>
      <c r="V303" s="32" t="s">
        <v>3433</v>
      </c>
      <c r="W303" s="32" t="s">
        <v>36</v>
      </c>
      <c r="X303" s="32" t="s">
        <v>3434</v>
      </c>
      <c r="Y303" s="32" t="s">
        <v>582</v>
      </c>
      <c r="Z303" s="32" t="s">
        <v>3435</v>
      </c>
      <c r="AA303" s="32" t="s">
        <v>3436</v>
      </c>
      <c r="AB303" s="32" t="s">
        <v>3437</v>
      </c>
      <c r="AC303" s="32" t="s">
        <v>3438</v>
      </c>
      <c r="AD303" s="32" t="s">
        <v>3439</v>
      </c>
      <c r="AE303" s="32" t="s">
        <v>3440</v>
      </c>
      <c r="AF303" s="32" t="s">
        <v>3441</v>
      </c>
      <c r="AG303" s="32" t="s">
        <v>388</v>
      </c>
      <c r="AH303" s="32"/>
    </row>
    <row r="304" ht="28.5" customHeight="1">
      <c r="A304" s="31">
        <v>303.0</v>
      </c>
      <c r="B304" s="31" t="s">
        <v>3442</v>
      </c>
      <c r="C304" s="31" t="s">
        <v>3443</v>
      </c>
      <c r="D304" s="31">
        <v>2019.0</v>
      </c>
      <c r="E304" s="31" t="s">
        <v>229</v>
      </c>
      <c r="F304" s="31">
        <v>3.0</v>
      </c>
      <c r="G304" s="31">
        <v>-7.0</v>
      </c>
      <c r="H304" s="31">
        <v>-4.0</v>
      </c>
      <c r="I304" s="31">
        <v>-2.0</v>
      </c>
      <c r="J304" s="31">
        <v>0.0</v>
      </c>
      <c r="K304" s="31" t="s">
        <v>738</v>
      </c>
      <c r="L304" s="31" t="s">
        <v>43</v>
      </c>
      <c r="M304" s="31">
        <v>0.0</v>
      </c>
      <c r="N304" s="31">
        <v>0.0</v>
      </c>
      <c r="O304" s="31" t="s">
        <v>84</v>
      </c>
      <c r="P304" s="31" t="s">
        <v>23</v>
      </c>
      <c r="Q304" s="31">
        <v>1.0</v>
      </c>
      <c r="R304" s="31">
        <v>0.0</v>
      </c>
      <c r="S304" s="31">
        <v>0.0</v>
      </c>
      <c r="T304" s="31">
        <v>1.0</v>
      </c>
      <c r="U304" s="31" t="s">
        <v>3444</v>
      </c>
      <c r="V304" s="31" t="s">
        <v>3445</v>
      </c>
      <c r="W304" s="31" t="s">
        <v>17</v>
      </c>
      <c r="X304" s="31" t="s">
        <v>971</v>
      </c>
      <c r="Y304" s="31" t="s">
        <v>3446</v>
      </c>
      <c r="Z304" s="31" t="s">
        <v>3447</v>
      </c>
      <c r="AA304" s="31" t="s">
        <v>3448</v>
      </c>
      <c r="AB304" s="31" t="s">
        <v>3449</v>
      </c>
      <c r="AC304" s="31" t="s">
        <v>3450</v>
      </c>
      <c r="AD304" s="31" t="s">
        <v>3451</v>
      </c>
      <c r="AE304" s="31" t="s">
        <v>94</v>
      </c>
      <c r="AF304" s="31" t="s">
        <v>3452</v>
      </c>
      <c r="AG304" s="31" t="s">
        <v>96</v>
      </c>
      <c r="AH304" s="31" t="s">
        <v>126</v>
      </c>
    </row>
    <row r="305" ht="28.5" customHeight="1">
      <c r="A305" s="33">
        <v>304.0</v>
      </c>
      <c r="B305" s="33" t="s">
        <v>3453</v>
      </c>
      <c r="C305" s="33" t="s">
        <v>3454</v>
      </c>
      <c r="D305" s="33">
        <v>2012.0</v>
      </c>
      <c r="E305" s="33" t="s">
        <v>99</v>
      </c>
      <c r="F305" s="33">
        <v>3.0</v>
      </c>
      <c r="G305" s="33">
        <v>-5.0</v>
      </c>
      <c r="H305" s="33">
        <v>-4.0</v>
      </c>
      <c r="I305" s="33">
        <v>-3.0</v>
      </c>
      <c r="J305" s="33">
        <v>0.0</v>
      </c>
      <c r="K305" s="33" t="s">
        <v>43</v>
      </c>
      <c r="L305" s="33" t="s">
        <v>43</v>
      </c>
      <c r="M305" s="33">
        <v>0.0</v>
      </c>
      <c r="N305" s="33">
        <v>1.0</v>
      </c>
      <c r="O305" s="33" t="s">
        <v>84</v>
      </c>
      <c r="P305" s="33" t="s">
        <v>23</v>
      </c>
      <c r="Q305" s="33">
        <v>0.75</v>
      </c>
      <c r="R305" s="33">
        <v>0.0</v>
      </c>
      <c r="S305" s="33">
        <v>0.25</v>
      </c>
      <c r="T305" s="33">
        <f t="shared" ref="T305:T306" si="23">SUM(Q305:S305)</f>
        <v>1</v>
      </c>
      <c r="U305" s="33" t="s">
        <v>3455</v>
      </c>
      <c r="V305" s="33" t="s">
        <v>3456</v>
      </c>
      <c r="W305" s="33" t="s">
        <v>17</v>
      </c>
      <c r="X305" s="33" t="s">
        <v>3457</v>
      </c>
      <c r="Y305" s="33" t="s">
        <v>88</v>
      </c>
      <c r="Z305" s="33" t="s">
        <v>3458</v>
      </c>
      <c r="AA305" s="33" t="s">
        <v>3459</v>
      </c>
      <c r="AB305" s="33" t="s">
        <v>3460</v>
      </c>
      <c r="AC305" s="33" t="s">
        <v>3461</v>
      </c>
      <c r="AD305" s="33" t="s">
        <v>3462</v>
      </c>
      <c r="AE305" s="33" t="s">
        <v>3463</v>
      </c>
      <c r="AF305" s="33" t="s">
        <v>3464</v>
      </c>
      <c r="AG305" s="33" t="s">
        <v>3465</v>
      </c>
      <c r="AH305" s="33" t="s">
        <v>96</v>
      </c>
    </row>
    <row r="306" ht="28.5" customHeight="1">
      <c r="A306" s="31">
        <v>305.0</v>
      </c>
      <c r="B306" s="32" t="s">
        <v>3466</v>
      </c>
      <c r="C306" s="32" t="s">
        <v>3467</v>
      </c>
      <c r="D306" s="32">
        <v>2021.0</v>
      </c>
      <c r="E306" s="32" t="s">
        <v>2310</v>
      </c>
      <c r="F306" s="32">
        <v>2.0</v>
      </c>
      <c r="G306" s="32">
        <v>-9.0</v>
      </c>
      <c r="H306" s="32">
        <v>-7.0</v>
      </c>
      <c r="I306" s="32">
        <v>-3.0</v>
      </c>
      <c r="J306" s="32">
        <v>0.0</v>
      </c>
      <c r="K306" s="32" t="s">
        <v>494</v>
      </c>
      <c r="L306" s="32" t="s">
        <v>42</v>
      </c>
      <c r="M306" s="32">
        <v>0.0</v>
      </c>
      <c r="N306" s="32">
        <v>0.0</v>
      </c>
      <c r="O306" s="32" t="s">
        <v>84</v>
      </c>
      <c r="P306" s="32" t="s">
        <v>16</v>
      </c>
      <c r="Q306" s="32">
        <v>0.25</v>
      </c>
      <c r="R306" s="32">
        <v>0.75</v>
      </c>
      <c r="S306" s="32">
        <v>0.0</v>
      </c>
      <c r="T306" s="32">
        <f t="shared" si="23"/>
        <v>1</v>
      </c>
      <c r="U306" s="32" t="s">
        <v>3468</v>
      </c>
      <c r="V306" s="32" t="s">
        <v>3469</v>
      </c>
      <c r="W306" s="32" t="s">
        <v>12</v>
      </c>
      <c r="X306" s="32" t="s">
        <v>3470</v>
      </c>
      <c r="Y306" s="32" t="s">
        <v>233</v>
      </c>
      <c r="Z306" s="32" t="s">
        <v>3471</v>
      </c>
      <c r="AA306" s="32" t="s">
        <v>3472</v>
      </c>
      <c r="AB306" s="32" t="s">
        <v>3473</v>
      </c>
      <c r="AC306" s="32" t="s">
        <v>3474</v>
      </c>
      <c r="AD306" s="32" t="s">
        <v>3475</v>
      </c>
      <c r="AE306" s="32" t="s">
        <v>94</v>
      </c>
      <c r="AF306" s="32" t="s">
        <v>3476</v>
      </c>
      <c r="AG306" s="32" t="s">
        <v>96</v>
      </c>
      <c r="AH306" s="32" t="s">
        <v>126</v>
      </c>
    </row>
  </sheetData>
  <autoFilter ref="$W$1:$W$295"/>
  <conditionalFormatting sqref="S297:S306">
    <cfRule type="cellIs" dxfId="0" priority="1" operator="greaterThan">
      <formula>1</formula>
    </cfRule>
  </conditionalFormatting>
  <conditionalFormatting sqref="P297:P306">
    <cfRule type="cellIs" dxfId="1" priority="2" operator="equal">
      <formula>"Survey"</formula>
    </cfRule>
  </conditionalFormatting>
  <conditionalFormatting sqref="M297:M306">
    <cfRule type="cellIs" dxfId="2" priority="3" operator="equal">
      <formula>1</formula>
    </cfRule>
  </conditionalFormatting>
  <conditionalFormatting sqref="AF297:AF306">
    <cfRule type="containsText" dxfId="3" priority="4" operator="containsText" text="lower">
      <formula>NOT(ISERROR(SEARCH(("lower"),(AF297))))</formula>
    </cfRule>
  </conditionalFormatting>
  <conditionalFormatting sqref="AF297:AF306">
    <cfRule type="containsText" dxfId="4" priority="5" operator="containsText" text="upper">
      <formula>NOT(ISERROR(SEARCH(("upper"),(AF297))))</formula>
    </cfRule>
  </conditionalFormatting>
  <conditionalFormatting sqref="AG297:AG306">
    <cfRule type="containsText" dxfId="2" priority="6" operator="containsText" text="y">
      <formula>NOT(ISERROR(SEARCH(("y"),(AG297))))</formula>
    </cfRule>
  </conditionalFormatting>
  <conditionalFormatting sqref="AF297:AG306">
    <cfRule type="containsBlanks" dxfId="5" priority="7">
      <formula>LEN(TRIM(AF297))=0</formula>
    </cfRule>
  </conditionalFormatting>
  <conditionalFormatting sqref="AE297:AE306">
    <cfRule type="containsText" dxfId="2" priority="8" operator="containsText" text="y">
      <formula>NOT(ISERROR(SEARCH(("y"),(AE297))))</formula>
    </cfRule>
  </conditionalFormatting>
  <conditionalFormatting sqref="AD297:AD306">
    <cfRule type="containsText" dxfId="3" priority="9" operator="containsText" text="lower">
      <formula>NOT(ISERROR(SEARCH(("lower"),(AD297))))</formula>
    </cfRule>
  </conditionalFormatting>
  <conditionalFormatting sqref="AD297:AD306">
    <cfRule type="containsText" dxfId="4" priority="10" operator="containsText" text="upper">
      <formula>NOT(ISERROR(SEARCH(("upper"),(AD297))))</formula>
    </cfRule>
  </conditionalFormatting>
  <conditionalFormatting sqref="C297:AF306">
    <cfRule type="containsBlanks" dxfId="5" priority="11">
      <formula>LEN(TRIM(C297))=0</formula>
    </cfRule>
  </conditionalFormatting>
  <conditionalFormatting sqref="T162">
    <cfRule type="cellIs" dxfId="0" priority="12" operator="greaterThan">
      <formula>1</formula>
    </cfRule>
  </conditionalFormatting>
  <conditionalFormatting sqref="Q162:AE162">
    <cfRule type="containsBlanks" dxfId="5" priority="13">
      <formula>LEN(TRIM(Q162))=0</formula>
    </cfRule>
  </conditionalFormatting>
  <conditionalFormatting sqref="AH35:AJ35">
    <cfRule type="containsText" dxfId="2" priority="14" operator="containsText" text="y">
      <formula>NOT(ISERROR(SEARCH(("y"),(AH35))))</formula>
    </cfRule>
  </conditionalFormatting>
  <conditionalFormatting sqref="AH34">
    <cfRule type="containsText" dxfId="4" priority="15" operator="containsText" text="upper">
      <formula>NOT(ISERROR(SEARCH(("upper"),(AH34))))</formula>
    </cfRule>
  </conditionalFormatting>
  <conditionalFormatting sqref="AH34">
    <cfRule type="containsText" dxfId="3" priority="16" operator="containsText" text="lower">
      <formula>NOT(ISERROR(SEARCH(("lower"),(AH34))))</formula>
    </cfRule>
  </conditionalFormatting>
  <conditionalFormatting sqref="P34">
    <cfRule type="cellIs" dxfId="1" priority="17" operator="equal">
      <formula>"Survey"</formula>
    </cfRule>
  </conditionalFormatting>
  <conditionalFormatting sqref="U34">
    <cfRule type="cellIs" dxfId="6" priority="18" operator="notEqual">
      <formula>1</formula>
    </cfRule>
  </conditionalFormatting>
  <conditionalFormatting sqref="C88:AH88">
    <cfRule type="containsBlanks" dxfId="5" priority="19">
      <formula>LEN(TRIM(C88))=0</formula>
    </cfRule>
  </conditionalFormatting>
  <conditionalFormatting sqref="M88">
    <cfRule type="cellIs" dxfId="2" priority="20" operator="equal">
      <formula>1</formula>
    </cfRule>
  </conditionalFormatting>
  <conditionalFormatting sqref="P88">
    <cfRule type="cellIs" dxfId="1" priority="21" operator="equal">
      <formula>"Survey"</formula>
    </cfRule>
  </conditionalFormatting>
  <conditionalFormatting sqref="T88">
    <cfRule type="cellIs" dxfId="0" priority="22" operator="greaterThan">
      <formula>1</formula>
    </cfRule>
  </conditionalFormatting>
  <conditionalFormatting sqref="AG88">
    <cfRule type="containsText" dxfId="3" priority="23" operator="containsText" text="lower">
      <formula>NOT(ISERROR(SEARCH(("lower"),(AG88))))</formula>
    </cfRule>
  </conditionalFormatting>
  <conditionalFormatting sqref="AG88">
    <cfRule type="containsText" dxfId="4" priority="24" operator="containsText" text="upper">
      <formula>NOT(ISERROR(SEARCH(("upper"),(AG88))))</formula>
    </cfRule>
  </conditionalFormatting>
  <conditionalFormatting sqref="AH88">
    <cfRule type="containsText" dxfId="2" priority="25" operator="containsText" text="y">
      <formula>NOT(ISERROR(SEARCH(("y"),(AH88))))</formula>
    </cfRule>
  </conditionalFormatting>
  <conditionalFormatting sqref="T291">
    <cfRule type="cellIs" dxfId="0" priority="26" operator="greaterThan">
      <formula>1</formula>
    </cfRule>
  </conditionalFormatting>
  <conditionalFormatting sqref="AF291">
    <cfRule type="containsText" dxfId="4" priority="27" operator="containsText" text="upper">
      <formula>NOT(ISERROR(SEARCH(("upper"),(AF291))))</formula>
    </cfRule>
  </conditionalFormatting>
  <conditionalFormatting sqref="AF291">
    <cfRule type="containsText" dxfId="3" priority="28" operator="containsText" text="lower">
      <formula>NOT(ISERROR(SEARCH(("lower"),(AF291))))</formula>
    </cfRule>
  </conditionalFormatting>
  <conditionalFormatting sqref="P291 P295:P296">
    <cfRule type="cellIs" dxfId="1" priority="29" operator="equal">
      <formula>"Survey"</formula>
    </cfRule>
  </conditionalFormatting>
  <conditionalFormatting sqref="M291 M295:M296">
    <cfRule type="cellIs" dxfId="2" priority="30" operator="equal">
      <formula>1</formula>
    </cfRule>
  </conditionalFormatting>
  <conditionalFormatting sqref="AG291">
    <cfRule type="containsText" dxfId="2" priority="31" operator="containsText" text="y">
      <formula>NOT(ISERROR(SEARCH(("y"),(AG291))))</formula>
    </cfRule>
  </conditionalFormatting>
  <conditionalFormatting sqref="T132">
    <cfRule type="cellIs" dxfId="0" priority="42" operator="greaterThan">
      <formula>1</formula>
    </cfRule>
  </conditionalFormatting>
  <conditionalFormatting sqref="P132">
    <cfRule type="cellIs" dxfId="1" priority="43" operator="equal">
      <formula>"Survey"</formula>
    </cfRule>
  </conditionalFormatting>
  <conditionalFormatting sqref="AH132">
    <cfRule type="containsText" dxfId="2" priority="44" operator="containsText" text="y">
      <formula>NOT(ISERROR(SEARCH(("y"),(AH132))))</formula>
    </cfRule>
  </conditionalFormatting>
  <conditionalFormatting sqref="M132">
    <cfRule type="cellIs" dxfId="2" priority="45" operator="equal">
      <formula>1</formula>
    </cfRule>
  </conditionalFormatting>
  <conditionalFormatting sqref="C132:AH132">
    <cfRule type="containsBlanks" dxfId="5" priority="46">
      <formula>LEN(TRIM(C132))=0</formula>
    </cfRule>
  </conditionalFormatting>
  <conditionalFormatting sqref="AG132">
    <cfRule type="containsText" dxfId="3" priority="47" operator="containsText" text="lower">
      <formula>NOT(ISERROR(SEARCH(("lower"),(AG132))))</formula>
    </cfRule>
  </conditionalFormatting>
  <conditionalFormatting sqref="AG132">
    <cfRule type="containsText" dxfId="4" priority="48" operator="containsText" text="upper">
      <formula>NOT(ISERROR(SEARCH(("upper"),(AG132))))</formula>
    </cfRule>
  </conditionalFormatting>
  <conditionalFormatting sqref="AG144">
    <cfRule type="containsText" dxfId="3" priority="49" operator="containsText" text="lower">
      <formula>NOT(ISERROR(SEARCH(("lower"),(AG144))))</formula>
    </cfRule>
  </conditionalFormatting>
  <conditionalFormatting sqref="AG144">
    <cfRule type="containsText" dxfId="4" priority="50" operator="containsText" text="upper">
      <formula>NOT(ISERROR(SEARCH(("upper"),(AG144))))</formula>
    </cfRule>
  </conditionalFormatting>
  <conditionalFormatting sqref="AH144">
    <cfRule type="containsText" dxfId="2" priority="51" operator="containsText" text="y">
      <formula>NOT(ISERROR(SEARCH(("y"),(AH144))))</formula>
    </cfRule>
  </conditionalFormatting>
  <conditionalFormatting sqref="M144">
    <cfRule type="cellIs" dxfId="2" priority="52" operator="equal">
      <formula>1</formula>
    </cfRule>
  </conditionalFormatting>
  <conditionalFormatting sqref="T144">
    <cfRule type="cellIs" dxfId="0" priority="53" operator="greaterThan">
      <formula>1</formula>
    </cfRule>
  </conditionalFormatting>
  <conditionalFormatting sqref="C144:AH144">
    <cfRule type="containsBlanks" dxfId="5" priority="54">
      <formula>LEN(TRIM(C144))=0</formula>
    </cfRule>
  </conditionalFormatting>
  <conditionalFormatting sqref="P144">
    <cfRule type="cellIs" dxfId="1" priority="55" operator="equal">
      <formula>"Survey"</formula>
    </cfRule>
  </conditionalFormatting>
  <conditionalFormatting sqref="P289:P290 P292">
    <cfRule type="cellIs" dxfId="1" priority="56" operator="equal">
      <formula>"Survey"</formula>
    </cfRule>
  </conditionalFormatting>
  <conditionalFormatting sqref="T289:T290 T292">
    <cfRule type="cellIs" dxfId="0" priority="57" operator="greaterThan">
      <formula>1</formula>
    </cfRule>
  </conditionalFormatting>
  <conditionalFormatting sqref="AG289:AG290 AG292">
    <cfRule type="containsText" dxfId="4" priority="58" operator="containsText" text="upper">
      <formula>NOT(ISERROR(SEARCH(("upper"),(AG289))))</formula>
    </cfRule>
  </conditionalFormatting>
  <conditionalFormatting sqref="AG289:AG290 AG292">
    <cfRule type="containsText" dxfId="3" priority="59" operator="containsText" text="lower">
      <formula>NOT(ISERROR(SEARCH(("lower"),(AG289))))</formula>
    </cfRule>
  </conditionalFormatting>
  <conditionalFormatting sqref="AH289:AH292">
    <cfRule type="containsText" dxfId="2" priority="60" operator="containsText" text="y">
      <formula>NOT(ISERROR(SEARCH(("y"),(AH289))))</formula>
    </cfRule>
  </conditionalFormatting>
  <conditionalFormatting sqref="T2:T41 T44:T63 T65:T87 T89:T132 T134:T143 T147:T161 V161:W161 T164:T172 T174:T200 T202:T215 T217:T222 S223 T224:T279 T281:T282 T284:T290 T292:T296">
    <cfRule type="cellIs" dxfId="0" priority="61" operator="greaterThan">
      <formula>1</formula>
    </cfRule>
  </conditionalFormatting>
  <conditionalFormatting sqref="P1:P41 P44:P63 P65:P87 P89:P132 P134:P143 P147:P161 Q161 P164:P172 P174:P200 P202:P215 P217:P279 P281:P282 P284:P288 P293:P296">
    <cfRule type="cellIs" dxfId="1" priority="62" operator="equal">
      <formula>"Survey"</formula>
    </cfRule>
  </conditionalFormatting>
  <conditionalFormatting sqref="AH1:AH33 AH35:AH41 AH44:AH63 AH65:AH87 AH89:AH132 AH134:AH143 AH147:AH161 AF161 AH164:AH172 AH174:AH200 AH202:AH215 AH217:AH222 AF223 AH224:AH279 AH281:AH282 AH284:AH288 AH293:AH296">
    <cfRule type="containsText" dxfId="2" priority="63" operator="containsText" text="y">
      <formula>NOT(ISERROR(SEARCH(("y"),(AH1))))</formula>
    </cfRule>
  </conditionalFormatting>
  <conditionalFormatting sqref="AG1:AG41 AG44:AG63 AG65:AG87 AG89:AG132 AG134:AG143 AG147:AG161 AG164:AG172 AG174:AG200 AG202:AG215 AG217:AG222 AE223 AG224:AG279 AG281:AG282 AG284:AG288 AG293:AG296">
    <cfRule type="containsText" dxfId="3" priority="64" operator="containsText" text="lower">
      <formula>NOT(ISERROR(SEARCH(("lower"),(AG1))))</formula>
    </cfRule>
  </conditionalFormatting>
  <conditionalFormatting sqref="AG1:AG41 AG44:AG63 AG65:AG87 AG89:AG132 AG134:AG143 AG147:AG161 AG164:AG172 AG174:AG200 AG202:AG215 AG217:AG222 AE223 AG224:AG279 AG281:AG282 AG284:AG288 AG293:AG296">
    <cfRule type="containsText" dxfId="4" priority="65" operator="containsText" text="upper">
      <formula>NOT(ISERROR(SEARCH(("upper"),(AG1))))</formula>
    </cfRule>
  </conditionalFormatting>
  <conditionalFormatting sqref="M1:M41 M44:M63 M65:M87 M89:M132 M134:M143 M147:M161 O161 M164:M172 M174:M200 M202:M215 M217:M282 M284:M290 M292:M296">
    <cfRule type="cellIs" dxfId="2" priority="66" operator="equal">
      <formula>1</formula>
    </cfRule>
  </conditionalFormatting>
  <conditionalFormatting sqref="C1:D33 E1:T41 U1:AF33 AG1:AG41 AH1:AH33 C35:D41 U35:AF41 AH35:AH41 C44:AH63 C65:AH87 C89:AH132 C134:P143 Q134:S144 T134:AH143 C147:AH161 C164:AH172 C174:AH200 C202:AH215 C217:L279 M217:M282 N217:AH279 C281:L282 N281:AH282 C284:AG290 AH284:AH296 C292:AG296 G304:J306 K305:L305">
    <cfRule type="containsBlanks" dxfId="5" priority="67">
      <formula>LEN(TRIM(C1))=0</formula>
    </cfRule>
  </conditionalFormatting>
  <hyperlinks>
    <hyperlink r:id="rId2" ref="AC19"/>
    <hyperlink r:id="rId3" ref="AC21"/>
    <hyperlink r:id="rId4" ref="AE96"/>
    <hyperlink r:id="rId5" ref="AC199"/>
    <hyperlink r:id="rId6" ref="AC278"/>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63"/>
    <col customWidth="1" min="2" max="2" width="42.63"/>
    <col customWidth="1" min="3" max="3" width="20.13"/>
    <col customWidth="1" min="4" max="4" width="6.63"/>
    <col customWidth="1" min="6" max="6" width="4.88"/>
    <col customWidth="1" min="7" max="7" width="6.25"/>
    <col customWidth="1" min="8" max="10" width="4.88"/>
    <col customWidth="1" min="11" max="12" width="18.0"/>
    <col customWidth="1" min="13" max="13" width="5.63"/>
    <col customWidth="1" min="14" max="14" width="6.0"/>
    <col customWidth="1" min="17" max="20" width="6.13"/>
    <col customWidth="1" min="23" max="23" width="15.75"/>
    <col customWidth="1" min="31" max="31" width="33.88"/>
  </cols>
  <sheetData>
    <row r="1">
      <c r="A1" s="30" t="s">
        <v>47</v>
      </c>
      <c r="B1" s="58"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3477</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3478</v>
      </c>
    </row>
    <row r="2">
      <c r="A2" s="32" t="s">
        <v>3479</v>
      </c>
      <c r="B2" s="59" t="s">
        <v>3480</v>
      </c>
      <c r="C2" s="32" t="s">
        <v>3481</v>
      </c>
      <c r="D2" s="32">
        <v>2018.0</v>
      </c>
      <c r="E2" s="32" t="s">
        <v>3482</v>
      </c>
      <c r="F2" s="32">
        <v>2.0</v>
      </c>
      <c r="G2" s="32">
        <v>-10.0</v>
      </c>
      <c r="H2" s="32">
        <v>-4.0</v>
      </c>
      <c r="I2" s="32">
        <v>-15.0</v>
      </c>
      <c r="J2" s="32">
        <v>6.0</v>
      </c>
      <c r="K2" s="32" t="s">
        <v>405</v>
      </c>
      <c r="L2" s="32" t="s">
        <v>42</v>
      </c>
      <c r="M2" s="32">
        <v>1.0</v>
      </c>
      <c r="N2" s="32">
        <v>1.0</v>
      </c>
      <c r="O2" s="32" t="s">
        <v>3483</v>
      </c>
      <c r="P2" s="32" t="s">
        <v>3484</v>
      </c>
      <c r="Q2" s="32">
        <v>0.25</v>
      </c>
      <c r="R2" s="32">
        <v>0.75</v>
      </c>
      <c r="S2" s="32">
        <v>0.0</v>
      </c>
      <c r="T2" s="32">
        <f t="shared" ref="T2:T4" si="1">SUM(Q2:S2)</f>
        <v>1</v>
      </c>
      <c r="U2" s="32" t="s">
        <v>3485</v>
      </c>
      <c r="V2" s="32" t="s">
        <v>15</v>
      </c>
      <c r="W2" s="32"/>
      <c r="X2" s="32" t="s">
        <v>3486</v>
      </c>
      <c r="Y2" s="32" t="s">
        <v>3487</v>
      </c>
      <c r="Z2" s="32" t="s">
        <v>3488</v>
      </c>
      <c r="AA2" s="32" t="s">
        <v>3489</v>
      </c>
      <c r="AB2" s="32" t="s">
        <v>3490</v>
      </c>
      <c r="AC2" s="32" t="s">
        <v>3491</v>
      </c>
      <c r="AD2" s="32" t="s">
        <v>3492</v>
      </c>
      <c r="AE2" s="32" t="s">
        <v>94</v>
      </c>
      <c r="AF2" s="32" t="s">
        <v>3493</v>
      </c>
      <c r="AG2" s="32" t="s">
        <v>96</v>
      </c>
      <c r="AH2" s="32" t="s">
        <v>3494</v>
      </c>
    </row>
    <row r="3">
      <c r="A3" s="32" t="s">
        <v>3495</v>
      </c>
      <c r="B3" s="59" t="s">
        <v>3496</v>
      </c>
      <c r="C3" s="32" t="s">
        <v>3497</v>
      </c>
      <c r="D3" s="32">
        <v>2008.0</v>
      </c>
      <c r="E3" s="32" t="s">
        <v>3498</v>
      </c>
      <c r="F3" s="43">
        <v>44230.0</v>
      </c>
      <c r="G3" s="32">
        <v>-3.0</v>
      </c>
      <c r="H3" s="32">
        <v>0.0</v>
      </c>
      <c r="I3" s="32">
        <v>-3.0</v>
      </c>
      <c r="J3" s="32">
        <v>3.0</v>
      </c>
      <c r="K3" s="32" t="s">
        <v>3499</v>
      </c>
      <c r="L3" s="32" t="s">
        <v>45</v>
      </c>
      <c r="M3" s="32">
        <v>1.0</v>
      </c>
      <c r="N3" s="32">
        <v>1.0</v>
      </c>
      <c r="O3" s="32" t="s">
        <v>84</v>
      </c>
      <c r="P3" s="32" t="s">
        <v>10</v>
      </c>
      <c r="Q3" s="32">
        <v>0.0</v>
      </c>
      <c r="R3" s="32">
        <v>1.0</v>
      </c>
      <c r="S3" s="32">
        <v>0.0</v>
      </c>
      <c r="T3" s="32">
        <f t="shared" si="1"/>
        <v>1</v>
      </c>
      <c r="U3" s="32" t="s">
        <v>3500</v>
      </c>
      <c r="V3" s="32" t="s">
        <v>3501</v>
      </c>
      <c r="W3" s="32"/>
      <c r="X3" s="32" t="s">
        <v>3502</v>
      </c>
      <c r="Y3" s="32" t="s">
        <v>102</v>
      </c>
      <c r="Z3" s="32" t="s">
        <v>3503</v>
      </c>
      <c r="AA3" s="32" t="s">
        <v>3504</v>
      </c>
      <c r="AB3" s="32" t="s">
        <v>3505</v>
      </c>
      <c r="AC3" s="32" t="s">
        <v>3506</v>
      </c>
      <c r="AD3" s="32" t="s">
        <v>3507</v>
      </c>
      <c r="AE3" s="32" t="s">
        <v>94</v>
      </c>
      <c r="AF3" s="32" t="s">
        <v>3508</v>
      </c>
      <c r="AG3" s="32" t="s">
        <v>3353</v>
      </c>
      <c r="AH3" s="32" t="s">
        <v>3509</v>
      </c>
    </row>
    <row r="4">
      <c r="A4" s="32" t="s">
        <v>3510</v>
      </c>
      <c r="B4" s="59" t="s">
        <v>3511</v>
      </c>
      <c r="C4" s="32" t="s">
        <v>98</v>
      </c>
      <c r="D4" s="32">
        <v>2017.0</v>
      </c>
      <c r="E4" s="32" t="s">
        <v>3512</v>
      </c>
      <c r="F4" s="32">
        <v>3.0</v>
      </c>
      <c r="G4" s="32">
        <v>-10.0</v>
      </c>
      <c r="H4" s="32">
        <v>-6.0</v>
      </c>
      <c r="I4" s="32">
        <v>-15.0</v>
      </c>
      <c r="J4" s="32">
        <v>5.0</v>
      </c>
      <c r="K4" s="32" t="s">
        <v>42</v>
      </c>
      <c r="L4" s="32" t="s">
        <v>42</v>
      </c>
      <c r="M4" s="32">
        <v>0.0</v>
      </c>
      <c r="N4" s="32">
        <v>1.0</v>
      </c>
      <c r="O4" s="32" t="s">
        <v>968</v>
      </c>
      <c r="P4" s="32" t="s">
        <v>10</v>
      </c>
      <c r="Q4" s="32">
        <v>0.25</v>
      </c>
      <c r="R4" s="32">
        <v>0.75</v>
      </c>
      <c r="S4" s="32">
        <v>0.0</v>
      </c>
      <c r="T4" s="32">
        <f t="shared" si="1"/>
        <v>1</v>
      </c>
      <c r="U4" s="32" t="s">
        <v>3513</v>
      </c>
      <c r="V4" s="32" t="s">
        <v>9</v>
      </c>
      <c r="W4" s="32"/>
      <c r="X4" s="32" t="s">
        <v>3514</v>
      </c>
      <c r="Y4" s="32" t="s">
        <v>102</v>
      </c>
      <c r="Z4" s="32" t="s">
        <v>3515</v>
      </c>
      <c r="AA4" s="32" t="s">
        <v>3516</v>
      </c>
      <c r="AB4" s="32" t="s">
        <v>3517</v>
      </c>
      <c r="AC4" s="32" t="s">
        <v>3518</v>
      </c>
      <c r="AD4" s="32" t="s">
        <v>3519</v>
      </c>
      <c r="AE4" s="32" t="s">
        <v>3520</v>
      </c>
      <c r="AF4" s="32" t="s">
        <v>3521</v>
      </c>
      <c r="AG4" s="32" t="s">
        <v>96</v>
      </c>
      <c r="AH4" s="32" t="s">
        <v>3522</v>
      </c>
    </row>
    <row r="5">
      <c r="A5" s="32" t="s">
        <v>3523</v>
      </c>
      <c r="B5" s="32" t="s">
        <v>3524</v>
      </c>
      <c r="C5" s="32" t="s">
        <v>3525</v>
      </c>
      <c r="D5" s="32">
        <v>2005.0</v>
      </c>
      <c r="E5" s="32" t="s">
        <v>111</v>
      </c>
      <c r="F5" s="32">
        <v>0.0</v>
      </c>
      <c r="G5" s="32">
        <v>-9.0</v>
      </c>
      <c r="H5" s="32">
        <v>0.0</v>
      </c>
      <c r="I5" s="32">
        <v>-9.0</v>
      </c>
      <c r="J5" s="32">
        <v>5.0</v>
      </c>
      <c r="K5" s="32" t="s">
        <v>404</v>
      </c>
      <c r="L5" s="32" t="s">
        <v>404</v>
      </c>
      <c r="M5" s="32">
        <v>1.0</v>
      </c>
      <c r="N5" s="32">
        <v>1.0</v>
      </c>
      <c r="O5" s="32" t="s">
        <v>3526</v>
      </c>
      <c r="P5" s="32" t="s">
        <v>3484</v>
      </c>
      <c r="Q5" s="32">
        <v>0.0</v>
      </c>
      <c r="R5" s="32">
        <v>0.0</v>
      </c>
      <c r="S5" s="32">
        <f>SUM(Q5:R5)</f>
        <v>0</v>
      </c>
      <c r="T5" s="32" t="s">
        <v>3527</v>
      </c>
      <c r="U5" s="32" t="s">
        <v>3528</v>
      </c>
      <c r="V5" s="32" t="s">
        <v>3529</v>
      </c>
      <c r="W5" s="32"/>
      <c r="X5" s="32" t="s">
        <v>3530</v>
      </c>
      <c r="Y5" s="32" t="s">
        <v>3531</v>
      </c>
      <c r="Z5" s="32" t="s">
        <v>137</v>
      </c>
      <c r="AA5" s="32" t="s">
        <v>3532</v>
      </c>
      <c r="AB5" s="32" t="s">
        <v>137</v>
      </c>
      <c r="AC5" s="32" t="s">
        <v>137</v>
      </c>
      <c r="AD5" s="32" t="s">
        <v>94</v>
      </c>
      <c r="AE5" s="32" t="s">
        <v>3533</v>
      </c>
      <c r="AF5" s="32" t="s">
        <v>126</v>
      </c>
      <c r="AG5" s="32" t="s">
        <v>96</v>
      </c>
      <c r="AH5" s="32" t="s">
        <v>3534</v>
      </c>
    </row>
    <row r="6">
      <c r="A6" s="32" t="s">
        <v>3535</v>
      </c>
      <c r="B6" s="59" t="s">
        <v>3536</v>
      </c>
      <c r="C6" s="32" t="s">
        <v>3537</v>
      </c>
      <c r="D6" s="32">
        <v>2014.0</v>
      </c>
      <c r="E6" s="32" t="s">
        <v>154</v>
      </c>
      <c r="F6" s="43">
        <v>44230.0</v>
      </c>
      <c r="G6" s="32">
        <v>-3.0</v>
      </c>
      <c r="H6" s="32">
        <v>-1.0</v>
      </c>
      <c r="I6" s="32">
        <v>-3.0</v>
      </c>
      <c r="J6" s="32">
        <v>0.0</v>
      </c>
      <c r="K6" s="32" t="s">
        <v>216</v>
      </c>
      <c r="L6" s="32" t="s">
        <v>45</v>
      </c>
      <c r="M6" s="32">
        <v>0.0</v>
      </c>
      <c r="N6" s="32">
        <v>1.0</v>
      </c>
      <c r="O6" s="32" t="s">
        <v>84</v>
      </c>
      <c r="P6" s="32" t="s">
        <v>10</v>
      </c>
      <c r="Q6" s="32">
        <v>0.75</v>
      </c>
      <c r="R6" s="32">
        <v>0.25</v>
      </c>
      <c r="S6" s="32">
        <v>0.0</v>
      </c>
      <c r="T6" s="32">
        <f t="shared" ref="T6:T9" si="2">SUM(Q6:S6)</f>
        <v>1</v>
      </c>
      <c r="U6" s="32" t="s">
        <v>3538</v>
      </c>
      <c r="V6" s="32" t="s">
        <v>3539</v>
      </c>
      <c r="W6" s="32"/>
      <c r="X6" s="32" t="s">
        <v>3540</v>
      </c>
      <c r="Y6" s="32" t="s">
        <v>102</v>
      </c>
      <c r="Z6" s="32" t="s">
        <v>3541</v>
      </c>
      <c r="AA6" s="32" t="s">
        <v>3542</v>
      </c>
      <c r="AB6" s="32" t="s">
        <v>3543</v>
      </c>
      <c r="AC6" s="32" t="s">
        <v>3544</v>
      </c>
      <c r="AD6" s="32" t="s">
        <v>94</v>
      </c>
      <c r="AE6" s="32" t="s">
        <v>94</v>
      </c>
      <c r="AF6" s="32" t="s">
        <v>3545</v>
      </c>
      <c r="AG6" s="32" t="s">
        <v>96</v>
      </c>
      <c r="AH6" s="32" t="s">
        <v>3546</v>
      </c>
    </row>
    <row r="7">
      <c r="A7" s="32" t="s">
        <v>3547</v>
      </c>
      <c r="B7" s="59" t="s">
        <v>3548</v>
      </c>
      <c r="C7" s="32" t="s">
        <v>3549</v>
      </c>
      <c r="D7" s="32">
        <v>2021.0</v>
      </c>
      <c r="E7" s="32" t="s">
        <v>94</v>
      </c>
      <c r="F7" s="32" t="s">
        <v>3550</v>
      </c>
      <c r="G7" s="32" t="s">
        <v>2468</v>
      </c>
      <c r="H7" s="32" t="s">
        <v>2468</v>
      </c>
      <c r="I7" s="32" t="s">
        <v>2468</v>
      </c>
      <c r="J7" s="32" t="s">
        <v>2468</v>
      </c>
      <c r="K7" s="32" t="s">
        <v>94</v>
      </c>
      <c r="L7" s="32" t="s">
        <v>94</v>
      </c>
      <c r="M7" s="32">
        <v>1.0</v>
      </c>
      <c r="N7" s="32">
        <v>0.0</v>
      </c>
      <c r="O7" s="32" t="s">
        <v>84</v>
      </c>
      <c r="P7" s="32" t="s">
        <v>10</v>
      </c>
      <c r="Q7" s="32">
        <v>0.5</v>
      </c>
      <c r="R7" s="32">
        <v>0.5</v>
      </c>
      <c r="S7" s="32">
        <v>0.0</v>
      </c>
      <c r="T7" s="32">
        <f t="shared" si="2"/>
        <v>1</v>
      </c>
      <c r="U7" s="32" t="s">
        <v>3551</v>
      </c>
      <c r="V7" s="32" t="s">
        <v>137</v>
      </c>
      <c r="W7" s="32"/>
      <c r="X7" s="32" t="s">
        <v>137</v>
      </c>
      <c r="Y7" s="32" t="s">
        <v>448</v>
      </c>
      <c r="Z7" s="32" t="s">
        <v>3552</v>
      </c>
      <c r="AA7" s="32" t="s">
        <v>3553</v>
      </c>
      <c r="AB7" s="32" t="s">
        <v>3554</v>
      </c>
      <c r="AC7" s="32" t="s">
        <v>3555</v>
      </c>
      <c r="AD7" s="32" t="s">
        <v>3556</v>
      </c>
      <c r="AE7" s="32" t="s">
        <v>2468</v>
      </c>
      <c r="AF7" s="32" t="s">
        <v>3557</v>
      </c>
      <c r="AG7" s="32" t="s">
        <v>96</v>
      </c>
      <c r="AH7" s="32" t="s">
        <v>3558</v>
      </c>
    </row>
    <row r="8">
      <c r="A8" s="32" t="s">
        <v>3559</v>
      </c>
      <c r="B8" s="59" t="s">
        <v>3560</v>
      </c>
      <c r="C8" s="32" t="s">
        <v>3561</v>
      </c>
      <c r="D8" s="32">
        <v>2016.0</v>
      </c>
      <c r="E8" s="32" t="s">
        <v>99</v>
      </c>
      <c r="F8" s="32">
        <v>3.0</v>
      </c>
      <c r="G8" s="32">
        <v>-6.0</v>
      </c>
      <c r="H8" s="32">
        <v>-1.0</v>
      </c>
      <c r="I8" s="32">
        <v>-6.0</v>
      </c>
      <c r="J8" s="32">
        <v>0.0</v>
      </c>
      <c r="K8" s="32" t="s">
        <v>3562</v>
      </c>
      <c r="L8" s="32" t="s">
        <v>45</v>
      </c>
      <c r="M8" s="32">
        <v>1.0</v>
      </c>
      <c r="N8" s="32">
        <v>1.0</v>
      </c>
      <c r="O8" s="32" t="s">
        <v>84</v>
      </c>
      <c r="P8" s="32" t="s">
        <v>10</v>
      </c>
      <c r="Q8" s="32">
        <v>0.25</v>
      </c>
      <c r="R8" s="32">
        <v>0.75</v>
      </c>
      <c r="S8" s="32">
        <v>0.0</v>
      </c>
      <c r="T8" s="32">
        <f t="shared" si="2"/>
        <v>1</v>
      </c>
      <c r="U8" s="32" t="s">
        <v>3563</v>
      </c>
      <c r="V8" s="32" t="s">
        <v>3564</v>
      </c>
      <c r="W8" s="32"/>
      <c r="X8" s="32" t="s">
        <v>259</v>
      </c>
      <c r="Y8" s="32" t="s">
        <v>3565</v>
      </c>
      <c r="Z8" s="32" t="s">
        <v>3566</v>
      </c>
      <c r="AA8" s="32" t="s">
        <v>3567</v>
      </c>
      <c r="AB8" s="32" t="s">
        <v>3568</v>
      </c>
      <c r="AC8" s="32" t="s">
        <v>3569</v>
      </c>
      <c r="AD8" s="32" t="s">
        <v>3570</v>
      </c>
      <c r="AE8" s="32" t="s">
        <v>3570</v>
      </c>
      <c r="AF8" s="32" t="s">
        <v>3571</v>
      </c>
      <c r="AG8" s="32" t="s">
        <v>96</v>
      </c>
      <c r="AH8" s="32" t="s">
        <v>3572</v>
      </c>
    </row>
    <row r="9">
      <c r="A9" s="32" t="s">
        <v>3573</v>
      </c>
      <c r="B9" s="59" t="s">
        <v>3574</v>
      </c>
      <c r="C9" s="32" t="s">
        <v>3575</v>
      </c>
      <c r="D9" s="32">
        <v>2013.0</v>
      </c>
      <c r="E9" s="32" t="s">
        <v>3576</v>
      </c>
      <c r="F9" s="32">
        <v>2.0</v>
      </c>
      <c r="G9" s="32">
        <v>-9.0</v>
      </c>
      <c r="H9" s="32">
        <v>-7.0</v>
      </c>
      <c r="I9" s="32">
        <v>-6.0</v>
      </c>
      <c r="J9" s="32">
        <v>5.0</v>
      </c>
      <c r="K9" s="32" t="s">
        <v>42</v>
      </c>
      <c r="L9" s="32" t="s">
        <v>42</v>
      </c>
      <c r="M9" s="32">
        <v>0.0</v>
      </c>
      <c r="N9" s="32">
        <v>1.0</v>
      </c>
      <c r="O9" s="32" t="s">
        <v>84</v>
      </c>
      <c r="P9" s="32" t="s">
        <v>10</v>
      </c>
      <c r="Q9" s="32">
        <v>0.25</v>
      </c>
      <c r="R9" s="32">
        <v>0.75</v>
      </c>
      <c r="S9" s="32">
        <v>0.0</v>
      </c>
      <c r="T9" s="32">
        <f t="shared" si="2"/>
        <v>1</v>
      </c>
      <c r="U9" s="32" t="s">
        <v>3577</v>
      </c>
      <c r="V9" s="32" t="s">
        <v>3578</v>
      </c>
      <c r="W9" s="32"/>
      <c r="X9" s="32" t="s">
        <v>422</v>
      </c>
      <c r="Y9" s="32" t="s">
        <v>3579</v>
      </c>
      <c r="Z9" s="32" t="s">
        <v>3580</v>
      </c>
      <c r="AA9" s="32" t="s">
        <v>3581</v>
      </c>
      <c r="AB9" s="32" t="s">
        <v>3582</v>
      </c>
      <c r="AC9" s="32" t="s">
        <v>3583</v>
      </c>
      <c r="AD9" s="32" t="s">
        <v>3584</v>
      </c>
      <c r="AE9" s="32" t="s">
        <v>3585</v>
      </c>
      <c r="AF9" s="32" t="s">
        <v>3586</v>
      </c>
      <c r="AG9" s="32" t="s">
        <v>96</v>
      </c>
      <c r="AH9" s="32" t="s">
        <v>3587</v>
      </c>
    </row>
    <row r="10">
      <c r="A10" s="32" t="s">
        <v>3588</v>
      </c>
      <c r="B10" s="59" t="s">
        <v>3589</v>
      </c>
      <c r="C10" s="32" t="s">
        <v>3590</v>
      </c>
      <c r="D10" s="32">
        <v>2019.0</v>
      </c>
      <c r="E10" s="32" t="s">
        <v>111</v>
      </c>
      <c r="F10" s="32">
        <v>3.0</v>
      </c>
      <c r="G10" s="32">
        <v>-10.0</v>
      </c>
      <c r="H10" s="32">
        <v>-5.0</v>
      </c>
      <c r="I10" s="32">
        <v>-9.0</v>
      </c>
      <c r="J10" s="32">
        <v>5.0</v>
      </c>
      <c r="K10" s="32" t="s">
        <v>3591</v>
      </c>
      <c r="L10" s="32" t="s">
        <v>43</v>
      </c>
      <c r="M10" s="32">
        <v>0.0</v>
      </c>
      <c r="N10" s="32">
        <v>0.0</v>
      </c>
      <c r="O10" s="32" t="s">
        <v>84</v>
      </c>
      <c r="P10" s="32" t="s">
        <v>10</v>
      </c>
      <c r="Q10" s="32">
        <v>1.0</v>
      </c>
      <c r="R10" s="32">
        <v>0.0</v>
      </c>
      <c r="S10" s="32">
        <v>0.0</v>
      </c>
      <c r="T10" s="32">
        <v>1.0</v>
      </c>
      <c r="U10" s="32" t="s">
        <v>3592</v>
      </c>
      <c r="V10" s="32" t="s">
        <v>3593</v>
      </c>
      <c r="W10" s="32"/>
      <c r="X10" s="32" t="s">
        <v>3594</v>
      </c>
      <c r="Y10" s="32" t="s">
        <v>2892</v>
      </c>
      <c r="Z10" s="32" t="s">
        <v>3595</v>
      </c>
      <c r="AA10" s="32" t="s">
        <v>3596</v>
      </c>
      <c r="AB10" s="32" t="s">
        <v>3597</v>
      </c>
      <c r="AC10" s="32" t="s">
        <v>3598</v>
      </c>
      <c r="AD10" s="32" t="s">
        <v>3599</v>
      </c>
      <c r="AE10" s="32" t="s">
        <v>3600</v>
      </c>
      <c r="AF10" s="32" t="s">
        <v>3601</v>
      </c>
      <c r="AG10" s="32" t="s">
        <v>96</v>
      </c>
      <c r="AH10" s="32" t="s">
        <v>3602</v>
      </c>
    </row>
    <row r="11">
      <c r="A11" s="32" t="s">
        <v>3603</v>
      </c>
      <c r="B11" s="32" t="s">
        <v>3604</v>
      </c>
      <c r="C11" s="32" t="s">
        <v>3590</v>
      </c>
      <c r="D11" s="32">
        <v>2013.0</v>
      </c>
      <c r="E11" s="32" t="s">
        <v>1024</v>
      </c>
      <c r="F11" s="32">
        <v>3.0</v>
      </c>
      <c r="G11" s="32">
        <v>-10.0</v>
      </c>
      <c r="H11" s="32">
        <v>-7.0</v>
      </c>
      <c r="I11" s="32">
        <v>-9.0</v>
      </c>
      <c r="J11" s="32">
        <v>5.0</v>
      </c>
      <c r="K11" s="32" t="s">
        <v>3591</v>
      </c>
      <c r="L11" s="32" t="s">
        <v>43</v>
      </c>
      <c r="M11" s="32">
        <v>0.0</v>
      </c>
      <c r="N11" s="32">
        <v>1.0</v>
      </c>
      <c r="O11" s="32" t="s">
        <v>84</v>
      </c>
      <c r="P11" s="32" t="s">
        <v>10</v>
      </c>
      <c r="Q11" s="32">
        <v>1.0</v>
      </c>
      <c r="R11" s="32">
        <v>0.0</v>
      </c>
      <c r="S11" s="32">
        <v>0.0</v>
      </c>
      <c r="T11" s="32">
        <f t="shared" ref="T11:T39" si="3">SUM(Q11:S11)</f>
        <v>1</v>
      </c>
      <c r="U11" s="32" t="s">
        <v>3605</v>
      </c>
      <c r="V11" s="32" t="s">
        <v>3606</v>
      </c>
      <c r="W11" s="32" t="s">
        <v>17</v>
      </c>
      <c r="X11" s="44" t="s">
        <v>1260</v>
      </c>
      <c r="Y11" s="32" t="s">
        <v>3607</v>
      </c>
      <c r="Z11" s="32" t="s">
        <v>3608</v>
      </c>
      <c r="AA11" s="44" t="s">
        <v>3609</v>
      </c>
      <c r="AB11" s="32" t="s">
        <v>3597</v>
      </c>
      <c r="AC11" s="32" t="s">
        <v>3610</v>
      </c>
      <c r="AD11" s="32" t="s">
        <v>3611</v>
      </c>
      <c r="AE11" s="32" t="s">
        <v>3612</v>
      </c>
      <c r="AF11" s="32" t="s">
        <v>3613</v>
      </c>
      <c r="AG11" s="32" t="s">
        <v>96</v>
      </c>
      <c r="AH11" s="32" t="s">
        <v>3602</v>
      </c>
    </row>
    <row r="12">
      <c r="A12" s="32" t="s">
        <v>3614</v>
      </c>
      <c r="B12" s="32" t="s">
        <v>3615</v>
      </c>
      <c r="C12" s="32" t="s">
        <v>3616</v>
      </c>
      <c r="D12" s="32">
        <v>2008.0</v>
      </c>
      <c r="E12" s="32" t="s">
        <v>111</v>
      </c>
      <c r="F12" s="32">
        <v>0.0</v>
      </c>
      <c r="G12" s="32">
        <v>-9.0</v>
      </c>
      <c r="H12" s="32">
        <v>-2.0</v>
      </c>
      <c r="I12" s="32">
        <v>-9.0</v>
      </c>
      <c r="J12" s="32">
        <v>5.0</v>
      </c>
      <c r="K12" s="40" t="s">
        <v>404</v>
      </c>
      <c r="L12" s="40" t="s">
        <v>404</v>
      </c>
      <c r="M12" s="32">
        <v>1.0</v>
      </c>
      <c r="N12" s="32">
        <v>1.0</v>
      </c>
      <c r="O12" s="32" t="s">
        <v>84</v>
      </c>
      <c r="P12" s="32" t="s">
        <v>3484</v>
      </c>
      <c r="Q12" s="32">
        <v>0.0</v>
      </c>
      <c r="R12" s="32">
        <v>0.0</v>
      </c>
      <c r="S12" s="32">
        <v>0.0</v>
      </c>
      <c r="T12" s="32">
        <f t="shared" si="3"/>
        <v>0</v>
      </c>
      <c r="U12" s="32" t="s">
        <v>3617</v>
      </c>
      <c r="V12" s="32" t="s">
        <v>3529</v>
      </c>
      <c r="W12" s="32"/>
      <c r="X12" s="32" t="s">
        <v>3530</v>
      </c>
      <c r="Y12" s="32" t="s">
        <v>3618</v>
      </c>
      <c r="Z12" s="32" t="s">
        <v>3619</v>
      </c>
      <c r="AA12" s="32" t="s">
        <v>94</v>
      </c>
      <c r="AB12" s="32" t="s">
        <v>3620</v>
      </c>
      <c r="AC12" s="32" t="s">
        <v>3621</v>
      </c>
      <c r="AD12" s="32" t="s">
        <v>3621</v>
      </c>
      <c r="AE12" s="32" t="s">
        <v>137</v>
      </c>
      <c r="AF12" s="32" t="s">
        <v>3622</v>
      </c>
      <c r="AG12" s="35"/>
      <c r="AH12" s="32" t="s">
        <v>3623</v>
      </c>
    </row>
    <row r="13">
      <c r="A13" s="32" t="s">
        <v>3624</v>
      </c>
      <c r="B13" s="59" t="s">
        <v>3625</v>
      </c>
      <c r="C13" s="32" t="s">
        <v>3626</v>
      </c>
      <c r="D13" s="32">
        <v>2010.0</v>
      </c>
      <c r="E13" s="32" t="s">
        <v>3627</v>
      </c>
      <c r="F13" s="32">
        <v>2.0</v>
      </c>
      <c r="G13" s="32">
        <v>-10.0</v>
      </c>
      <c r="H13" s="32">
        <v>-6.0</v>
      </c>
      <c r="I13" s="32">
        <v>2.0</v>
      </c>
      <c r="J13" s="32">
        <v>2.0</v>
      </c>
      <c r="K13" s="32" t="s">
        <v>308</v>
      </c>
      <c r="L13" s="32" t="s">
        <v>42</v>
      </c>
      <c r="M13" s="32">
        <v>1.0</v>
      </c>
      <c r="N13" s="32">
        <v>1.0</v>
      </c>
      <c r="O13" s="32" t="s">
        <v>243</v>
      </c>
      <c r="P13" s="32" t="s">
        <v>10</v>
      </c>
      <c r="Q13" s="32">
        <v>0.25</v>
      </c>
      <c r="R13" s="32">
        <v>0.75</v>
      </c>
      <c r="S13" s="32">
        <v>0.0</v>
      </c>
      <c r="T13" s="32">
        <f t="shared" si="3"/>
        <v>1</v>
      </c>
      <c r="U13" s="32" t="s">
        <v>3628</v>
      </c>
      <c r="V13" s="32" t="s">
        <v>3629</v>
      </c>
      <c r="W13" s="32"/>
      <c r="X13" s="32" t="s">
        <v>496</v>
      </c>
      <c r="Y13" s="32" t="s">
        <v>3630</v>
      </c>
      <c r="Z13" s="32" t="s">
        <v>3631</v>
      </c>
      <c r="AA13" s="32" t="s">
        <v>94</v>
      </c>
      <c r="AB13" s="32" t="s">
        <v>3632</v>
      </c>
      <c r="AC13" s="32" t="s">
        <v>3633</v>
      </c>
      <c r="AD13" s="32" t="s">
        <v>3634</v>
      </c>
      <c r="AE13" s="32" t="s">
        <v>3635</v>
      </c>
      <c r="AF13" s="32" t="s">
        <v>3636</v>
      </c>
      <c r="AG13" s="32" t="s">
        <v>96</v>
      </c>
      <c r="AH13" s="32" t="s">
        <v>3637</v>
      </c>
    </row>
    <row r="14">
      <c r="A14" s="32" t="s">
        <v>3638</v>
      </c>
      <c r="B14" s="32" t="s">
        <v>3639</v>
      </c>
      <c r="C14" s="32" t="s">
        <v>3640</v>
      </c>
      <c r="D14" s="32">
        <v>2021.0</v>
      </c>
      <c r="E14" s="32" t="s">
        <v>916</v>
      </c>
      <c r="F14" s="43">
        <v>44595.0</v>
      </c>
      <c r="G14" s="32">
        <v>-3.0</v>
      </c>
      <c r="H14" s="32">
        <v>-1.0</v>
      </c>
      <c r="I14" s="32">
        <v>-2.0</v>
      </c>
      <c r="J14" s="32">
        <v>8.0</v>
      </c>
      <c r="K14" s="32" t="s">
        <v>216</v>
      </c>
      <c r="L14" s="32" t="s">
        <v>45</v>
      </c>
      <c r="M14" s="32">
        <v>1.0</v>
      </c>
      <c r="N14" s="32">
        <v>1.0</v>
      </c>
      <c r="O14" s="32" t="s">
        <v>3641</v>
      </c>
      <c r="P14" s="32" t="s">
        <v>3484</v>
      </c>
      <c r="Q14" s="32">
        <v>0.25</v>
      </c>
      <c r="R14" s="32">
        <v>0.5</v>
      </c>
      <c r="S14" s="32">
        <v>0.25</v>
      </c>
      <c r="T14" s="32">
        <f t="shared" si="3"/>
        <v>1</v>
      </c>
      <c r="U14" s="32" t="s">
        <v>3642</v>
      </c>
      <c r="V14" s="32" t="s">
        <v>3643</v>
      </c>
      <c r="W14" s="32"/>
      <c r="X14" s="32" t="s">
        <v>3644</v>
      </c>
      <c r="Y14" s="32" t="s">
        <v>88</v>
      </c>
      <c r="Z14" s="32" t="s">
        <v>3645</v>
      </c>
      <c r="AA14" s="32" t="s">
        <v>94</v>
      </c>
      <c r="AB14" s="32" t="s">
        <v>3646</v>
      </c>
      <c r="AC14" s="32" t="s">
        <v>3647</v>
      </c>
      <c r="AD14" s="32" t="s">
        <v>3648</v>
      </c>
      <c r="AE14" s="32" t="s">
        <v>3649</v>
      </c>
      <c r="AF14" s="32" t="s">
        <v>3650</v>
      </c>
      <c r="AG14" s="32" t="s">
        <v>96</v>
      </c>
      <c r="AH14" s="32" t="s">
        <v>3623</v>
      </c>
    </row>
    <row r="15">
      <c r="A15" s="32" t="s">
        <v>3651</v>
      </c>
      <c r="B15" s="59" t="s">
        <v>3652</v>
      </c>
      <c r="C15" s="32" t="s">
        <v>3653</v>
      </c>
      <c r="D15" s="32">
        <v>2020.0</v>
      </c>
      <c r="E15" s="32" t="s">
        <v>3654</v>
      </c>
      <c r="F15" s="43">
        <v>44595.0</v>
      </c>
      <c r="G15" s="32">
        <v>-10.0</v>
      </c>
      <c r="H15" s="32">
        <v>-5.0</v>
      </c>
      <c r="I15" s="32">
        <v>-9.0</v>
      </c>
      <c r="J15" s="32">
        <v>5.0</v>
      </c>
      <c r="K15" s="32" t="s">
        <v>43</v>
      </c>
      <c r="L15" s="32" t="s">
        <v>43</v>
      </c>
      <c r="M15" s="32">
        <v>0.0</v>
      </c>
      <c r="N15" s="32">
        <v>1.0</v>
      </c>
      <c r="O15" s="32" t="s">
        <v>1949</v>
      </c>
      <c r="P15" s="32" t="s">
        <v>10</v>
      </c>
      <c r="Q15" s="32">
        <v>0.25</v>
      </c>
      <c r="R15" s="32">
        <v>0.25</v>
      </c>
      <c r="S15" s="32">
        <v>0.5</v>
      </c>
      <c r="T15" s="32">
        <f t="shared" si="3"/>
        <v>1</v>
      </c>
      <c r="U15" s="32" t="s">
        <v>3655</v>
      </c>
      <c r="V15" s="32" t="s">
        <v>137</v>
      </c>
      <c r="W15" s="32"/>
      <c r="X15" s="32" t="s">
        <v>2348</v>
      </c>
      <c r="Y15" s="32" t="s">
        <v>3656</v>
      </c>
      <c r="Z15" s="32" t="s">
        <v>3657</v>
      </c>
      <c r="AA15" s="32" t="s">
        <v>3658</v>
      </c>
      <c r="AB15" s="32" t="s">
        <v>3659</v>
      </c>
      <c r="AC15" s="32" t="s">
        <v>3660</v>
      </c>
      <c r="AD15" s="32" t="s">
        <v>3661</v>
      </c>
      <c r="AE15" s="32" t="s">
        <v>3662</v>
      </c>
      <c r="AF15" s="32" t="s">
        <v>3663</v>
      </c>
      <c r="AG15" s="32" t="s">
        <v>96</v>
      </c>
      <c r="AH15" s="32" t="s">
        <v>3602</v>
      </c>
    </row>
    <row r="16">
      <c r="A16" s="32" t="s">
        <v>3664</v>
      </c>
      <c r="B16" s="59" t="s">
        <v>3665</v>
      </c>
      <c r="C16" s="32" t="s">
        <v>3666</v>
      </c>
      <c r="D16" s="32">
        <v>2017.0</v>
      </c>
      <c r="E16" s="32" t="s">
        <v>3667</v>
      </c>
      <c r="F16" s="32">
        <v>3.0</v>
      </c>
      <c r="G16" s="32">
        <v>-10.0</v>
      </c>
      <c r="H16" s="32">
        <v>-6.0</v>
      </c>
      <c r="I16" s="32">
        <v>2.0</v>
      </c>
      <c r="J16" s="32">
        <v>2.0</v>
      </c>
      <c r="K16" s="32" t="s">
        <v>330</v>
      </c>
      <c r="L16" s="32" t="s">
        <v>42</v>
      </c>
      <c r="M16" s="32">
        <v>1.0</v>
      </c>
      <c r="N16" s="32">
        <v>1.0</v>
      </c>
      <c r="O16" s="32" t="s">
        <v>968</v>
      </c>
      <c r="P16" s="32" t="s">
        <v>10</v>
      </c>
      <c r="Q16" s="32">
        <v>0.45</v>
      </c>
      <c r="R16" s="32">
        <v>0.45</v>
      </c>
      <c r="S16" s="32">
        <v>0.1</v>
      </c>
      <c r="T16" s="32">
        <f t="shared" si="3"/>
        <v>1</v>
      </c>
      <c r="U16" s="32" t="s">
        <v>3668</v>
      </c>
      <c r="V16" s="32" t="s">
        <v>3669</v>
      </c>
      <c r="W16" s="32"/>
      <c r="X16" s="32" t="s">
        <v>3670</v>
      </c>
      <c r="Y16" s="32" t="s">
        <v>2892</v>
      </c>
      <c r="Z16" s="32" t="s">
        <v>3671</v>
      </c>
      <c r="AA16" s="32" t="s">
        <v>3672</v>
      </c>
      <c r="AB16" s="32" t="s">
        <v>3673</v>
      </c>
      <c r="AC16" s="32" t="s">
        <v>3674</v>
      </c>
      <c r="AD16" s="32" t="s">
        <v>3675</v>
      </c>
      <c r="AE16" s="32" t="s">
        <v>3676</v>
      </c>
      <c r="AF16" s="32" t="s">
        <v>3677</v>
      </c>
      <c r="AG16" s="32" t="s">
        <v>96</v>
      </c>
      <c r="AH16" s="32" t="s">
        <v>3522</v>
      </c>
    </row>
    <row r="17">
      <c r="A17" s="32" t="s">
        <v>3678</v>
      </c>
      <c r="B17" s="59" t="s">
        <v>3679</v>
      </c>
      <c r="C17" s="32" t="s">
        <v>3680</v>
      </c>
      <c r="D17" s="32">
        <v>2014.0</v>
      </c>
      <c r="E17" s="32" t="s">
        <v>3512</v>
      </c>
      <c r="F17" s="32">
        <v>3.0</v>
      </c>
      <c r="G17" s="32">
        <v>-10.0</v>
      </c>
      <c r="H17" s="32">
        <v>-6.0</v>
      </c>
      <c r="I17" s="32">
        <v>-15.0</v>
      </c>
      <c r="J17" s="32">
        <v>5.0</v>
      </c>
      <c r="K17" s="32" t="s">
        <v>42</v>
      </c>
      <c r="L17" s="32" t="s">
        <v>42</v>
      </c>
      <c r="M17" s="32">
        <v>0.0</v>
      </c>
      <c r="N17" s="32">
        <v>1.0</v>
      </c>
      <c r="O17" s="32" t="s">
        <v>84</v>
      </c>
      <c r="P17" s="32" t="s">
        <v>10</v>
      </c>
      <c r="Q17" s="32">
        <v>0.25</v>
      </c>
      <c r="R17" s="32">
        <v>0.5</v>
      </c>
      <c r="S17" s="32">
        <v>0.25</v>
      </c>
      <c r="T17" s="32">
        <f t="shared" si="3"/>
        <v>1</v>
      </c>
      <c r="U17" s="32" t="s">
        <v>3681</v>
      </c>
      <c r="V17" s="32" t="s">
        <v>9</v>
      </c>
      <c r="W17" s="32"/>
      <c r="X17" s="32" t="s">
        <v>422</v>
      </c>
      <c r="Y17" s="32" t="s">
        <v>3682</v>
      </c>
      <c r="Z17" s="32" t="s">
        <v>3683</v>
      </c>
      <c r="AA17" s="32" t="s">
        <v>94</v>
      </c>
      <c r="AB17" s="32" t="s">
        <v>3684</v>
      </c>
      <c r="AC17" s="32" t="s">
        <v>3685</v>
      </c>
      <c r="AD17" s="32" t="s">
        <v>3686</v>
      </c>
      <c r="AE17" s="32" t="s">
        <v>94</v>
      </c>
      <c r="AF17" s="32" t="s">
        <v>3687</v>
      </c>
      <c r="AG17" s="32" t="s">
        <v>96</v>
      </c>
      <c r="AH17" s="32" t="s">
        <v>3688</v>
      </c>
    </row>
    <row r="18">
      <c r="A18" s="32" t="s">
        <v>3689</v>
      </c>
      <c r="B18" s="32" t="s">
        <v>3690</v>
      </c>
      <c r="C18" s="32" t="s">
        <v>3691</v>
      </c>
      <c r="D18" s="32">
        <v>2006.0</v>
      </c>
      <c r="E18" s="32" t="s">
        <v>2696</v>
      </c>
      <c r="F18" s="32" t="s">
        <v>137</v>
      </c>
      <c r="G18" s="32">
        <v>-9.0</v>
      </c>
      <c r="H18" s="32">
        <v>0.0</v>
      </c>
      <c r="I18" s="32">
        <v>-6.0</v>
      </c>
      <c r="J18" s="32">
        <v>5.0</v>
      </c>
      <c r="K18" s="32" t="s">
        <v>404</v>
      </c>
      <c r="L18" s="32" t="s">
        <v>404</v>
      </c>
      <c r="M18" s="32">
        <v>1.0</v>
      </c>
      <c r="N18" s="32">
        <v>1.0</v>
      </c>
      <c r="O18" s="32" t="s">
        <v>84</v>
      </c>
      <c r="P18" s="32" t="s">
        <v>3484</v>
      </c>
      <c r="Q18" s="32">
        <v>0.0</v>
      </c>
      <c r="R18" s="32">
        <v>0.0</v>
      </c>
      <c r="S18" s="32">
        <v>0.0</v>
      </c>
      <c r="T18" s="32">
        <f t="shared" si="3"/>
        <v>0</v>
      </c>
      <c r="U18" s="32" t="s">
        <v>3617</v>
      </c>
      <c r="V18" s="32" t="s">
        <v>3692</v>
      </c>
      <c r="W18" s="32"/>
      <c r="X18" s="32" t="s">
        <v>3529</v>
      </c>
      <c r="Y18" s="32" t="s">
        <v>3530</v>
      </c>
      <c r="Z18" s="32" t="s">
        <v>3693</v>
      </c>
      <c r="AA18" s="32" t="s">
        <v>137</v>
      </c>
      <c r="AB18" s="32" t="s">
        <v>3694</v>
      </c>
      <c r="AC18" s="32" t="s">
        <v>3695</v>
      </c>
      <c r="AD18" s="32" t="s">
        <v>137</v>
      </c>
      <c r="AE18" s="32" t="s">
        <v>137</v>
      </c>
      <c r="AF18" s="32" t="s">
        <v>3696</v>
      </c>
      <c r="AG18" s="32" t="s">
        <v>96</v>
      </c>
      <c r="AH18" s="32" t="s">
        <v>3623</v>
      </c>
    </row>
    <row r="19">
      <c r="A19" s="32" t="s">
        <v>3697</v>
      </c>
      <c r="B19" s="59" t="s">
        <v>3698</v>
      </c>
      <c r="C19" s="32" t="s">
        <v>3699</v>
      </c>
      <c r="D19" s="32">
        <v>2019.0</v>
      </c>
      <c r="E19" s="32" t="s">
        <v>3700</v>
      </c>
      <c r="F19" s="32">
        <v>2.0</v>
      </c>
      <c r="G19" s="32">
        <v>-7.0</v>
      </c>
      <c r="H19" s="32">
        <v>-6.0</v>
      </c>
      <c r="I19" s="32">
        <v>2.0</v>
      </c>
      <c r="J19" s="32">
        <v>2.0</v>
      </c>
      <c r="K19" s="32" t="s">
        <v>330</v>
      </c>
      <c r="L19" s="32" t="s">
        <v>42</v>
      </c>
      <c r="M19" s="32">
        <v>0.0</v>
      </c>
      <c r="N19" s="32">
        <v>1.0</v>
      </c>
      <c r="O19" s="32" t="s">
        <v>1949</v>
      </c>
      <c r="P19" s="32" t="s">
        <v>10</v>
      </c>
      <c r="Q19" s="32">
        <v>0.25</v>
      </c>
      <c r="R19" s="32">
        <v>0.5</v>
      </c>
      <c r="S19" s="32">
        <v>0.25</v>
      </c>
      <c r="T19" s="32">
        <f t="shared" si="3"/>
        <v>1</v>
      </c>
      <c r="U19" s="32" t="s">
        <v>3701</v>
      </c>
      <c r="V19" s="32" t="s">
        <v>3702</v>
      </c>
      <c r="W19" s="32"/>
      <c r="X19" s="32" t="s">
        <v>333</v>
      </c>
      <c r="Y19" s="32" t="s">
        <v>3703</v>
      </c>
      <c r="Z19" s="32" t="s">
        <v>3704</v>
      </c>
      <c r="AA19" s="32" t="s">
        <v>3705</v>
      </c>
      <c r="AB19" s="32" t="s">
        <v>3706</v>
      </c>
      <c r="AC19" s="32" t="s">
        <v>3707</v>
      </c>
      <c r="AD19" s="32" t="s">
        <v>3708</v>
      </c>
      <c r="AE19" s="32" t="s">
        <v>3709</v>
      </c>
      <c r="AF19" s="32" t="s">
        <v>3710</v>
      </c>
      <c r="AG19" s="32" t="s">
        <v>96</v>
      </c>
      <c r="AH19" s="32" t="s">
        <v>3522</v>
      </c>
    </row>
    <row r="20">
      <c r="A20" s="32" t="s">
        <v>3711</v>
      </c>
      <c r="B20" s="59" t="s">
        <v>3712</v>
      </c>
      <c r="C20" s="32" t="s">
        <v>3713</v>
      </c>
      <c r="D20" s="32">
        <v>2014.0</v>
      </c>
      <c r="E20" s="32" t="s">
        <v>3714</v>
      </c>
      <c r="F20" s="43">
        <v>44230.0</v>
      </c>
      <c r="G20" s="32">
        <v>-10.0</v>
      </c>
      <c r="H20" s="32">
        <v>-7.0</v>
      </c>
      <c r="I20" s="32">
        <v>-15.0</v>
      </c>
      <c r="J20" s="32">
        <v>0.0</v>
      </c>
      <c r="K20" s="32" t="s">
        <v>42</v>
      </c>
      <c r="L20" s="32" t="s">
        <v>42</v>
      </c>
      <c r="M20" s="32">
        <v>0.0</v>
      </c>
      <c r="N20" s="32">
        <v>1.0</v>
      </c>
      <c r="O20" s="32" t="s">
        <v>3715</v>
      </c>
      <c r="P20" s="32" t="s">
        <v>10</v>
      </c>
      <c r="Q20" s="32">
        <v>0.0</v>
      </c>
      <c r="R20" s="32">
        <v>0.5</v>
      </c>
      <c r="S20" s="32">
        <v>0.5</v>
      </c>
      <c r="T20" s="32">
        <f t="shared" si="3"/>
        <v>1</v>
      </c>
      <c r="U20" s="32" t="s">
        <v>3716</v>
      </c>
      <c r="V20" s="32" t="s">
        <v>9</v>
      </c>
      <c r="W20" s="32"/>
      <c r="X20" s="32" t="s">
        <v>422</v>
      </c>
      <c r="Y20" s="32" t="s">
        <v>3717</v>
      </c>
      <c r="Z20" s="32" t="s">
        <v>3718</v>
      </c>
      <c r="AA20" s="32" t="s">
        <v>3719</v>
      </c>
      <c r="AB20" s="32" t="s">
        <v>3720</v>
      </c>
      <c r="AC20" s="32" t="s">
        <v>3721</v>
      </c>
      <c r="AD20" s="32" t="s">
        <v>3722</v>
      </c>
      <c r="AE20" s="32" t="s">
        <v>3723</v>
      </c>
      <c r="AF20" s="32" t="s">
        <v>3724</v>
      </c>
      <c r="AG20" s="32" t="s">
        <v>96</v>
      </c>
      <c r="AH20" s="32" t="s">
        <v>3623</v>
      </c>
    </row>
    <row r="21">
      <c r="A21" s="32" t="s">
        <v>3725</v>
      </c>
      <c r="B21" s="59" t="s">
        <v>3726</v>
      </c>
      <c r="C21" s="32" t="s">
        <v>3727</v>
      </c>
      <c r="D21" s="32">
        <v>2017.0</v>
      </c>
      <c r="E21" s="32" t="s">
        <v>141</v>
      </c>
      <c r="F21" s="32">
        <v>3.0</v>
      </c>
      <c r="G21" s="32">
        <v>-3.0</v>
      </c>
      <c r="H21" s="32">
        <v>-2.0</v>
      </c>
      <c r="I21" s="32">
        <v>-2.0</v>
      </c>
      <c r="J21" s="32">
        <v>0.0</v>
      </c>
      <c r="K21" s="32" t="s">
        <v>3728</v>
      </c>
      <c r="L21" s="32" t="s">
        <v>45</v>
      </c>
      <c r="M21" s="32">
        <v>0.0</v>
      </c>
      <c r="N21" s="32">
        <v>1.0</v>
      </c>
      <c r="O21" s="32" t="s">
        <v>243</v>
      </c>
      <c r="P21" s="32" t="s">
        <v>10</v>
      </c>
      <c r="Q21" s="32">
        <v>0.25</v>
      </c>
      <c r="R21" s="32">
        <v>0.75</v>
      </c>
      <c r="S21" s="32">
        <v>0.0</v>
      </c>
      <c r="T21" s="32">
        <f t="shared" si="3"/>
        <v>1</v>
      </c>
      <c r="U21" s="32" t="s">
        <v>3729</v>
      </c>
      <c r="V21" s="32" t="s">
        <v>3730</v>
      </c>
      <c r="W21" s="32"/>
      <c r="X21" s="32" t="s">
        <v>3731</v>
      </c>
      <c r="Y21" s="32" t="s">
        <v>102</v>
      </c>
      <c r="Z21" s="32" t="s">
        <v>3732</v>
      </c>
      <c r="AA21" s="32" t="s">
        <v>3733</v>
      </c>
      <c r="AB21" s="32" t="s">
        <v>3734</v>
      </c>
      <c r="AC21" s="32" t="s">
        <v>3735</v>
      </c>
      <c r="AD21" s="32" t="s">
        <v>3736</v>
      </c>
      <c r="AE21" s="32" t="s">
        <v>3737</v>
      </c>
      <c r="AF21" s="32" t="s">
        <v>3738</v>
      </c>
      <c r="AG21" s="32" t="s">
        <v>151</v>
      </c>
      <c r="AH21" s="32" t="s">
        <v>3739</v>
      </c>
    </row>
    <row r="22">
      <c r="A22" s="32" t="s">
        <v>3740</v>
      </c>
      <c r="B22" s="59" t="s">
        <v>3741</v>
      </c>
      <c r="C22" s="32" t="s">
        <v>3742</v>
      </c>
      <c r="D22" s="32">
        <v>2016.0</v>
      </c>
      <c r="E22" s="32" t="s">
        <v>3743</v>
      </c>
      <c r="F22" s="32">
        <v>3.0</v>
      </c>
      <c r="G22" s="32">
        <v>-10.0</v>
      </c>
      <c r="H22" s="32">
        <v>-7.0</v>
      </c>
      <c r="I22" s="32">
        <v>-9.0</v>
      </c>
      <c r="J22" s="32">
        <v>5.0</v>
      </c>
      <c r="K22" s="32" t="s">
        <v>42</v>
      </c>
      <c r="L22" s="32" t="s">
        <v>42</v>
      </c>
      <c r="M22" s="32">
        <v>0.0</v>
      </c>
      <c r="N22" s="32">
        <v>1.0</v>
      </c>
      <c r="O22" s="32" t="s">
        <v>968</v>
      </c>
      <c r="P22" s="32" t="s">
        <v>10</v>
      </c>
      <c r="Q22" s="32">
        <v>0.25</v>
      </c>
      <c r="R22" s="32">
        <v>0.5</v>
      </c>
      <c r="S22" s="32">
        <v>0.25</v>
      </c>
      <c r="T22" s="32">
        <f t="shared" si="3"/>
        <v>1</v>
      </c>
      <c r="U22" s="32" t="s">
        <v>3744</v>
      </c>
      <c r="V22" s="32" t="s">
        <v>3745</v>
      </c>
      <c r="W22" s="32"/>
      <c r="X22" s="32" t="s">
        <v>422</v>
      </c>
      <c r="Y22" s="32" t="s">
        <v>102</v>
      </c>
      <c r="Z22" s="32" t="s">
        <v>3746</v>
      </c>
      <c r="AA22" s="32" t="s">
        <v>3747</v>
      </c>
      <c r="AB22" s="32" t="s">
        <v>3748</v>
      </c>
      <c r="AC22" s="32" t="s">
        <v>3749</v>
      </c>
      <c r="AD22" s="32" t="s">
        <v>3750</v>
      </c>
      <c r="AE22" s="32" t="s">
        <v>3751</v>
      </c>
      <c r="AF22" s="32" t="s">
        <v>3752</v>
      </c>
      <c r="AG22" s="32" t="s">
        <v>564</v>
      </c>
      <c r="AH22" s="32" t="s">
        <v>3753</v>
      </c>
    </row>
    <row r="23">
      <c r="A23" s="32" t="s">
        <v>3754</v>
      </c>
      <c r="B23" s="59" t="s">
        <v>3755</v>
      </c>
      <c r="C23" s="32" t="s">
        <v>1754</v>
      </c>
      <c r="D23" s="32">
        <v>2016.0</v>
      </c>
      <c r="E23" s="32" t="s">
        <v>3743</v>
      </c>
      <c r="F23" s="32">
        <v>3.0</v>
      </c>
      <c r="G23" s="32">
        <v>-10.0</v>
      </c>
      <c r="H23" s="32">
        <v>-7.0</v>
      </c>
      <c r="I23" s="32">
        <v>-9.0</v>
      </c>
      <c r="J23" s="32">
        <v>0.0</v>
      </c>
      <c r="K23" s="32" t="s">
        <v>42</v>
      </c>
      <c r="L23" s="32" t="s">
        <v>42</v>
      </c>
      <c r="M23" s="32">
        <v>0.0</v>
      </c>
      <c r="N23" s="32">
        <v>1.0</v>
      </c>
      <c r="O23" s="32" t="s">
        <v>268</v>
      </c>
      <c r="P23" s="32" t="s">
        <v>10</v>
      </c>
      <c r="Q23" s="32">
        <v>0.25</v>
      </c>
      <c r="R23" s="32">
        <v>0.75</v>
      </c>
      <c r="S23" s="32">
        <v>0.0</v>
      </c>
      <c r="T23" s="32">
        <f t="shared" si="3"/>
        <v>1</v>
      </c>
      <c r="U23" s="32" t="s">
        <v>3756</v>
      </c>
      <c r="V23" s="32" t="s">
        <v>3757</v>
      </c>
      <c r="W23" s="32"/>
      <c r="X23" s="32" t="s">
        <v>496</v>
      </c>
      <c r="Y23" s="32" t="s">
        <v>102</v>
      </c>
      <c r="Z23" s="32" t="s">
        <v>3758</v>
      </c>
      <c r="AA23" s="32" t="s">
        <v>3759</v>
      </c>
      <c r="AB23" s="32" t="s">
        <v>3760</v>
      </c>
      <c r="AC23" s="32" t="s">
        <v>3761</v>
      </c>
      <c r="AD23" s="32" t="s">
        <v>3762</v>
      </c>
      <c r="AE23" s="32" t="s">
        <v>3763</v>
      </c>
      <c r="AF23" s="32" t="s">
        <v>3764</v>
      </c>
      <c r="AG23" s="32" t="s">
        <v>564</v>
      </c>
      <c r="AH23" s="32" t="s">
        <v>3753</v>
      </c>
    </row>
    <row r="24">
      <c r="A24" s="32" t="s">
        <v>3765</v>
      </c>
      <c r="B24" s="59" t="s">
        <v>3766</v>
      </c>
      <c r="C24" s="32" t="s">
        <v>1839</v>
      </c>
      <c r="D24" s="32">
        <v>2018.0</v>
      </c>
      <c r="E24" s="32" t="s">
        <v>3767</v>
      </c>
      <c r="F24" s="32">
        <v>3.0</v>
      </c>
      <c r="G24" s="32">
        <v>-9.0</v>
      </c>
      <c r="H24" s="32">
        <v>0.0</v>
      </c>
      <c r="I24" s="32">
        <v>-3.0</v>
      </c>
      <c r="J24" s="32">
        <v>0.0</v>
      </c>
      <c r="K24" s="32" t="s">
        <v>3768</v>
      </c>
      <c r="L24" s="32" t="s">
        <v>3768</v>
      </c>
      <c r="M24" s="32">
        <v>0.0</v>
      </c>
      <c r="N24" s="32">
        <v>1.0</v>
      </c>
      <c r="O24" s="32" t="s">
        <v>3769</v>
      </c>
      <c r="P24" s="32" t="s">
        <v>10</v>
      </c>
      <c r="Q24" s="32">
        <v>0.5</v>
      </c>
      <c r="R24" s="32">
        <v>0.5</v>
      </c>
      <c r="S24" s="32">
        <v>0.0</v>
      </c>
      <c r="T24" s="32">
        <f t="shared" si="3"/>
        <v>1</v>
      </c>
      <c r="U24" s="32" t="s">
        <v>3770</v>
      </c>
      <c r="V24" s="45"/>
      <c r="W24" s="45"/>
      <c r="X24" s="45"/>
      <c r="Y24" s="45"/>
      <c r="Z24" s="45"/>
      <c r="AA24" s="45"/>
      <c r="AB24" s="32" t="s">
        <v>3771</v>
      </c>
      <c r="AC24" s="32" t="s">
        <v>3772</v>
      </c>
      <c r="AD24" s="45"/>
      <c r="AE24" s="45"/>
      <c r="AF24" s="32" t="s">
        <v>3773</v>
      </c>
      <c r="AG24" s="32" t="s">
        <v>151</v>
      </c>
      <c r="AH24" s="45"/>
    </row>
    <row r="25">
      <c r="A25" s="32" t="s">
        <v>3774</v>
      </c>
      <c r="B25" s="59" t="s">
        <v>3775</v>
      </c>
      <c r="C25" s="32" t="s">
        <v>1894</v>
      </c>
      <c r="D25" s="32">
        <v>2012.0</v>
      </c>
      <c r="E25" s="32" t="s">
        <v>2696</v>
      </c>
      <c r="F25" s="32">
        <v>3.0</v>
      </c>
      <c r="G25" s="32">
        <v>-3.0</v>
      </c>
      <c r="H25" s="32">
        <v>-1.0</v>
      </c>
      <c r="I25" s="32">
        <v>-3.0</v>
      </c>
      <c r="J25" s="32">
        <v>0.0</v>
      </c>
      <c r="K25" s="32" t="s">
        <v>45</v>
      </c>
      <c r="L25" s="32" t="s">
        <v>45</v>
      </c>
      <c r="M25" s="32">
        <v>0.0</v>
      </c>
      <c r="N25" s="32">
        <v>1.0</v>
      </c>
      <c r="O25" s="32" t="s">
        <v>84</v>
      </c>
      <c r="P25" s="32" t="s">
        <v>10</v>
      </c>
      <c r="Q25" s="32">
        <v>1.0</v>
      </c>
      <c r="R25" s="32">
        <v>0.0</v>
      </c>
      <c r="S25" s="32">
        <v>0.0</v>
      </c>
      <c r="T25" s="32">
        <f t="shared" si="3"/>
        <v>1</v>
      </c>
      <c r="U25" s="32" t="s">
        <v>3776</v>
      </c>
      <c r="V25" s="32" t="s">
        <v>2076</v>
      </c>
      <c r="W25" s="32"/>
      <c r="X25" s="32" t="s">
        <v>1699</v>
      </c>
      <c r="Y25" s="32" t="s">
        <v>102</v>
      </c>
      <c r="Z25" s="32" t="s">
        <v>3777</v>
      </c>
      <c r="AA25" s="32" t="s">
        <v>137</v>
      </c>
      <c r="AB25" s="32" t="s">
        <v>3778</v>
      </c>
      <c r="AC25" s="32" t="s">
        <v>3779</v>
      </c>
      <c r="AD25" s="32" t="s">
        <v>3780</v>
      </c>
      <c r="AE25" s="32" t="s">
        <v>137</v>
      </c>
      <c r="AF25" s="32" t="s">
        <v>3781</v>
      </c>
      <c r="AG25" s="32" t="s">
        <v>96</v>
      </c>
      <c r="AH25" s="32" t="s">
        <v>3782</v>
      </c>
    </row>
    <row r="26">
      <c r="A26" s="32" t="s">
        <v>3783</v>
      </c>
      <c r="B26" s="59" t="s">
        <v>3784</v>
      </c>
      <c r="C26" s="32" t="s">
        <v>3785</v>
      </c>
      <c r="D26" s="32">
        <v>2013.0</v>
      </c>
      <c r="E26" s="32" t="s">
        <v>3786</v>
      </c>
      <c r="F26" s="43">
        <v>44230.0</v>
      </c>
      <c r="G26" s="32">
        <v>-9.0</v>
      </c>
      <c r="H26" s="32">
        <v>-1.0</v>
      </c>
      <c r="I26" s="32">
        <v>-6.0</v>
      </c>
      <c r="J26" s="32">
        <v>-2.0</v>
      </c>
      <c r="K26" s="32" t="s">
        <v>45</v>
      </c>
      <c r="L26" s="32" t="s">
        <v>45</v>
      </c>
      <c r="M26" s="32">
        <v>1.0</v>
      </c>
      <c r="N26" s="32">
        <v>0.0</v>
      </c>
      <c r="O26" s="32" t="s">
        <v>1949</v>
      </c>
      <c r="P26" s="32" t="s">
        <v>10</v>
      </c>
      <c r="Q26" s="32">
        <v>0.5</v>
      </c>
      <c r="R26" s="32">
        <v>0.25</v>
      </c>
      <c r="S26" s="32">
        <v>0.25</v>
      </c>
      <c r="T26" s="32">
        <f t="shared" si="3"/>
        <v>1</v>
      </c>
      <c r="U26" s="32" t="s">
        <v>3787</v>
      </c>
      <c r="V26" s="32" t="s">
        <v>3788</v>
      </c>
      <c r="W26" s="32"/>
      <c r="X26" s="32" t="s">
        <v>3789</v>
      </c>
      <c r="Y26" s="32" t="s">
        <v>3790</v>
      </c>
      <c r="Z26" s="32" t="s">
        <v>3791</v>
      </c>
      <c r="AA26" s="32" t="s">
        <v>3792</v>
      </c>
      <c r="AB26" s="32" t="s">
        <v>3793</v>
      </c>
      <c r="AC26" s="32" t="s">
        <v>3794</v>
      </c>
      <c r="AD26" s="32" t="s">
        <v>3795</v>
      </c>
      <c r="AE26" s="32" t="s">
        <v>3796</v>
      </c>
      <c r="AF26" s="32" t="s">
        <v>3797</v>
      </c>
      <c r="AG26" s="32" t="s">
        <v>96</v>
      </c>
      <c r="AH26" s="32" t="s">
        <v>3798</v>
      </c>
    </row>
    <row r="27">
      <c r="A27" s="32" t="s">
        <v>3799</v>
      </c>
      <c r="B27" s="59" t="s">
        <v>3800</v>
      </c>
      <c r="C27" s="32" t="s">
        <v>3801</v>
      </c>
      <c r="D27" s="32">
        <v>2012.0</v>
      </c>
      <c r="E27" s="32" t="s">
        <v>3800</v>
      </c>
      <c r="F27" s="32">
        <v>3.0</v>
      </c>
      <c r="G27" s="32">
        <v>-3.0</v>
      </c>
      <c r="H27" s="32">
        <v>-1.0</v>
      </c>
      <c r="I27" s="32">
        <v>-2.0</v>
      </c>
      <c r="J27" s="32">
        <v>0.0</v>
      </c>
      <c r="K27" s="32" t="s">
        <v>216</v>
      </c>
      <c r="L27" s="32" t="s">
        <v>45</v>
      </c>
      <c r="M27" s="32">
        <v>0.0</v>
      </c>
      <c r="N27" s="32">
        <v>1.0</v>
      </c>
      <c r="O27" s="32" t="s">
        <v>84</v>
      </c>
      <c r="P27" s="32" t="s">
        <v>10</v>
      </c>
      <c r="Q27" s="32">
        <v>0.5</v>
      </c>
      <c r="R27" s="32">
        <v>0.5</v>
      </c>
      <c r="S27" s="32">
        <v>0.0</v>
      </c>
      <c r="T27" s="32">
        <f t="shared" si="3"/>
        <v>1</v>
      </c>
      <c r="U27" s="32" t="s">
        <v>3802</v>
      </c>
      <c r="V27" s="32" t="s">
        <v>31</v>
      </c>
      <c r="W27" s="32"/>
      <c r="X27" s="32" t="s">
        <v>630</v>
      </c>
      <c r="Y27" s="32" t="s">
        <v>582</v>
      </c>
      <c r="Z27" s="32" t="s">
        <v>3803</v>
      </c>
      <c r="AA27" s="32" t="s">
        <v>137</v>
      </c>
      <c r="AB27" s="32" t="s">
        <v>3804</v>
      </c>
      <c r="AC27" s="32" t="s">
        <v>3805</v>
      </c>
      <c r="AD27" s="32" t="s">
        <v>137</v>
      </c>
      <c r="AE27" s="32" t="s">
        <v>137</v>
      </c>
      <c r="AF27" s="32" t="s">
        <v>3806</v>
      </c>
      <c r="AG27" s="32" t="s">
        <v>96</v>
      </c>
      <c r="AH27" s="32" t="s">
        <v>3807</v>
      </c>
    </row>
    <row r="28">
      <c r="A28" s="32" t="s">
        <v>3808</v>
      </c>
      <c r="B28" s="59" t="s">
        <v>3809</v>
      </c>
      <c r="C28" s="32" t="s">
        <v>3810</v>
      </c>
      <c r="D28" s="32">
        <v>2011.0</v>
      </c>
      <c r="E28" s="32" t="s">
        <v>141</v>
      </c>
      <c r="F28" s="32">
        <v>3.0</v>
      </c>
      <c r="G28" s="32">
        <v>-3.0</v>
      </c>
      <c r="H28" s="32">
        <v>-1.0</v>
      </c>
      <c r="I28" s="32">
        <v>-2.0</v>
      </c>
      <c r="J28" s="32">
        <v>0.0</v>
      </c>
      <c r="K28" s="32" t="s">
        <v>216</v>
      </c>
      <c r="L28" s="32" t="s">
        <v>45</v>
      </c>
      <c r="M28" s="32">
        <v>0.0</v>
      </c>
      <c r="N28" s="32">
        <v>1.0</v>
      </c>
      <c r="O28" s="32" t="s">
        <v>84</v>
      </c>
      <c r="P28" s="32" t="s">
        <v>10</v>
      </c>
      <c r="Q28" s="32">
        <v>0.75</v>
      </c>
      <c r="R28" s="32">
        <v>0.25</v>
      </c>
      <c r="S28" s="32">
        <v>0.0</v>
      </c>
      <c r="T28" s="32">
        <f t="shared" si="3"/>
        <v>1</v>
      </c>
      <c r="U28" s="32" t="s">
        <v>3802</v>
      </c>
      <c r="V28" s="32" t="s">
        <v>31</v>
      </c>
      <c r="W28" s="32"/>
      <c r="X28" s="32" t="s">
        <v>259</v>
      </c>
      <c r="Y28" s="32" t="s">
        <v>1116</v>
      </c>
      <c r="Z28" s="32" t="s">
        <v>3811</v>
      </c>
      <c r="AA28" s="32" t="s">
        <v>137</v>
      </c>
      <c r="AB28" s="32" t="s">
        <v>3812</v>
      </c>
      <c r="AC28" s="32" t="s">
        <v>3813</v>
      </c>
      <c r="AD28" s="32" t="s">
        <v>137</v>
      </c>
      <c r="AE28" s="32" t="s">
        <v>137</v>
      </c>
      <c r="AF28" s="32" t="s">
        <v>3814</v>
      </c>
      <c r="AG28" s="32" t="s">
        <v>96</v>
      </c>
      <c r="AH28" s="32" t="s">
        <v>3807</v>
      </c>
    </row>
    <row r="29">
      <c r="A29" s="32" t="s">
        <v>3815</v>
      </c>
      <c r="B29" s="59" t="s">
        <v>3816</v>
      </c>
      <c r="C29" s="32" t="s">
        <v>3817</v>
      </c>
      <c r="D29" s="32">
        <v>2019.0</v>
      </c>
      <c r="E29" s="32" t="s">
        <v>3818</v>
      </c>
      <c r="F29" s="32">
        <v>3.0</v>
      </c>
      <c r="G29" s="32">
        <v>-10.0</v>
      </c>
      <c r="H29" s="32">
        <v>-7.0</v>
      </c>
      <c r="I29" s="32">
        <v>-15.0</v>
      </c>
      <c r="J29" s="32">
        <v>0.0</v>
      </c>
      <c r="K29" s="32" t="s">
        <v>42</v>
      </c>
      <c r="L29" s="32" t="s">
        <v>42</v>
      </c>
      <c r="M29" s="32">
        <v>0.0</v>
      </c>
      <c r="N29" s="32">
        <v>1.0</v>
      </c>
      <c r="O29" s="32" t="s">
        <v>268</v>
      </c>
      <c r="P29" s="32" t="s">
        <v>10</v>
      </c>
      <c r="Q29" s="32">
        <v>0.25</v>
      </c>
      <c r="R29" s="32">
        <v>0.25</v>
      </c>
      <c r="S29" s="32">
        <v>0.5</v>
      </c>
      <c r="T29" s="32">
        <f t="shared" si="3"/>
        <v>1</v>
      </c>
      <c r="U29" s="32" t="s">
        <v>3819</v>
      </c>
      <c r="V29" s="32" t="s">
        <v>1198</v>
      </c>
      <c r="W29" s="32"/>
      <c r="X29" s="32" t="s">
        <v>3820</v>
      </c>
      <c r="Y29" s="32" t="s">
        <v>3821</v>
      </c>
      <c r="Z29" s="32" t="s">
        <v>3822</v>
      </c>
      <c r="AA29" s="32" t="s">
        <v>3823</v>
      </c>
      <c r="AB29" s="32" t="s">
        <v>3824</v>
      </c>
      <c r="AC29" s="32" t="s">
        <v>3825</v>
      </c>
      <c r="AD29" s="32" t="s">
        <v>3826</v>
      </c>
      <c r="AE29" s="32" t="s">
        <v>2468</v>
      </c>
      <c r="AF29" s="32" t="s">
        <v>3827</v>
      </c>
      <c r="AG29" s="32" t="s">
        <v>96</v>
      </c>
      <c r="AH29" s="32" t="s">
        <v>3828</v>
      </c>
    </row>
    <row r="30">
      <c r="A30" s="32" t="s">
        <v>3829</v>
      </c>
      <c r="B30" s="59" t="s">
        <v>3830</v>
      </c>
      <c r="C30" s="32" t="s">
        <v>3831</v>
      </c>
      <c r="D30" s="32">
        <v>2012.0</v>
      </c>
      <c r="E30" s="32" t="s">
        <v>3832</v>
      </c>
      <c r="F30" s="32">
        <v>3.0</v>
      </c>
      <c r="G30" s="32">
        <v>-10.0</v>
      </c>
      <c r="H30" s="32">
        <v>0.0</v>
      </c>
      <c r="I30" s="32">
        <v>-9.0</v>
      </c>
      <c r="J30" s="32">
        <v>6.0</v>
      </c>
      <c r="K30" s="32" t="s">
        <v>3833</v>
      </c>
      <c r="L30" s="32" t="s">
        <v>45</v>
      </c>
      <c r="M30" s="32">
        <v>1.0</v>
      </c>
      <c r="N30" s="32">
        <v>1.0</v>
      </c>
      <c r="O30" s="32" t="s">
        <v>3834</v>
      </c>
      <c r="P30" s="32" t="s">
        <v>10</v>
      </c>
      <c r="Q30" s="32">
        <v>0.25</v>
      </c>
      <c r="R30" s="32">
        <v>0.25</v>
      </c>
      <c r="S30" s="32">
        <v>0.5</v>
      </c>
      <c r="T30" s="32">
        <f t="shared" si="3"/>
        <v>1</v>
      </c>
      <c r="U30" s="32" t="s">
        <v>3835</v>
      </c>
      <c r="V30" s="32" t="s">
        <v>408</v>
      </c>
      <c r="W30" s="32"/>
      <c r="X30" s="32" t="s">
        <v>408</v>
      </c>
      <c r="Y30" s="32" t="s">
        <v>102</v>
      </c>
      <c r="Z30" s="32" t="s">
        <v>3836</v>
      </c>
      <c r="AA30" s="32" t="s">
        <v>94</v>
      </c>
      <c r="AB30" s="32" t="s">
        <v>3837</v>
      </c>
      <c r="AC30" s="32" t="s">
        <v>3838</v>
      </c>
      <c r="AD30" s="32" t="s">
        <v>116</v>
      </c>
      <c r="AE30" s="32" t="s">
        <v>3839</v>
      </c>
      <c r="AF30" s="32" t="s">
        <v>3840</v>
      </c>
      <c r="AG30" s="32" t="s">
        <v>151</v>
      </c>
      <c r="AH30" s="32" t="s">
        <v>3623</v>
      </c>
    </row>
    <row r="31">
      <c r="A31" s="32" t="s">
        <v>3841</v>
      </c>
      <c r="B31" s="59" t="s">
        <v>3842</v>
      </c>
      <c r="C31" s="32" t="s">
        <v>3843</v>
      </c>
      <c r="D31" s="32">
        <v>2019.0</v>
      </c>
      <c r="E31" s="32" t="s">
        <v>2147</v>
      </c>
      <c r="F31" s="32">
        <v>2.0</v>
      </c>
      <c r="G31" s="32">
        <v>-9.0</v>
      </c>
      <c r="H31" s="32">
        <v>-7.0</v>
      </c>
      <c r="I31" s="32">
        <v>-6.0</v>
      </c>
      <c r="J31" s="32">
        <v>5.0</v>
      </c>
      <c r="K31" s="32" t="s">
        <v>42</v>
      </c>
      <c r="L31" s="32" t="s">
        <v>42</v>
      </c>
      <c r="M31" s="32">
        <v>0.0</v>
      </c>
      <c r="N31" s="32">
        <v>1.0</v>
      </c>
      <c r="O31" s="32" t="s">
        <v>84</v>
      </c>
      <c r="P31" s="32" t="s">
        <v>10</v>
      </c>
      <c r="Q31" s="32">
        <v>0.0</v>
      </c>
      <c r="R31" s="32">
        <v>1.0</v>
      </c>
      <c r="S31" s="32">
        <v>0.0</v>
      </c>
      <c r="T31" s="32">
        <f t="shared" si="3"/>
        <v>1</v>
      </c>
      <c r="U31" s="32" t="s">
        <v>3844</v>
      </c>
      <c r="V31" s="32" t="s">
        <v>3845</v>
      </c>
      <c r="W31" s="32"/>
      <c r="X31" s="32" t="s">
        <v>496</v>
      </c>
      <c r="Y31" s="32" t="s">
        <v>102</v>
      </c>
      <c r="Z31" s="32" t="s">
        <v>3846</v>
      </c>
      <c r="AA31" s="32" t="s">
        <v>3847</v>
      </c>
      <c r="AB31" s="32" t="s">
        <v>3848</v>
      </c>
      <c r="AC31" s="32" t="s">
        <v>3849</v>
      </c>
      <c r="AD31" s="32" t="s">
        <v>3850</v>
      </c>
      <c r="AE31" s="32" t="s">
        <v>3851</v>
      </c>
      <c r="AF31" s="32" t="s">
        <v>3852</v>
      </c>
      <c r="AG31" s="32" t="s">
        <v>3853</v>
      </c>
      <c r="AH31" s="32" t="s">
        <v>3522</v>
      </c>
    </row>
    <row r="32">
      <c r="A32" s="32" t="s">
        <v>3854</v>
      </c>
      <c r="B32" s="59" t="s">
        <v>3855</v>
      </c>
      <c r="C32" s="32" t="s">
        <v>3856</v>
      </c>
      <c r="D32" s="32">
        <v>2014.0</v>
      </c>
      <c r="E32" s="32" t="s">
        <v>408</v>
      </c>
      <c r="F32" s="32">
        <v>3.0</v>
      </c>
      <c r="G32" s="32">
        <v>-9.0</v>
      </c>
      <c r="H32" s="32">
        <v>0.0</v>
      </c>
      <c r="I32" s="32">
        <v>9.0</v>
      </c>
      <c r="J32" s="32">
        <v>5.0</v>
      </c>
      <c r="K32" s="32" t="s">
        <v>3857</v>
      </c>
      <c r="L32" s="32" t="s">
        <v>3857</v>
      </c>
      <c r="M32" s="32">
        <v>1.0</v>
      </c>
      <c r="N32" s="32">
        <v>0.0</v>
      </c>
      <c r="O32" s="32" t="s">
        <v>968</v>
      </c>
      <c r="P32" s="32" t="s">
        <v>10</v>
      </c>
      <c r="Q32" s="32">
        <v>0.25</v>
      </c>
      <c r="R32" s="32">
        <v>0.5</v>
      </c>
      <c r="S32" s="32">
        <v>0.25</v>
      </c>
      <c r="T32" s="32">
        <f t="shared" si="3"/>
        <v>1</v>
      </c>
      <c r="U32" s="32" t="s">
        <v>3858</v>
      </c>
      <c r="V32" s="32" t="s">
        <v>408</v>
      </c>
      <c r="W32" s="32"/>
      <c r="X32" s="32" t="s">
        <v>408</v>
      </c>
      <c r="Y32" s="32" t="s">
        <v>643</v>
      </c>
      <c r="Z32" s="32" t="s">
        <v>3859</v>
      </c>
      <c r="AA32" s="32" t="s">
        <v>3860</v>
      </c>
      <c r="AB32" s="32" t="s">
        <v>3861</v>
      </c>
      <c r="AC32" s="32" t="s">
        <v>3862</v>
      </c>
      <c r="AD32" s="32" t="s">
        <v>3863</v>
      </c>
      <c r="AE32" s="32" t="s">
        <v>3864</v>
      </c>
      <c r="AF32" s="32" t="s">
        <v>3865</v>
      </c>
      <c r="AG32" s="32" t="s">
        <v>96</v>
      </c>
      <c r="AH32" s="32" t="s">
        <v>3623</v>
      </c>
    </row>
    <row r="33">
      <c r="A33" s="32" t="s">
        <v>3866</v>
      </c>
      <c r="B33" s="59" t="s">
        <v>3867</v>
      </c>
      <c r="C33" s="32" t="s">
        <v>3868</v>
      </c>
      <c r="D33" s="32">
        <v>2019.0</v>
      </c>
      <c r="E33" s="32" t="s">
        <v>3869</v>
      </c>
      <c r="F33" s="32">
        <v>2.0</v>
      </c>
      <c r="G33" s="32">
        <v>-7.0</v>
      </c>
      <c r="H33" s="32">
        <v>-1.0</v>
      </c>
      <c r="I33" s="32">
        <v>-6.0</v>
      </c>
      <c r="J33" s="32">
        <v>0.0</v>
      </c>
      <c r="K33" s="32" t="s">
        <v>45</v>
      </c>
      <c r="L33" s="32" t="s">
        <v>45</v>
      </c>
      <c r="M33" s="32">
        <v>0.0</v>
      </c>
      <c r="N33" s="32">
        <v>1.0</v>
      </c>
      <c r="O33" s="32" t="s">
        <v>84</v>
      </c>
      <c r="P33" s="32" t="s">
        <v>10</v>
      </c>
      <c r="Q33" s="32">
        <v>0.0</v>
      </c>
      <c r="R33" s="32">
        <v>0.75</v>
      </c>
      <c r="S33" s="32">
        <v>0.25</v>
      </c>
      <c r="T33" s="32">
        <f t="shared" si="3"/>
        <v>1</v>
      </c>
      <c r="U33" s="32" t="s">
        <v>3870</v>
      </c>
      <c r="V33" s="32" t="s">
        <v>3409</v>
      </c>
      <c r="W33" s="32"/>
      <c r="X33" s="32" t="s">
        <v>219</v>
      </c>
      <c r="Y33" s="32" t="s">
        <v>102</v>
      </c>
      <c r="Z33" s="32" t="s">
        <v>3871</v>
      </c>
      <c r="AA33" s="32" t="s">
        <v>94</v>
      </c>
      <c r="AB33" s="32" t="s">
        <v>3872</v>
      </c>
      <c r="AC33" s="32" t="s">
        <v>3873</v>
      </c>
      <c r="AD33" s="32" t="s">
        <v>3874</v>
      </c>
      <c r="AE33" s="32" t="s">
        <v>3875</v>
      </c>
      <c r="AF33" s="32" t="s">
        <v>3876</v>
      </c>
      <c r="AG33" s="32" t="s">
        <v>96</v>
      </c>
      <c r="AH33" s="32" t="s">
        <v>96</v>
      </c>
    </row>
    <row r="34">
      <c r="A34" s="32" t="s">
        <v>3877</v>
      </c>
      <c r="B34" s="59" t="s">
        <v>3878</v>
      </c>
      <c r="C34" s="32" t="s">
        <v>3879</v>
      </c>
      <c r="D34" s="32">
        <v>2010.0</v>
      </c>
      <c r="E34" s="32" t="s">
        <v>3880</v>
      </c>
      <c r="F34" s="32">
        <v>0.0</v>
      </c>
      <c r="G34" s="32">
        <v>-10.0</v>
      </c>
      <c r="H34" s="32">
        <v>-6.0</v>
      </c>
      <c r="I34" s="32">
        <v>2.0</v>
      </c>
      <c r="J34" s="32">
        <v>2.0</v>
      </c>
      <c r="K34" s="32" t="s">
        <v>330</v>
      </c>
      <c r="L34" s="32" t="s">
        <v>42</v>
      </c>
      <c r="M34" s="32">
        <v>0.0</v>
      </c>
      <c r="N34" s="32">
        <v>1.0</v>
      </c>
      <c r="O34" s="32" t="s">
        <v>1949</v>
      </c>
      <c r="P34" s="32" t="s">
        <v>10</v>
      </c>
      <c r="Q34" s="32">
        <v>0.0</v>
      </c>
      <c r="R34" s="32">
        <v>1.0</v>
      </c>
      <c r="S34" s="32">
        <v>0.0</v>
      </c>
      <c r="T34" s="32">
        <f t="shared" si="3"/>
        <v>1</v>
      </c>
      <c r="U34" s="32" t="s">
        <v>1549</v>
      </c>
      <c r="V34" s="32" t="s">
        <v>3881</v>
      </c>
      <c r="W34" s="32"/>
      <c r="X34" s="32" t="s">
        <v>3882</v>
      </c>
      <c r="Y34" s="32" t="s">
        <v>1116</v>
      </c>
      <c r="Z34" s="32" t="s">
        <v>3883</v>
      </c>
      <c r="AA34" s="32" t="s">
        <v>3884</v>
      </c>
      <c r="AB34" s="32" t="s">
        <v>3885</v>
      </c>
      <c r="AC34" s="32" t="s">
        <v>3886</v>
      </c>
      <c r="AD34" s="32" t="s">
        <v>3887</v>
      </c>
      <c r="AE34" s="32" t="s">
        <v>3888</v>
      </c>
      <c r="AF34" s="32" t="s">
        <v>3889</v>
      </c>
      <c r="AG34" s="32" t="s">
        <v>96</v>
      </c>
      <c r="AH34" s="32" t="s">
        <v>3522</v>
      </c>
    </row>
    <row r="35">
      <c r="A35" s="32" t="s">
        <v>3890</v>
      </c>
      <c r="B35" s="59" t="s">
        <v>3891</v>
      </c>
      <c r="C35" s="32" t="s">
        <v>3892</v>
      </c>
      <c r="D35" s="32">
        <v>2019.0</v>
      </c>
      <c r="E35" s="32" t="s">
        <v>3893</v>
      </c>
      <c r="F35" s="32">
        <v>2.0</v>
      </c>
      <c r="G35" s="32">
        <v>-10.0</v>
      </c>
      <c r="H35" s="32">
        <v>-6.0</v>
      </c>
      <c r="I35" s="32">
        <v>2.0</v>
      </c>
      <c r="J35" s="32">
        <v>2.0</v>
      </c>
      <c r="K35" s="32" t="s">
        <v>330</v>
      </c>
      <c r="L35" s="32" t="s">
        <v>330</v>
      </c>
      <c r="M35" s="32">
        <v>0.0</v>
      </c>
      <c r="N35" s="32">
        <v>1.0</v>
      </c>
      <c r="O35" s="32" t="s">
        <v>243</v>
      </c>
      <c r="P35" s="32" t="s">
        <v>10</v>
      </c>
      <c r="Q35" s="32">
        <v>0.5</v>
      </c>
      <c r="R35" s="32">
        <v>0.5</v>
      </c>
      <c r="S35" s="32">
        <v>0.0</v>
      </c>
      <c r="T35" s="32">
        <f t="shared" si="3"/>
        <v>1</v>
      </c>
      <c r="U35" s="32" t="s">
        <v>3894</v>
      </c>
      <c r="V35" s="32" t="s">
        <v>3895</v>
      </c>
      <c r="W35" s="32"/>
      <c r="X35" s="32" t="s">
        <v>1370</v>
      </c>
      <c r="Y35" s="32" t="s">
        <v>102</v>
      </c>
      <c r="Z35" s="32" t="s">
        <v>3896</v>
      </c>
      <c r="AA35" s="32" t="s">
        <v>3897</v>
      </c>
      <c r="AB35" s="32" t="s">
        <v>3898</v>
      </c>
      <c r="AC35" s="32" t="s">
        <v>3899</v>
      </c>
      <c r="AD35" s="32" t="s">
        <v>3900</v>
      </c>
      <c r="AE35" s="32" t="s">
        <v>3901</v>
      </c>
      <c r="AF35" s="32" t="s">
        <v>3902</v>
      </c>
      <c r="AG35" s="32" t="s">
        <v>564</v>
      </c>
      <c r="AH35" s="32" t="s">
        <v>3522</v>
      </c>
    </row>
    <row r="36">
      <c r="A36" s="32" t="s">
        <v>3903</v>
      </c>
      <c r="B36" s="32" t="s">
        <v>3904</v>
      </c>
      <c r="C36" s="32" t="s">
        <v>3905</v>
      </c>
      <c r="D36" s="32">
        <v>2021.0</v>
      </c>
      <c r="E36" s="32" t="s">
        <v>3906</v>
      </c>
      <c r="F36" s="43">
        <v>44595.0</v>
      </c>
      <c r="G36" s="32">
        <v>-10.0</v>
      </c>
      <c r="H36" s="32">
        <v>0.0</v>
      </c>
      <c r="I36" s="32">
        <v>-6.0</v>
      </c>
      <c r="J36" s="32">
        <v>9.0</v>
      </c>
      <c r="K36" s="32" t="s">
        <v>308</v>
      </c>
      <c r="L36" s="32" t="s">
        <v>42</v>
      </c>
      <c r="M36" s="32">
        <v>1.0</v>
      </c>
      <c r="N36" s="32">
        <v>1.0</v>
      </c>
      <c r="O36" s="32" t="s">
        <v>84</v>
      </c>
      <c r="P36" s="32" t="s">
        <v>3484</v>
      </c>
      <c r="Q36" s="32">
        <v>0.0</v>
      </c>
      <c r="R36" s="32">
        <v>0.75</v>
      </c>
      <c r="S36" s="32">
        <v>0.25</v>
      </c>
      <c r="T36" s="32">
        <f t="shared" si="3"/>
        <v>1</v>
      </c>
      <c r="U36" s="32" t="s">
        <v>3907</v>
      </c>
      <c r="V36" s="32" t="s">
        <v>408</v>
      </c>
      <c r="W36" s="32"/>
      <c r="X36" s="32" t="s">
        <v>408</v>
      </c>
      <c r="Y36" s="32" t="s">
        <v>2892</v>
      </c>
      <c r="Z36" s="32" t="s">
        <v>3908</v>
      </c>
      <c r="AA36" s="32" t="s">
        <v>3909</v>
      </c>
      <c r="AB36" s="32" t="s">
        <v>3910</v>
      </c>
      <c r="AC36" s="32" t="s">
        <v>3911</v>
      </c>
      <c r="AD36" s="32" t="s">
        <v>3912</v>
      </c>
      <c r="AE36" s="32" t="s">
        <v>3913</v>
      </c>
      <c r="AF36" s="32" t="s">
        <v>3914</v>
      </c>
      <c r="AG36" s="32" t="s">
        <v>96</v>
      </c>
      <c r="AH36" s="32" t="s">
        <v>3623</v>
      </c>
    </row>
    <row r="37">
      <c r="A37" s="32" t="s">
        <v>3915</v>
      </c>
      <c r="B37" s="59" t="s">
        <v>3916</v>
      </c>
      <c r="C37" s="32" t="s">
        <v>3917</v>
      </c>
      <c r="D37" s="32">
        <v>2010.0</v>
      </c>
      <c r="E37" s="32" t="s">
        <v>3918</v>
      </c>
      <c r="F37" s="43">
        <v>44257.0</v>
      </c>
      <c r="G37" s="32">
        <v>-10.0</v>
      </c>
      <c r="H37" s="32">
        <v>-7.0</v>
      </c>
      <c r="I37" s="32">
        <v>-15.0</v>
      </c>
      <c r="J37" s="32">
        <v>3.0</v>
      </c>
      <c r="K37" s="32" t="s">
        <v>42</v>
      </c>
      <c r="L37" s="32" t="s">
        <v>42</v>
      </c>
      <c r="M37" s="32">
        <v>0.0</v>
      </c>
      <c r="N37" s="32">
        <v>0.0</v>
      </c>
      <c r="O37" s="32" t="s">
        <v>3919</v>
      </c>
      <c r="P37" s="32" t="s">
        <v>10</v>
      </c>
      <c r="Q37" s="32">
        <v>0.75</v>
      </c>
      <c r="R37" s="32">
        <v>0.25</v>
      </c>
      <c r="S37" s="32">
        <v>0.0</v>
      </c>
      <c r="T37" s="32">
        <f t="shared" si="3"/>
        <v>1</v>
      </c>
      <c r="U37" s="32" t="s">
        <v>3920</v>
      </c>
      <c r="V37" s="32" t="s">
        <v>3921</v>
      </c>
      <c r="W37" s="32"/>
      <c r="X37" s="32" t="s">
        <v>3922</v>
      </c>
      <c r="Y37" s="32" t="s">
        <v>1015</v>
      </c>
      <c r="Z37" s="32" t="s">
        <v>3923</v>
      </c>
      <c r="AA37" s="32" t="s">
        <v>3924</v>
      </c>
      <c r="AB37" s="32" t="s">
        <v>3925</v>
      </c>
      <c r="AC37" s="32" t="s">
        <v>3926</v>
      </c>
      <c r="AD37" s="32" t="s">
        <v>3927</v>
      </c>
      <c r="AE37" s="32" t="s">
        <v>94</v>
      </c>
      <c r="AF37" s="32" t="s">
        <v>3928</v>
      </c>
      <c r="AG37" s="32" t="s">
        <v>96</v>
      </c>
      <c r="AH37" s="32" t="s">
        <v>3522</v>
      </c>
    </row>
    <row r="38">
      <c r="A38" s="32" t="s">
        <v>3929</v>
      </c>
      <c r="B38" s="59" t="s">
        <v>3930</v>
      </c>
      <c r="C38" s="32" t="s">
        <v>3917</v>
      </c>
      <c r="D38" s="32">
        <v>2018.0</v>
      </c>
      <c r="E38" s="32" t="s">
        <v>3931</v>
      </c>
      <c r="F38" s="32">
        <v>2.0</v>
      </c>
      <c r="G38" s="32">
        <v>-10.0</v>
      </c>
      <c r="H38" s="32">
        <v>-4.0</v>
      </c>
      <c r="I38" s="32">
        <v>2.0</v>
      </c>
      <c r="J38" s="32">
        <v>7.0</v>
      </c>
      <c r="K38" s="32" t="s">
        <v>774</v>
      </c>
      <c r="L38" s="32" t="s">
        <v>42</v>
      </c>
      <c r="M38" s="32">
        <v>1.0</v>
      </c>
      <c r="N38" s="32">
        <v>1.0</v>
      </c>
      <c r="O38" s="32" t="s">
        <v>268</v>
      </c>
      <c r="P38" s="32" t="s">
        <v>10</v>
      </c>
      <c r="Q38" s="32">
        <v>0.5</v>
      </c>
      <c r="R38" s="32">
        <v>0.25</v>
      </c>
      <c r="S38" s="32">
        <v>0.25</v>
      </c>
      <c r="T38" s="32">
        <f t="shared" si="3"/>
        <v>1</v>
      </c>
      <c r="U38" s="32" t="s">
        <v>3932</v>
      </c>
      <c r="V38" s="32" t="s">
        <v>3933</v>
      </c>
      <c r="W38" s="32"/>
      <c r="X38" s="32" t="s">
        <v>3934</v>
      </c>
      <c r="Y38" s="32" t="s">
        <v>233</v>
      </c>
      <c r="Z38" s="32" t="s">
        <v>3935</v>
      </c>
      <c r="AA38" s="32" t="s">
        <v>3936</v>
      </c>
      <c r="AB38" s="32" t="s">
        <v>3937</v>
      </c>
      <c r="AC38" s="32" t="s">
        <v>3938</v>
      </c>
      <c r="AD38" s="32" t="s">
        <v>3939</v>
      </c>
      <c r="AE38" s="32" t="s">
        <v>3940</v>
      </c>
      <c r="AF38" s="32" t="s">
        <v>3941</v>
      </c>
      <c r="AG38" s="32" t="s">
        <v>96</v>
      </c>
      <c r="AH38" s="32" t="s">
        <v>3942</v>
      </c>
    </row>
    <row r="39">
      <c r="A39" s="32" t="s">
        <v>3943</v>
      </c>
      <c r="B39" s="59" t="s">
        <v>3944</v>
      </c>
      <c r="C39" s="32" t="s">
        <v>3917</v>
      </c>
      <c r="D39" s="32">
        <v>2010.0</v>
      </c>
      <c r="E39" s="32" t="s">
        <v>94</v>
      </c>
      <c r="F39" s="32" t="s">
        <v>94</v>
      </c>
      <c r="G39" s="32">
        <v>-10.0</v>
      </c>
      <c r="H39" s="32">
        <v>-1.0</v>
      </c>
      <c r="I39" s="32">
        <v>-15.0</v>
      </c>
      <c r="J39" s="32">
        <v>6.0</v>
      </c>
      <c r="K39" s="32" t="s">
        <v>404</v>
      </c>
      <c r="L39" s="32" t="s">
        <v>42</v>
      </c>
      <c r="M39" s="32">
        <v>1.0</v>
      </c>
      <c r="N39" s="32">
        <v>1.0</v>
      </c>
      <c r="O39" s="32" t="s">
        <v>84</v>
      </c>
      <c r="P39" s="32" t="s">
        <v>3484</v>
      </c>
      <c r="Q39" s="32">
        <v>0.25</v>
      </c>
      <c r="R39" s="32">
        <v>0.5</v>
      </c>
      <c r="S39" s="32">
        <v>0.25</v>
      </c>
      <c r="T39" s="32">
        <f t="shared" si="3"/>
        <v>1</v>
      </c>
      <c r="U39" s="32" t="s">
        <v>3945</v>
      </c>
      <c r="V39" s="32" t="s">
        <v>3946</v>
      </c>
      <c r="W39" s="32"/>
      <c r="X39" s="32" t="s">
        <v>3922</v>
      </c>
      <c r="Y39" s="32" t="s">
        <v>1015</v>
      </c>
      <c r="Z39" s="32" t="s">
        <v>3947</v>
      </c>
      <c r="AA39" s="32" t="s">
        <v>3948</v>
      </c>
      <c r="AB39" s="32" t="s">
        <v>3949</v>
      </c>
      <c r="AC39" s="32" t="s">
        <v>3950</v>
      </c>
      <c r="AD39" s="32" t="s">
        <v>3951</v>
      </c>
      <c r="AE39" s="32" t="s">
        <v>137</v>
      </c>
      <c r="AF39" s="32" t="s">
        <v>3952</v>
      </c>
      <c r="AG39" s="32" t="s">
        <v>96</v>
      </c>
      <c r="AH39" s="32" t="s">
        <v>3953</v>
      </c>
    </row>
    <row r="40">
      <c r="A40" s="32" t="s">
        <v>3954</v>
      </c>
      <c r="B40" s="60" t="s">
        <v>3955</v>
      </c>
      <c r="C40" s="50" t="s">
        <v>3956</v>
      </c>
      <c r="D40" s="51">
        <v>2019.0</v>
      </c>
      <c r="E40" s="50" t="s">
        <v>718</v>
      </c>
      <c r="F40" s="51">
        <v>3.0</v>
      </c>
      <c r="G40" s="51">
        <v>-3.0</v>
      </c>
      <c r="H40" s="51">
        <v>-1.0</v>
      </c>
      <c r="I40" s="51">
        <v>-3.0</v>
      </c>
      <c r="J40" s="51">
        <v>0.0</v>
      </c>
      <c r="K40" s="50" t="s">
        <v>45</v>
      </c>
      <c r="L40" s="50" t="s">
        <v>45</v>
      </c>
      <c r="M40" s="51">
        <v>0.0</v>
      </c>
      <c r="N40" s="51">
        <v>1.0</v>
      </c>
      <c r="O40" s="50" t="s">
        <v>84</v>
      </c>
      <c r="P40" s="61" t="s">
        <v>10</v>
      </c>
      <c r="Q40" s="51">
        <v>0.5</v>
      </c>
      <c r="R40" s="51">
        <v>0.5</v>
      </c>
      <c r="S40" s="51">
        <v>0.0</v>
      </c>
      <c r="T40" s="51">
        <v>1.0</v>
      </c>
      <c r="U40" s="50" t="s">
        <v>3957</v>
      </c>
      <c r="V40" s="50" t="s">
        <v>31</v>
      </c>
      <c r="W40" s="62"/>
      <c r="X40" s="50" t="s">
        <v>3958</v>
      </c>
      <c r="Y40" s="50" t="s">
        <v>102</v>
      </c>
      <c r="Z40" s="50" t="s">
        <v>3959</v>
      </c>
      <c r="AA40" s="50" t="s">
        <v>94</v>
      </c>
      <c r="AB40" s="50" t="s">
        <v>3960</v>
      </c>
      <c r="AC40" s="50" t="s">
        <v>3961</v>
      </c>
      <c r="AD40" s="50" t="s">
        <v>3962</v>
      </c>
      <c r="AE40" s="50" t="s">
        <v>3963</v>
      </c>
      <c r="AF40" s="62"/>
      <c r="AG40" s="62"/>
      <c r="AH40" s="62"/>
    </row>
    <row r="41">
      <c r="A41" s="32" t="s">
        <v>3964</v>
      </c>
      <c r="B41" s="32" t="s">
        <v>3965</v>
      </c>
      <c r="C41" s="32" t="s">
        <v>3966</v>
      </c>
      <c r="D41" s="32">
        <v>2015.0</v>
      </c>
      <c r="E41" s="32" t="s">
        <v>3967</v>
      </c>
      <c r="F41" s="43">
        <v>44595.0</v>
      </c>
      <c r="G41" s="32">
        <v>-10.0</v>
      </c>
      <c r="H41" s="32">
        <v>0.0</v>
      </c>
      <c r="I41" s="32">
        <v>-9.0</v>
      </c>
      <c r="J41" s="32">
        <v>0.0</v>
      </c>
      <c r="K41" s="32" t="s">
        <v>3833</v>
      </c>
      <c r="L41" s="32" t="s">
        <v>45</v>
      </c>
      <c r="M41" s="32">
        <v>1.0</v>
      </c>
      <c r="N41" s="32">
        <v>1.0</v>
      </c>
      <c r="O41" s="32" t="s">
        <v>968</v>
      </c>
      <c r="P41" s="32" t="s">
        <v>3484</v>
      </c>
      <c r="Q41" s="32">
        <v>0.5</v>
      </c>
      <c r="R41" s="32">
        <v>0.5</v>
      </c>
      <c r="S41" s="32">
        <v>0.0</v>
      </c>
      <c r="T41" s="32">
        <f t="shared" ref="T41:T46" si="4">SUM(Q41:S41)</f>
        <v>1</v>
      </c>
      <c r="U41" s="32" t="s">
        <v>3968</v>
      </c>
      <c r="V41" s="32" t="s">
        <v>408</v>
      </c>
      <c r="W41" s="32"/>
      <c r="X41" s="32" t="s">
        <v>408</v>
      </c>
      <c r="Y41" s="32" t="s">
        <v>102</v>
      </c>
      <c r="Z41" s="32" t="s">
        <v>3969</v>
      </c>
      <c r="AA41" s="32" t="s">
        <v>3970</v>
      </c>
      <c r="AB41" s="32" t="s">
        <v>3971</v>
      </c>
      <c r="AC41" s="32" t="s">
        <v>3972</v>
      </c>
      <c r="AD41" s="32" t="s">
        <v>3973</v>
      </c>
      <c r="AE41" s="32" t="s">
        <v>94</v>
      </c>
      <c r="AF41" s="32" t="s">
        <v>94</v>
      </c>
      <c r="AG41" s="32" t="s">
        <v>96</v>
      </c>
      <c r="AH41" s="32" t="s">
        <v>3623</v>
      </c>
    </row>
    <row r="42">
      <c r="A42" s="32" t="s">
        <v>3974</v>
      </c>
      <c r="B42" s="59" t="s">
        <v>3975</v>
      </c>
      <c r="C42" s="32" t="s">
        <v>3976</v>
      </c>
      <c r="D42" s="32">
        <v>2015.0</v>
      </c>
      <c r="E42" s="32" t="s">
        <v>3977</v>
      </c>
      <c r="F42" s="63">
        <v>44595.0</v>
      </c>
      <c r="G42" s="32">
        <v>-10.0</v>
      </c>
      <c r="H42" s="32">
        <v>-6.0</v>
      </c>
      <c r="I42" s="32">
        <v>2.0</v>
      </c>
      <c r="J42" s="32">
        <v>5.0</v>
      </c>
      <c r="K42" s="32" t="s">
        <v>330</v>
      </c>
      <c r="L42" s="32" t="s">
        <v>42</v>
      </c>
      <c r="M42" s="32">
        <v>1.0</v>
      </c>
      <c r="N42" s="32">
        <v>0.0</v>
      </c>
      <c r="O42" s="32" t="s">
        <v>968</v>
      </c>
      <c r="P42" s="32" t="s">
        <v>10</v>
      </c>
      <c r="Q42" s="32">
        <v>0.45</v>
      </c>
      <c r="R42" s="32">
        <v>0.45</v>
      </c>
      <c r="S42" s="32">
        <v>0.1</v>
      </c>
      <c r="T42" s="32">
        <f t="shared" si="4"/>
        <v>1</v>
      </c>
      <c r="U42" s="32" t="s">
        <v>3978</v>
      </c>
      <c r="V42" s="32" t="s">
        <v>3979</v>
      </c>
      <c r="W42" s="32"/>
      <c r="X42" s="32" t="s">
        <v>3980</v>
      </c>
      <c r="Y42" s="32" t="s">
        <v>2440</v>
      </c>
      <c r="Z42" s="32" t="s">
        <v>3981</v>
      </c>
      <c r="AA42" s="32" t="s">
        <v>3982</v>
      </c>
      <c r="AB42" s="32" t="s">
        <v>3983</v>
      </c>
      <c r="AC42" s="32" t="s">
        <v>3984</v>
      </c>
      <c r="AD42" s="32" t="s">
        <v>3985</v>
      </c>
      <c r="AE42" s="32" t="s">
        <v>3986</v>
      </c>
      <c r="AF42" s="32" t="s">
        <v>3987</v>
      </c>
      <c r="AG42" s="32" t="s">
        <v>96</v>
      </c>
      <c r="AH42" s="32" t="s">
        <v>3988</v>
      </c>
    </row>
    <row r="43">
      <c r="A43" s="32" t="s">
        <v>3989</v>
      </c>
      <c r="B43" s="59" t="s">
        <v>3990</v>
      </c>
      <c r="C43" s="32" t="s">
        <v>3991</v>
      </c>
      <c r="D43" s="32">
        <v>2014.0</v>
      </c>
      <c r="E43" s="32" t="s">
        <v>3786</v>
      </c>
      <c r="F43" s="43">
        <v>44230.0</v>
      </c>
      <c r="G43" s="32">
        <v>-9.0</v>
      </c>
      <c r="H43" s="32">
        <v>-1.0</v>
      </c>
      <c r="I43" s="32">
        <v>-6.0</v>
      </c>
      <c r="J43" s="32">
        <v>-2.0</v>
      </c>
      <c r="K43" s="32" t="s">
        <v>45</v>
      </c>
      <c r="L43" s="32" t="s">
        <v>45</v>
      </c>
      <c r="M43" s="32">
        <v>1.0</v>
      </c>
      <c r="N43" s="32">
        <v>0.0</v>
      </c>
      <c r="O43" s="32" t="s">
        <v>1949</v>
      </c>
      <c r="P43" s="32" t="s">
        <v>10</v>
      </c>
      <c r="Q43" s="32">
        <v>0.5</v>
      </c>
      <c r="R43" s="32">
        <v>0.5</v>
      </c>
      <c r="S43" s="32">
        <v>0.0</v>
      </c>
      <c r="T43" s="32">
        <f t="shared" si="4"/>
        <v>1</v>
      </c>
      <c r="U43" s="32" t="s">
        <v>3992</v>
      </c>
      <c r="V43" s="32" t="s">
        <v>3788</v>
      </c>
      <c r="W43" s="32"/>
      <c r="X43" s="32" t="s">
        <v>3789</v>
      </c>
      <c r="Y43" s="32" t="s">
        <v>88</v>
      </c>
      <c r="Z43" s="32" t="s">
        <v>3993</v>
      </c>
      <c r="AA43" s="32" t="s">
        <v>3994</v>
      </c>
      <c r="AB43" s="32" t="s">
        <v>3995</v>
      </c>
      <c r="AC43" s="32" t="s">
        <v>3996</v>
      </c>
      <c r="AD43" s="32" t="s">
        <v>3795</v>
      </c>
      <c r="AE43" s="32" t="s">
        <v>3997</v>
      </c>
      <c r="AF43" s="32" t="s">
        <v>3998</v>
      </c>
      <c r="AG43" s="32" t="s">
        <v>96</v>
      </c>
      <c r="AH43" s="32" t="s">
        <v>3999</v>
      </c>
    </row>
    <row r="44">
      <c r="A44" s="32" t="s">
        <v>4000</v>
      </c>
      <c r="B44" s="59" t="s">
        <v>4001</v>
      </c>
      <c r="C44" s="32" t="s">
        <v>4002</v>
      </c>
      <c r="D44" s="32">
        <v>2009.0</v>
      </c>
      <c r="E44" s="32" t="s">
        <v>4003</v>
      </c>
      <c r="F44" s="43">
        <v>44595.0</v>
      </c>
      <c r="G44" s="32">
        <v>-3.0</v>
      </c>
      <c r="H44" s="32">
        <v>-1.0</v>
      </c>
      <c r="I44" s="32">
        <v>0.0</v>
      </c>
      <c r="J44" s="32">
        <v>0.0</v>
      </c>
      <c r="K44" s="32" t="s">
        <v>216</v>
      </c>
      <c r="L44" s="32" t="s">
        <v>44</v>
      </c>
      <c r="M44" s="32">
        <v>0.0</v>
      </c>
      <c r="N44" s="32">
        <v>1.0</v>
      </c>
      <c r="O44" s="32" t="s">
        <v>84</v>
      </c>
      <c r="P44" s="32" t="s">
        <v>10</v>
      </c>
      <c r="Q44" s="32">
        <v>0.25</v>
      </c>
      <c r="R44" s="32">
        <v>0.75</v>
      </c>
      <c r="S44" s="32">
        <v>0.0</v>
      </c>
      <c r="T44" s="32">
        <f t="shared" si="4"/>
        <v>1</v>
      </c>
      <c r="U44" s="32" t="s">
        <v>4004</v>
      </c>
      <c r="V44" s="32" t="s">
        <v>4005</v>
      </c>
      <c r="W44" s="32" t="s">
        <v>28</v>
      </c>
      <c r="X44" s="32" t="s">
        <v>4006</v>
      </c>
      <c r="Y44" s="32" t="s">
        <v>102</v>
      </c>
      <c r="Z44" s="32" t="s">
        <v>4007</v>
      </c>
      <c r="AA44" s="32" t="s">
        <v>4008</v>
      </c>
      <c r="AB44" s="32" t="s">
        <v>4009</v>
      </c>
      <c r="AC44" s="32" t="s">
        <v>4010</v>
      </c>
      <c r="AD44" s="32" t="s">
        <v>4011</v>
      </c>
      <c r="AE44" s="32" t="s">
        <v>94</v>
      </c>
      <c r="AF44" s="32" t="s">
        <v>4012</v>
      </c>
      <c r="AG44" s="32" t="s">
        <v>151</v>
      </c>
      <c r="AH44" s="32" t="s">
        <v>4013</v>
      </c>
    </row>
    <row r="45">
      <c r="A45" s="32" t="s">
        <v>4014</v>
      </c>
      <c r="B45" s="59" t="s">
        <v>4015</v>
      </c>
      <c r="C45" s="32" t="s">
        <v>4016</v>
      </c>
      <c r="D45" s="32">
        <v>2020.0</v>
      </c>
      <c r="E45" s="32" t="s">
        <v>4017</v>
      </c>
      <c r="F45" s="32">
        <v>3.0</v>
      </c>
      <c r="G45" s="32">
        <v>-3.0</v>
      </c>
      <c r="H45" s="32">
        <v>-1.0</v>
      </c>
      <c r="I45" s="32">
        <v>-3.0</v>
      </c>
      <c r="J45" s="32">
        <v>0.0</v>
      </c>
      <c r="K45" s="32" t="s">
        <v>3768</v>
      </c>
      <c r="L45" s="32" t="s">
        <v>3768</v>
      </c>
      <c r="M45" s="32">
        <v>0.0</v>
      </c>
      <c r="N45" s="32">
        <v>1.0</v>
      </c>
      <c r="O45" s="32" t="s">
        <v>3111</v>
      </c>
      <c r="P45" s="32" t="s">
        <v>10</v>
      </c>
      <c r="Q45" s="32">
        <v>0.0</v>
      </c>
      <c r="R45" s="32">
        <v>0.0</v>
      </c>
      <c r="S45" s="32">
        <v>1.0</v>
      </c>
      <c r="T45" s="32">
        <f t="shared" si="4"/>
        <v>1</v>
      </c>
      <c r="U45" s="32" t="s">
        <v>4018</v>
      </c>
      <c r="V45" s="32" t="s">
        <v>4019</v>
      </c>
      <c r="W45" s="32" t="s">
        <v>4020</v>
      </c>
      <c r="X45" s="32" t="s">
        <v>4021</v>
      </c>
      <c r="Y45" s="32" t="s">
        <v>102</v>
      </c>
      <c r="Z45" s="32" t="s">
        <v>4022</v>
      </c>
      <c r="AA45" s="32" t="s">
        <v>4023</v>
      </c>
      <c r="AB45" s="32" t="s">
        <v>4024</v>
      </c>
      <c r="AC45" s="32" t="s">
        <v>4025</v>
      </c>
      <c r="AD45" s="32" t="s">
        <v>4026</v>
      </c>
      <c r="AE45" s="32" t="s">
        <v>94</v>
      </c>
      <c r="AF45" s="32" t="s">
        <v>4027</v>
      </c>
      <c r="AG45" s="32" t="s">
        <v>96</v>
      </c>
      <c r="AH45" s="32" t="s">
        <v>4028</v>
      </c>
    </row>
    <row r="46">
      <c r="A46" s="32" t="s">
        <v>4029</v>
      </c>
      <c r="B46" s="59" t="s">
        <v>4030</v>
      </c>
      <c r="C46" s="32" t="s">
        <v>2589</v>
      </c>
      <c r="D46" s="32">
        <v>2017.0</v>
      </c>
      <c r="E46" s="32" t="s">
        <v>4031</v>
      </c>
      <c r="F46" s="43">
        <v>44230.0</v>
      </c>
      <c r="G46" s="32">
        <v>-7.0</v>
      </c>
      <c r="H46" s="32">
        <v>-4.0</v>
      </c>
      <c r="I46" s="32">
        <v>-3.0</v>
      </c>
      <c r="J46" s="32">
        <v>5.0</v>
      </c>
      <c r="K46" s="32" t="s">
        <v>43</v>
      </c>
      <c r="L46" s="32" t="s">
        <v>43</v>
      </c>
      <c r="M46" s="32">
        <v>0.0</v>
      </c>
      <c r="N46" s="32">
        <v>1.0</v>
      </c>
      <c r="O46" s="32" t="s">
        <v>243</v>
      </c>
      <c r="P46" s="32" t="s">
        <v>10</v>
      </c>
      <c r="Q46" s="32">
        <v>0.5</v>
      </c>
      <c r="R46" s="32">
        <v>0.5</v>
      </c>
      <c r="S46" s="32">
        <v>0.0</v>
      </c>
      <c r="T46" s="32">
        <f t="shared" si="4"/>
        <v>1</v>
      </c>
      <c r="U46" s="32" t="s">
        <v>4032</v>
      </c>
      <c r="V46" s="32" t="s">
        <v>4033</v>
      </c>
      <c r="W46" s="32" t="s">
        <v>17</v>
      </c>
      <c r="X46" s="32" t="s">
        <v>2937</v>
      </c>
      <c r="Y46" s="32" t="s">
        <v>88</v>
      </c>
      <c r="Z46" s="32" t="s">
        <v>4034</v>
      </c>
      <c r="AA46" s="32" t="s">
        <v>4035</v>
      </c>
      <c r="AB46" s="32" t="s">
        <v>2594</v>
      </c>
      <c r="AC46" s="32" t="s">
        <v>4036</v>
      </c>
      <c r="AD46" s="32" t="s">
        <v>4037</v>
      </c>
      <c r="AE46" s="32" t="s">
        <v>4038</v>
      </c>
      <c r="AF46" s="32" t="s">
        <v>4039</v>
      </c>
      <c r="AG46" s="32" t="s">
        <v>151</v>
      </c>
      <c r="AH46" s="32" t="s">
        <v>3602</v>
      </c>
    </row>
    <row r="47">
      <c r="A47" s="32" t="s">
        <v>4040</v>
      </c>
      <c r="B47" s="32" t="s">
        <v>4041</v>
      </c>
      <c r="C47" s="32" t="s">
        <v>4042</v>
      </c>
      <c r="D47" s="32">
        <v>2009.0</v>
      </c>
      <c r="E47" s="32" t="s">
        <v>99</v>
      </c>
      <c r="F47" s="32">
        <v>3.0</v>
      </c>
      <c r="G47" s="32">
        <v>-7.0</v>
      </c>
      <c r="H47" s="32">
        <v>-4.0</v>
      </c>
      <c r="I47" s="32">
        <v>-6.0</v>
      </c>
      <c r="J47" s="32">
        <v>3.0</v>
      </c>
      <c r="K47" s="32" t="s">
        <v>405</v>
      </c>
      <c r="L47" s="32" t="s">
        <v>405</v>
      </c>
      <c r="M47" s="32">
        <v>0.0</v>
      </c>
      <c r="N47" s="32">
        <v>1.0</v>
      </c>
      <c r="O47" s="32" t="s">
        <v>84</v>
      </c>
      <c r="P47" s="32" t="s">
        <v>10</v>
      </c>
      <c r="Q47" s="32">
        <v>1.0</v>
      </c>
      <c r="R47" s="32">
        <v>0.0</v>
      </c>
      <c r="S47" s="32">
        <v>0.0</v>
      </c>
      <c r="T47" s="32">
        <v>0.0</v>
      </c>
      <c r="U47" s="32" t="s">
        <v>4043</v>
      </c>
      <c r="V47" s="32" t="s">
        <v>4044</v>
      </c>
      <c r="W47" s="32" t="s">
        <v>25</v>
      </c>
      <c r="X47" s="32" t="s">
        <v>4045</v>
      </c>
      <c r="Y47" s="32" t="s">
        <v>4046</v>
      </c>
      <c r="Z47" s="32" t="s">
        <v>4047</v>
      </c>
      <c r="AA47" s="32" t="s">
        <v>94</v>
      </c>
      <c r="AB47" s="32" t="s">
        <v>4048</v>
      </c>
      <c r="AC47" s="32" t="s">
        <v>4049</v>
      </c>
      <c r="AD47" s="32" t="s">
        <v>4050</v>
      </c>
      <c r="AE47" s="32" t="s">
        <v>94</v>
      </c>
      <c r="AF47" s="32" t="s">
        <v>4051</v>
      </c>
      <c r="AG47" s="32" t="s">
        <v>96</v>
      </c>
      <c r="AH47" s="32" t="s">
        <v>126</v>
      </c>
    </row>
    <row r="48">
      <c r="A48" s="32" t="s">
        <v>4052</v>
      </c>
      <c r="B48" s="59" t="s">
        <v>4053</v>
      </c>
      <c r="C48" s="32" t="s">
        <v>4054</v>
      </c>
      <c r="D48" s="32">
        <v>2008.0</v>
      </c>
      <c r="E48" s="32" t="s">
        <v>4055</v>
      </c>
      <c r="F48" s="32">
        <v>2.0</v>
      </c>
      <c r="G48" s="32">
        <v>-10.0</v>
      </c>
      <c r="H48" s="32">
        <v>-5.0</v>
      </c>
      <c r="I48" s="32">
        <v>-15.0</v>
      </c>
      <c r="J48" s="32">
        <v>0.0</v>
      </c>
      <c r="K48" s="32" t="s">
        <v>308</v>
      </c>
      <c r="L48" s="32" t="s">
        <v>42</v>
      </c>
      <c r="M48" s="32">
        <v>0.0</v>
      </c>
      <c r="N48" s="32">
        <v>1.0</v>
      </c>
      <c r="O48" s="32" t="s">
        <v>968</v>
      </c>
      <c r="P48" s="32" t="s">
        <v>10</v>
      </c>
      <c r="Q48" s="32">
        <v>0.25</v>
      </c>
      <c r="R48" s="32">
        <v>0.75</v>
      </c>
      <c r="S48" s="32">
        <v>9.0</v>
      </c>
      <c r="T48" s="32">
        <v>1.0</v>
      </c>
      <c r="U48" s="45"/>
      <c r="V48" s="32">
        <f>SUM(S48:U48)</f>
        <v>10</v>
      </c>
      <c r="W48" s="32"/>
      <c r="X48" s="45"/>
      <c r="Y48" s="45"/>
      <c r="Z48" s="45"/>
      <c r="AA48" s="45"/>
      <c r="AB48" s="45"/>
      <c r="AC48" s="45"/>
      <c r="AD48" s="32" t="s">
        <v>4056</v>
      </c>
      <c r="AE48" s="45"/>
      <c r="AF48" s="32" t="s">
        <v>4057</v>
      </c>
      <c r="AG48" s="32" t="s">
        <v>96</v>
      </c>
      <c r="AH48" s="32" t="s">
        <v>3828</v>
      </c>
    </row>
    <row r="49">
      <c r="A49" s="32" t="s">
        <v>4058</v>
      </c>
      <c r="B49" s="59" t="s">
        <v>4059</v>
      </c>
      <c r="C49" s="32" t="s">
        <v>2792</v>
      </c>
      <c r="D49" s="32">
        <v>2019.0</v>
      </c>
      <c r="E49" s="32" t="s">
        <v>4060</v>
      </c>
      <c r="F49" s="32" t="s">
        <v>1248</v>
      </c>
      <c r="G49" s="32">
        <v>-10.0</v>
      </c>
      <c r="H49" s="32">
        <v>-6.0</v>
      </c>
      <c r="I49" s="32">
        <v>-15.0</v>
      </c>
      <c r="J49" s="32">
        <v>0.0</v>
      </c>
      <c r="K49" s="32" t="s">
        <v>42</v>
      </c>
      <c r="L49" s="32" t="s">
        <v>42</v>
      </c>
      <c r="M49" s="32">
        <v>0.0</v>
      </c>
      <c r="N49" s="32">
        <v>1.0</v>
      </c>
      <c r="O49" s="32" t="s">
        <v>84</v>
      </c>
      <c r="P49" s="32" t="s">
        <v>10</v>
      </c>
      <c r="Q49" s="32">
        <v>0.0</v>
      </c>
      <c r="R49" s="32">
        <v>1.0</v>
      </c>
      <c r="S49" s="32">
        <v>0.0</v>
      </c>
      <c r="T49" s="32">
        <f t="shared" ref="T49:T50" si="5">SUM(Q49:S49)</f>
        <v>1</v>
      </c>
      <c r="U49" s="32" t="s">
        <v>4061</v>
      </c>
      <c r="V49" s="32" t="s">
        <v>4062</v>
      </c>
      <c r="W49" s="32"/>
      <c r="X49" s="32" t="s">
        <v>422</v>
      </c>
      <c r="Y49" s="32" t="s">
        <v>102</v>
      </c>
      <c r="Z49" s="32" t="s">
        <v>4063</v>
      </c>
      <c r="AA49" s="32" t="s">
        <v>94</v>
      </c>
      <c r="AB49" s="32" t="s">
        <v>4064</v>
      </c>
      <c r="AC49" s="32" t="s">
        <v>4065</v>
      </c>
      <c r="AD49" s="32" t="s">
        <v>4066</v>
      </c>
      <c r="AE49" s="32" t="s">
        <v>4067</v>
      </c>
      <c r="AF49" s="32" t="s">
        <v>4068</v>
      </c>
      <c r="AG49" s="32" t="s">
        <v>96</v>
      </c>
      <c r="AH49" s="32" t="s">
        <v>3522</v>
      </c>
    </row>
    <row r="50">
      <c r="A50" s="32" t="s">
        <v>4069</v>
      </c>
      <c r="B50" s="59" t="s">
        <v>4070</v>
      </c>
      <c r="C50" s="32" t="s">
        <v>4071</v>
      </c>
      <c r="D50" s="32">
        <v>2019.0</v>
      </c>
      <c r="E50" s="32" t="s">
        <v>4072</v>
      </c>
      <c r="F50" s="43">
        <v>44595.0</v>
      </c>
      <c r="G50" s="32">
        <v>-3.0</v>
      </c>
      <c r="H50" s="32">
        <v>-1.0</v>
      </c>
      <c r="I50" s="32">
        <v>-2.0</v>
      </c>
      <c r="J50" s="32">
        <v>0.0</v>
      </c>
      <c r="K50" s="32" t="s">
        <v>216</v>
      </c>
      <c r="L50" s="32" t="s">
        <v>44</v>
      </c>
      <c r="M50" s="32">
        <v>0.0</v>
      </c>
      <c r="N50" s="32">
        <v>1.0</v>
      </c>
      <c r="O50" s="32" t="s">
        <v>968</v>
      </c>
      <c r="P50" s="32" t="s">
        <v>10</v>
      </c>
      <c r="Q50" s="32">
        <v>0.25</v>
      </c>
      <c r="R50" s="32">
        <v>0.75</v>
      </c>
      <c r="S50" s="32">
        <v>0.0</v>
      </c>
      <c r="T50" s="32">
        <f t="shared" si="5"/>
        <v>1</v>
      </c>
      <c r="U50" s="32" t="s">
        <v>4073</v>
      </c>
      <c r="V50" s="32" t="s">
        <v>4074</v>
      </c>
      <c r="W50" s="32" t="s">
        <v>25</v>
      </c>
      <c r="X50" s="32" t="s">
        <v>2104</v>
      </c>
      <c r="Y50" s="32" t="s">
        <v>102</v>
      </c>
      <c r="Z50" s="32" t="s">
        <v>4075</v>
      </c>
      <c r="AA50" s="32" t="s">
        <v>4076</v>
      </c>
      <c r="AB50" s="32" t="s">
        <v>4077</v>
      </c>
      <c r="AC50" s="32" t="s">
        <v>4078</v>
      </c>
      <c r="AD50" s="32" t="s">
        <v>4079</v>
      </c>
      <c r="AE50" s="32" t="s">
        <v>4080</v>
      </c>
      <c r="AF50" s="32" t="s">
        <v>4081</v>
      </c>
      <c r="AG50" s="32" t="s">
        <v>151</v>
      </c>
      <c r="AH50" s="32" t="s">
        <v>4013</v>
      </c>
    </row>
    <row r="51">
      <c r="A51" s="32" t="s">
        <v>4082</v>
      </c>
      <c r="B51" s="59" t="s">
        <v>4083</v>
      </c>
      <c r="C51" s="32" t="s">
        <v>4084</v>
      </c>
      <c r="D51" s="32">
        <v>2007.0</v>
      </c>
      <c r="E51" s="32" t="s">
        <v>4055</v>
      </c>
      <c r="F51" s="32">
        <v>2.0</v>
      </c>
      <c r="G51" s="32">
        <v>-10.0</v>
      </c>
      <c r="H51" s="32">
        <v>-5.0</v>
      </c>
      <c r="I51" s="32">
        <v>-15.0</v>
      </c>
      <c r="J51" s="32">
        <v>0.0</v>
      </c>
      <c r="K51" s="32" t="s">
        <v>308</v>
      </c>
      <c r="L51" s="32" t="s">
        <v>42</v>
      </c>
      <c r="M51" s="32">
        <v>0.0</v>
      </c>
      <c r="N51" s="32">
        <v>1.0</v>
      </c>
      <c r="O51" s="32" t="s">
        <v>968</v>
      </c>
      <c r="P51" s="32" t="s">
        <v>10</v>
      </c>
      <c r="Q51" s="32">
        <v>0.25</v>
      </c>
      <c r="R51" s="32">
        <v>0.75</v>
      </c>
      <c r="S51" s="32">
        <v>0.0</v>
      </c>
      <c r="T51" s="32">
        <v>1.0</v>
      </c>
      <c r="U51" s="45"/>
      <c r="V51" s="32">
        <f>SUM(S51:U51)</f>
        <v>1</v>
      </c>
      <c r="W51" s="32"/>
      <c r="X51" s="45"/>
      <c r="Y51" s="45"/>
      <c r="Z51" s="45"/>
      <c r="AA51" s="45"/>
      <c r="AB51" s="32" t="s">
        <v>4085</v>
      </c>
      <c r="AC51" s="32" t="s">
        <v>4086</v>
      </c>
      <c r="AD51" s="32"/>
      <c r="AE51" s="32"/>
      <c r="AF51" s="32" t="s">
        <v>4087</v>
      </c>
      <c r="AG51" s="32" t="s">
        <v>96</v>
      </c>
      <c r="AH51" s="32" t="s">
        <v>3753</v>
      </c>
    </row>
    <row r="52">
      <c r="A52" s="32" t="s">
        <v>4088</v>
      </c>
      <c r="B52" s="59" t="s">
        <v>4089</v>
      </c>
      <c r="C52" s="32" t="s">
        <v>4090</v>
      </c>
      <c r="D52" s="32">
        <v>2014.0</v>
      </c>
      <c r="E52" s="32" t="s">
        <v>4091</v>
      </c>
      <c r="F52" s="32">
        <v>3.0</v>
      </c>
      <c r="G52" s="32">
        <v>-10.0</v>
      </c>
      <c r="H52" s="32">
        <v>5.0</v>
      </c>
      <c r="I52" s="32">
        <v>-9.0</v>
      </c>
      <c r="J52" s="32">
        <v>8.0</v>
      </c>
      <c r="K52" s="32" t="s">
        <v>4092</v>
      </c>
      <c r="L52" s="32" t="s">
        <v>405</v>
      </c>
      <c r="M52" s="32">
        <v>1.0</v>
      </c>
      <c r="N52" s="32">
        <v>1.0</v>
      </c>
      <c r="O52" s="32" t="s">
        <v>84</v>
      </c>
      <c r="P52" s="32" t="s">
        <v>10</v>
      </c>
      <c r="Q52" s="32">
        <v>0.25</v>
      </c>
      <c r="R52" s="32">
        <v>0.75</v>
      </c>
      <c r="S52" s="32">
        <v>0.0</v>
      </c>
      <c r="T52" s="32">
        <f t="shared" ref="T52:T59" si="6">SUM(Q52:S52)</f>
        <v>1</v>
      </c>
      <c r="U52" s="32" t="s">
        <v>4093</v>
      </c>
      <c r="V52" s="32" t="s">
        <v>4094</v>
      </c>
      <c r="W52" s="32" t="s">
        <v>408</v>
      </c>
      <c r="X52" s="32" t="s">
        <v>4095</v>
      </c>
      <c r="Y52" s="32" t="s">
        <v>1015</v>
      </c>
      <c r="Z52" s="32" t="s">
        <v>4096</v>
      </c>
      <c r="AA52" s="32" t="s">
        <v>4097</v>
      </c>
      <c r="AB52" s="32" t="s">
        <v>4098</v>
      </c>
      <c r="AC52" s="32" t="s">
        <v>4099</v>
      </c>
      <c r="AD52" s="32" t="s">
        <v>4100</v>
      </c>
      <c r="AE52" s="32" t="s">
        <v>4101</v>
      </c>
      <c r="AF52" s="32" t="s">
        <v>4102</v>
      </c>
      <c r="AG52" s="32" t="s">
        <v>96</v>
      </c>
      <c r="AH52" s="32" t="s">
        <v>4103</v>
      </c>
    </row>
    <row r="53">
      <c r="A53" s="32" t="s">
        <v>4104</v>
      </c>
      <c r="B53" s="59" t="s">
        <v>4105</v>
      </c>
      <c r="C53" s="32" t="s">
        <v>4106</v>
      </c>
      <c r="D53" s="32">
        <v>2017.0</v>
      </c>
      <c r="E53" s="32" t="s">
        <v>617</v>
      </c>
      <c r="F53" s="32">
        <v>3.0</v>
      </c>
      <c r="G53" s="32">
        <v>-10.0</v>
      </c>
      <c r="H53" s="32">
        <v>-7.0</v>
      </c>
      <c r="I53" s="32">
        <v>-3.0</v>
      </c>
      <c r="J53" s="32">
        <v>0.0</v>
      </c>
      <c r="K53" s="32" t="s">
        <v>42</v>
      </c>
      <c r="L53" s="32" t="s">
        <v>42</v>
      </c>
      <c r="M53" s="32">
        <v>0.0</v>
      </c>
      <c r="N53" s="32">
        <v>1.0</v>
      </c>
      <c r="O53" s="32" t="s">
        <v>280</v>
      </c>
      <c r="P53" s="32" t="s">
        <v>10</v>
      </c>
      <c r="Q53" s="32">
        <v>0.5</v>
      </c>
      <c r="R53" s="32">
        <v>0.5</v>
      </c>
      <c r="S53" s="32">
        <v>0.0</v>
      </c>
      <c r="T53" s="32">
        <f t="shared" si="6"/>
        <v>1</v>
      </c>
      <c r="U53" s="32" t="s">
        <v>4107</v>
      </c>
      <c r="V53" s="32" t="s">
        <v>4108</v>
      </c>
      <c r="W53" s="32"/>
      <c r="X53" s="32" t="s">
        <v>4109</v>
      </c>
      <c r="Y53" s="32" t="s">
        <v>448</v>
      </c>
      <c r="Z53" s="32" t="s">
        <v>4110</v>
      </c>
      <c r="AA53" s="32" t="s">
        <v>4111</v>
      </c>
      <c r="AB53" s="32" t="s">
        <v>4112</v>
      </c>
      <c r="AC53" s="32" t="s">
        <v>4113</v>
      </c>
      <c r="AD53" s="32" t="s">
        <v>4114</v>
      </c>
      <c r="AE53" s="32" t="s">
        <v>4115</v>
      </c>
      <c r="AF53" s="32" t="s">
        <v>4116</v>
      </c>
      <c r="AG53" s="32" t="s">
        <v>564</v>
      </c>
      <c r="AH53" s="32" t="s">
        <v>3522</v>
      </c>
    </row>
    <row r="54">
      <c r="A54" s="32" t="s">
        <v>4117</v>
      </c>
      <c r="B54" s="32" t="s">
        <v>4118</v>
      </c>
      <c r="C54" s="32" t="s">
        <v>2982</v>
      </c>
      <c r="D54" s="32">
        <v>2019.0</v>
      </c>
      <c r="E54" s="32" t="s">
        <v>4119</v>
      </c>
      <c r="F54" s="32">
        <v>3.0</v>
      </c>
      <c r="G54" s="32">
        <v>-10.0</v>
      </c>
      <c r="H54" s="32">
        <v>0.0</v>
      </c>
      <c r="I54" s="32">
        <v>-6.0</v>
      </c>
      <c r="J54" s="32">
        <v>5.0</v>
      </c>
      <c r="K54" s="32" t="s">
        <v>4120</v>
      </c>
      <c r="L54" s="32" t="s">
        <v>774</v>
      </c>
      <c r="M54" s="32">
        <v>1.0</v>
      </c>
      <c r="N54" s="32">
        <v>1.0</v>
      </c>
      <c r="O54" s="32" t="s">
        <v>1949</v>
      </c>
      <c r="P54" s="32" t="s">
        <v>3484</v>
      </c>
      <c r="Q54" s="32">
        <v>0.5</v>
      </c>
      <c r="R54" s="32">
        <v>0.5</v>
      </c>
      <c r="S54" s="32">
        <v>0.0</v>
      </c>
      <c r="T54" s="32">
        <f t="shared" si="6"/>
        <v>1</v>
      </c>
      <c r="U54" s="32" t="s">
        <v>4121</v>
      </c>
      <c r="V54" s="32" t="s">
        <v>408</v>
      </c>
      <c r="W54" s="32"/>
      <c r="X54" s="32" t="s">
        <v>2762</v>
      </c>
      <c r="Y54" s="32" t="s">
        <v>233</v>
      </c>
      <c r="Z54" s="32" t="s">
        <v>4122</v>
      </c>
      <c r="AA54" s="32" t="s">
        <v>4123</v>
      </c>
      <c r="AB54" s="32" t="s">
        <v>4124</v>
      </c>
      <c r="AC54" s="32" t="s">
        <v>4125</v>
      </c>
      <c r="AD54" s="32" t="s">
        <v>4126</v>
      </c>
      <c r="AE54" s="32" t="s">
        <v>4127</v>
      </c>
      <c r="AF54" s="32" t="s">
        <v>4128</v>
      </c>
      <c r="AG54" s="32" t="s">
        <v>96</v>
      </c>
      <c r="AH54" s="32" t="s">
        <v>3623</v>
      </c>
    </row>
    <row r="55">
      <c r="A55" s="32" t="s">
        <v>4129</v>
      </c>
      <c r="B55" s="59" t="s">
        <v>4130</v>
      </c>
      <c r="C55" s="32" t="s">
        <v>4131</v>
      </c>
      <c r="D55" s="32">
        <v>2014.0</v>
      </c>
      <c r="E55" s="32" t="s">
        <v>179</v>
      </c>
      <c r="F55" s="32">
        <v>3.0</v>
      </c>
      <c r="G55" s="32">
        <v>-3.0</v>
      </c>
      <c r="H55" s="32">
        <v>-1.0</v>
      </c>
      <c r="I55" s="32">
        <v>-2.0</v>
      </c>
      <c r="J55" s="32">
        <v>0.0</v>
      </c>
      <c r="K55" s="32" t="s">
        <v>3833</v>
      </c>
      <c r="L55" s="32" t="s">
        <v>45</v>
      </c>
      <c r="M55" s="32">
        <v>0.0</v>
      </c>
      <c r="N55" s="32">
        <v>1.0</v>
      </c>
      <c r="O55" s="32" t="s">
        <v>84</v>
      </c>
      <c r="P55" s="32" t="s">
        <v>10</v>
      </c>
      <c r="Q55" s="32">
        <v>0.25</v>
      </c>
      <c r="R55" s="32">
        <v>0.75</v>
      </c>
      <c r="S55" s="32">
        <v>0.0</v>
      </c>
      <c r="T55" s="32">
        <f t="shared" si="6"/>
        <v>1</v>
      </c>
      <c r="U55" s="32" t="s">
        <v>4132</v>
      </c>
      <c r="V55" s="32" t="s">
        <v>3730</v>
      </c>
      <c r="W55" s="32"/>
      <c r="X55" s="32" t="s">
        <v>4133</v>
      </c>
      <c r="Y55" s="32" t="s">
        <v>1069</v>
      </c>
      <c r="Z55" s="32" t="s">
        <v>4134</v>
      </c>
      <c r="AA55" s="32" t="s">
        <v>4135</v>
      </c>
      <c r="AB55" s="32" t="s">
        <v>4136</v>
      </c>
      <c r="AC55" s="32" t="s">
        <v>4137</v>
      </c>
      <c r="AD55" s="32" t="s">
        <v>4138</v>
      </c>
      <c r="AE55" s="32" t="s">
        <v>4139</v>
      </c>
      <c r="AF55" s="32" t="s">
        <v>4140</v>
      </c>
      <c r="AG55" s="32" t="s">
        <v>96</v>
      </c>
      <c r="AH55" s="32" t="s">
        <v>4141</v>
      </c>
    </row>
    <row r="56">
      <c r="A56" s="32" t="s">
        <v>4142</v>
      </c>
      <c r="B56" s="59" t="s">
        <v>4143</v>
      </c>
      <c r="C56" s="32" t="s">
        <v>4144</v>
      </c>
      <c r="D56" s="32">
        <v>2015.0</v>
      </c>
      <c r="E56" s="32" t="s">
        <v>2147</v>
      </c>
      <c r="F56" s="32">
        <v>2.0</v>
      </c>
      <c r="G56" s="32">
        <v>-9.0</v>
      </c>
      <c r="H56" s="32">
        <v>-6.0</v>
      </c>
      <c r="I56" s="32">
        <v>-6.0</v>
      </c>
      <c r="J56" s="32">
        <v>5.0</v>
      </c>
      <c r="K56" s="32" t="s">
        <v>42</v>
      </c>
      <c r="L56" s="32" t="s">
        <v>42</v>
      </c>
      <c r="M56" s="32">
        <v>0.0</v>
      </c>
      <c r="N56" s="32">
        <v>0.0</v>
      </c>
      <c r="O56" s="32" t="s">
        <v>968</v>
      </c>
      <c r="P56" s="32" t="s">
        <v>10</v>
      </c>
      <c r="Q56" s="32">
        <v>0.0</v>
      </c>
      <c r="R56" s="32">
        <v>1.0</v>
      </c>
      <c r="S56" s="32">
        <v>0.0</v>
      </c>
      <c r="T56" s="32">
        <f t="shared" si="6"/>
        <v>1</v>
      </c>
      <c r="U56" s="32" t="s">
        <v>4145</v>
      </c>
      <c r="V56" s="32" t="s">
        <v>4146</v>
      </c>
      <c r="W56" s="32"/>
      <c r="X56" s="32" t="s">
        <v>4147</v>
      </c>
      <c r="Y56" s="32" t="s">
        <v>102</v>
      </c>
      <c r="Z56" s="32" t="s">
        <v>4148</v>
      </c>
      <c r="AA56" s="32" t="s">
        <v>94</v>
      </c>
      <c r="AB56" s="32" t="s">
        <v>4149</v>
      </c>
      <c r="AC56" s="32" t="s">
        <v>4150</v>
      </c>
      <c r="AD56" s="32" t="s">
        <v>4151</v>
      </c>
      <c r="AE56" s="32" t="s">
        <v>4152</v>
      </c>
      <c r="AF56" s="32" t="s">
        <v>4153</v>
      </c>
      <c r="AG56" s="32" t="s">
        <v>1557</v>
      </c>
      <c r="AH56" s="32" t="s">
        <v>3753</v>
      </c>
    </row>
    <row r="57">
      <c r="A57" s="32" t="s">
        <v>4154</v>
      </c>
      <c r="B57" s="59" t="s">
        <v>4155</v>
      </c>
      <c r="C57" s="32" t="s">
        <v>4156</v>
      </c>
      <c r="D57" s="32">
        <v>2001.0</v>
      </c>
      <c r="E57" s="32" t="s">
        <v>4157</v>
      </c>
      <c r="F57" s="43">
        <v>44595.0</v>
      </c>
      <c r="G57" s="32">
        <v>-3.0</v>
      </c>
      <c r="H57" s="32">
        <v>-1.0</v>
      </c>
      <c r="I57" s="32">
        <v>0.0</v>
      </c>
      <c r="J57" s="32">
        <v>0.0</v>
      </c>
      <c r="K57" s="32" t="s">
        <v>45</v>
      </c>
      <c r="L57" s="32" t="s">
        <v>45</v>
      </c>
      <c r="M57" s="32">
        <v>0.0</v>
      </c>
      <c r="N57" s="32">
        <v>1.0</v>
      </c>
      <c r="O57" s="32" t="s">
        <v>84</v>
      </c>
      <c r="P57" s="32" t="s">
        <v>10</v>
      </c>
      <c r="Q57" s="32">
        <v>0.75</v>
      </c>
      <c r="R57" s="32">
        <v>0.25</v>
      </c>
      <c r="S57" s="32">
        <v>0.0</v>
      </c>
      <c r="T57" s="32">
        <f t="shared" si="6"/>
        <v>1</v>
      </c>
      <c r="U57" s="32" t="s">
        <v>4158</v>
      </c>
      <c r="V57" s="32" t="s">
        <v>4159</v>
      </c>
      <c r="W57" s="32"/>
      <c r="X57" s="32" t="s">
        <v>4160</v>
      </c>
      <c r="Y57" s="32" t="s">
        <v>102</v>
      </c>
      <c r="Z57" s="32" t="s">
        <v>4161</v>
      </c>
      <c r="AA57" s="32" t="s">
        <v>4162</v>
      </c>
      <c r="AB57" s="32" t="s">
        <v>4156</v>
      </c>
      <c r="AC57" s="32" t="s">
        <v>4163</v>
      </c>
      <c r="AD57" s="32" t="s">
        <v>137</v>
      </c>
      <c r="AE57" s="32" t="s">
        <v>4164</v>
      </c>
      <c r="AF57" s="32" t="s">
        <v>4165</v>
      </c>
      <c r="AG57" s="32" t="s">
        <v>151</v>
      </c>
      <c r="AH57" s="32" t="s">
        <v>3999</v>
      </c>
    </row>
    <row r="58">
      <c r="A58" s="32" t="s">
        <v>4166</v>
      </c>
      <c r="B58" s="59" t="s">
        <v>4167</v>
      </c>
      <c r="C58" s="32" t="s">
        <v>4168</v>
      </c>
      <c r="D58" s="32">
        <v>2013.0</v>
      </c>
      <c r="E58" s="32" t="s">
        <v>2696</v>
      </c>
      <c r="F58" s="32">
        <v>3.0</v>
      </c>
      <c r="G58" s="32">
        <v>-3.0</v>
      </c>
      <c r="H58" s="32">
        <v>-2.0</v>
      </c>
      <c r="I58" s="32">
        <v>-3.0</v>
      </c>
      <c r="J58" s="32">
        <v>0.0</v>
      </c>
      <c r="K58" s="32" t="s">
        <v>216</v>
      </c>
      <c r="L58" s="32" t="s">
        <v>45</v>
      </c>
      <c r="M58" s="32">
        <v>0.0</v>
      </c>
      <c r="N58" s="32">
        <v>1.0</v>
      </c>
      <c r="O58" s="32" t="s">
        <v>84</v>
      </c>
      <c r="P58" s="32" t="s">
        <v>10</v>
      </c>
      <c r="Q58" s="32">
        <v>0.25</v>
      </c>
      <c r="R58" s="32">
        <v>0.5</v>
      </c>
      <c r="S58" s="32">
        <v>0.25</v>
      </c>
      <c r="T58" s="32">
        <f t="shared" si="6"/>
        <v>1</v>
      </c>
      <c r="U58" s="32" t="s">
        <v>4169</v>
      </c>
      <c r="V58" s="32" t="s">
        <v>31</v>
      </c>
      <c r="W58" s="32"/>
      <c r="X58" s="32" t="s">
        <v>137</v>
      </c>
      <c r="Y58" s="32" t="s">
        <v>102</v>
      </c>
      <c r="Z58" s="32" t="s">
        <v>10</v>
      </c>
      <c r="AA58" s="32" t="s">
        <v>137</v>
      </c>
      <c r="AB58" s="32" t="s">
        <v>4170</v>
      </c>
      <c r="AC58" s="32" t="s">
        <v>4171</v>
      </c>
      <c r="AD58" s="32" t="s">
        <v>137</v>
      </c>
      <c r="AE58" s="32" t="s">
        <v>137</v>
      </c>
      <c r="AF58" s="32" t="s">
        <v>4172</v>
      </c>
      <c r="AG58" s="32" t="s">
        <v>96</v>
      </c>
      <c r="AH58" s="32" t="s">
        <v>4173</v>
      </c>
    </row>
    <row r="59" ht="28.5" customHeight="1">
      <c r="A59" s="32" t="s">
        <v>4174</v>
      </c>
      <c r="B59" s="59" t="s">
        <v>4175</v>
      </c>
      <c r="C59" s="32" t="s">
        <v>4176</v>
      </c>
      <c r="D59" s="32">
        <v>2016.0</v>
      </c>
      <c r="E59" s="32" t="s">
        <v>99</v>
      </c>
      <c r="F59" s="32">
        <v>3.0</v>
      </c>
      <c r="G59" s="32">
        <v>-10.0</v>
      </c>
      <c r="H59" s="32">
        <v>0.0</v>
      </c>
      <c r="I59" s="32">
        <v>-15.0</v>
      </c>
      <c r="J59" s="32">
        <v>5.0</v>
      </c>
      <c r="K59" s="32" t="s">
        <v>404</v>
      </c>
      <c r="L59" s="32" t="s">
        <v>404</v>
      </c>
      <c r="M59" s="32">
        <v>1.0</v>
      </c>
      <c r="N59" s="32">
        <v>1.0</v>
      </c>
      <c r="O59" s="32" t="s">
        <v>243</v>
      </c>
      <c r="P59" s="32" t="s">
        <v>10</v>
      </c>
      <c r="Q59" s="32">
        <v>0.5</v>
      </c>
      <c r="R59" s="32">
        <v>0.5</v>
      </c>
      <c r="S59" s="32">
        <v>0.0</v>
      </c>
      <c r="T59" s="32">
        <f t="shared" si="6"/>
        <v>1</v>
      </c>
      <c r="U59" s="32" t="s">
        <v>4177</v>
      </c>
      <c r="V59" s="32" t="s">
        <v>4178</v>
      </c>
      <c r="W59" s="32"/>
      <c r="X59" s="32" t="s">
        <v>4179</v>
      </c>
      <c r="Y59" s="32" t="s">
        <v>522</v>
      </c>
      <c r="Z59" s="32" t="s">
        <v>4180</v>
      </c>
      <c r="AA59" s="32" t="s">
        <v>4181</v>
      </c>
      <c r="AB59" s="32" t="s">
        <v>4182</v>
      </c>
      <c r="AC59" s="32" t="s">
        <v>4183</v>
      </c>
      <c r="AD59" s="32" t="s">
        <v>4184</v>
      </c>
      <c r="AE59" s="32" t="s">
        <v>4185</v>
      </c>
      <c r="AF59" s="32" t="s">
        <v>4186</v>
      </c>
      <c r="AG59" s="32" t="s">
        <v>96</v>
      </c>
      <c r="AH59" s="32" t="s">
        <v>3942</v>
      </c>
    </row>
    <row r="60" ht="28.5" customHeight="1">
      <c r="A60" s="32" t="s">
        <v>4187</v>
      </c>
      <c r="B60" s="59" t="s">
        <v>4188</v>
      </c>
      <c r="C60" s="32" t="s">
        <v>4189</v>
      </c>
      <c r="D60" s="32">
        <v>2014.0</v>
      </c>
      <c r="E60" s="32" t="s">
        <v>3101</v>
      </c>
      <c r="F60" s="32">
        <v>3.0</v>
      </c>
      <c r="G60" s="32">
        <v>-3.0</v>
      </c>
      <c r="H60" s="32">
        <v>-1.0</v>
      </c>
      <c r="I60" s="32">
        <v>-3.0</v>
      </c>
      <c r="J60" s="32">
        <v>0.0</v>
      </c>
      <c r="K60" s="32" t="s">
        <v>3768</v>
      </c>
      <c r="L60" s="32" t="s">
        <v>3768</v>
      </c>
      <c r="M60" s="32">
        <v>0.0</v>
      </c>
      <c r="N60" s="32">
        <v>1.0</v>
      </c>
      <c r="O60" s="32" t="s">
        <v>3111</v>
      </c>
      <c r="P60" s="32" t="s">
        <v>10</v>
      </c>
      <c r="Q60" s="32">
        <v>0.75</v>
      </c>
      <c r="R60" s="32">
        <v>0.25</v>
      </c>
      <c r="S60" s="32">
        <v>0.0</v>
      </c>
      <c r="T60" s="32">
        <v>1.0</v>
      </c>
      <c r="U60" s="32" t="s">
        <v>4190</v>
      </c>
      <c r="V60" s="32" t="s">
        <v>31</v>
      </c>
      <c r="W60" s="32"/>
      <c r="X60" s="32" t="s">
        <v>4133</v>
      </c>
      <c r="Y60" s="32" t="s">
        <v>102</v>
      </c>
      <c r="Z60" s="32" t="s">
        <v>4191</v>
      </c>
      <c r="AA60" s="32" t="s">
        <v>94</v>
      </c>
      <c r="AB60" s="32" t="s">
        <v>4192</v>
      </c>
      <c r="AC60" s="32" t="s">
        <v>4193</v>
      </c>
      <c r="AD60" s="32" t="s">
        <v>4194</v>
      </c>
      <c r="AE60" s="32" t="s">
        <v>94</v>
      </c>
      <c r="AF60" s="32" t="s">
        <v>4195</v>
      </c>
      <c r="AG60" s="32" t="s">
        <v>94</v>
      </c>
      <c r="AH60" s="32" t="s">
        <v>4196</v>
      </c>
    </row>
    <row r="61" ht="28.5" customHeight="1">
      <c r="A61" s="32" t="s">
        <v>4197</v>
      </c>
      <c r="B61" s="59" t="s">
        <v>4198</v>
      </c>
      <c r="C61" s="32" t="s">
        <v>4199</v>
      </c>
      <c r="D61" s="32">
        <v>2014.0</v>
      </c>
      <c r="E61" s="32" t="s">
        <v>4200</v>
      </c>
      <c r="F61" s="32">
        <v>2.0</v>
      </c>
      <c r="G61" s="32">
        <v>-3.0</v>
      </c>
      <c r="H61" s="32">
        <v>-1.0</v>
      </c>
      <c r="I61" s="32">
        <v>-2.0</v>
      </c>
      <c r="J61" s="32">
        <v>0.0</v>
      </c>
      <c r="K61" s="32" t="s">
        <v>216</v>
      </c>
      <c r="L61" s="32" t="s">
        <v>45</v>
      </c>
      <c r="M61" s="32">
        <v>0.0</v>
      </c>
      <c r="N61" s="32">
        <v>1.0</v>
      </c>
      <c r="O61" s="32" t="s">
        <v>243</v>
      </c>
      <c r="P61" s="32" t="s">
        <v>10</v>
      </c>
      <c r="Q61" s="32">
        <v>0.25</v>
      </c>
      <c r="R61" s="32">
        <v>0.75</v>
      </c>
      <c r="S61" s="32">
        <v>0.0</v>
      </c>
      <c r="T61" s="32">
        <f t="shared" ref="T61:T62" si="7">SUM(Q61:S61)</f>
        <v>1</v>
      </c>
      <c r="U61" s="32" t="s">
        <v>4201</v>
      </c>
      <c r="V61" s="32" t="s">
        <v>3730</v>
      </c>
      <c r="W61" s="32"/>
      <c r="X61" s="32" t="s">
        <v>2244</v>
      </c>
      <c r="Y61" s="32" t="s">
        <v>205</v>
      </c>
      <c r="Z61" s="32" t="s">
        <v>4202</v>
      </c>
      <c r="AA61" s="32" t="s">
        <v>4203</v>
      </c>
      <c r="AB61" s="32" t="s">
        <v>4204</v>
      </c>
      <c r="AC61" s="32" t="s">
        <v>4205</v>
      </c>
      <c r="AD61" s="32" t="s">
        <v>4206</v>
      </c>
      <c r="AE61" s="32" t="s">
        <v>4207</v>
      </c>
      <c r="AF61" s="32" t="s">
        <v>4208</v>
      </c>
      <c r="AG61" s="32" t="s">
        <v>96</v>
      </c>
      <c r="AH61" s="44" t="s">
        <v>4209</v>
      </c>
    </row>
    <row r="62" ht="28.5" customHeight="1">
      <c r="A62" s="32" t="s">
        <v>4210</v>
      </c>
      <c r="B62" s="59" t="s">
        <v>4211</v>
      </c>
      <c r="C62" s="32" t="s">
        <v>4212</v>
      </c>
      <c r="D62" s="32">
        <v>2017.0</v>
      </c>
      <c r="E62" s="32" t="s">
        <v>4213</v>
      </c>
      <c r="F62" s="32">
        <v>3.0</v>
      </c>
      <c r="G62" s="32">
        <v>-7.0</v>
      </c>
      <c r="H62" s="32">
        <v>-6.0</v>
      </c>
      <c r="I62" s="32">
        <v>2.0</v>
      </c>
      <c r="J62" s="32">
        <v>2.0</v>
      </c>
      <c r="K62" s="32" t="s">
        <v>330</v>
      </c>
      <c r="L62" s="32" t="s">
        <v>42</v>
      </c>
      <c r="M62" s="32">
        <v>0.0</v>
      </c>
      <c r="N62" s="32">
        <v>1.0</v>
      </c>
      <c r="O62" s="32" t="s">
        <v>243</v>
      </c>
      <c r="P62" s="32" t="s">
        <v>10</v>
      </c>
      <c r="Q62" s="32">
        <v>0.25</v>
      </c>
      <c r="R62" s="32">
        <v>0.75</v>
      </c>
      <c r="S62" s="32">
        <v>0.0</v>
      </c>
      <c r="T62" s="32">
        <f t="shared" si="7"/>
        <v>1</v>
      </c>
      <c r="U62" s="32" t="s">
        <v>4214</v>
      </c>
      <c r="V62" s="32" t="s">
        <v>4215</v>
      </c>
      <c r="W62" s="32"/>
      <c r="X62" s="32" t="s">
        <v>4216</v>
      </c>
      <c r="Y62" s="32" t="s">
        <v>102</v>
      </c>
      <c r="Z62" s="32" t="s">
        <v>4217</v>
      </c>
      <c r="AA62" s="32" t="s">
        <v>4218</v>
      </c>
      <c r="AB62" s="32" t="s">
        <v>4219</v>
      </c>
      <c r="AC62" s="32" t="s">
        <v>4220</v>
      </c>
      <c r="AD62" s="32" t="s">
        <v>4221</v>
      </c>
      <c r="AE62" s="32" t="s">
        <v>94</v>
      </c>
      <c r="AF62" s="32" t="s">
        <v>4222</v>
      </c>
      <c r="AG62" s="32" t="s">
        <v>96</v>
      </c>
      <c r="AH62" s="32" t="s">
        <v>3522</v>
      </c>
    </row>
  </sheetData>
  <autoFilter ref="$K$1:$K$57"/>
  <customSheetViews>
    <customSheetView guid="{30CCCE0B-A080-4311-95CC-B4B4CF1C5C58}" filter="1" showAutoFilter="1">
      <autoFilter ref="$K$1:$K$57"/>
    </customSheetView>
  </customSheetViews>
  <conditionalFormatting sqref="C61:AH62">
    <cfRule type="containsBlanks" dxfId="5" priority="1">
      <formula>LEN(TRIM(C61))=0</formula>
    </cfRule>
  </conditionalFormatting>
  <conditionalFormatting sqref="AG61:AG62">
    <cfRule type="containsText" dxfId="4" priority="2" operator="containsText" text="upper">
      <formula>NOT(ISERROR(SEARCH(("upper"),(AG61))))</formula>
    </cfRule>
  </conditionalFormatting>
  <conditionalFormatting sqref="AG61:AG62">
    <cfRule type="containsText" dxfId="3" priority="3" operator="containsText" text="lower">
      <formula>NOT(ISERROR(SEARCH(("lower"),(AG61))))</formula>
    </cfRule>
  </conditionalFormatting>
  <conditionalFormatting sqref="AH61:AH62">
    <cfRule type="containsText" dxfId="2" priority="4" operator="containsText" text="y">
      <formula>NOT(ISERROR(SEARCH(("y"),(AH61))))</formula>
    </cfRule>
  </conditionalFormatting>
  <conditionalFormatting sqref="P61:P62">
    <cfRule type="cellIs" dxfId="1" priority="5" operator="equal">
      <formula>"Survey"</formula>
    </cfRule>
  </conditionalFormatting>
  <conditionalFormatting sqref="T61:T62">
    <cfRule type="cellIs" dxfId="0" priority="6" operator="greaterThan">
      <formula>1</formula>
    </cfRule>
  </conditionalFormatting>
  <conditionalFormatting sqref="M61:M62">
    <cfRule type="cellIs" dxfId="2" priority="7" operator="equal">
      <formula>1</formula>
    </cfRule>
  </conditionalFormatting>
  <conditionalFormatting sqref="T5">
    <cfRule type="cellIs" dxfId="0" priority="8" operator="greaterThan">
      <formula>1</formula>
    </cfRule>
  </conditionalFormatting>
  <conditionalFormatting sqref="AG5">
    <cfRule type="containsText" dxfId="3" priority="9" operator="containsText" text="lower">
      <formula>NOT(ISERROR(SEARCH(("lower"),(AG5))))</formula>
    </cfRule>
  </conditionalFormatting>
  <conditionalFormatting sqref="AG5">
    <cfRule type="containsText" dxfId="4" priority="10" operator="containsText" text="upper">
      <formula>NOT(ISERROR(SEARCH(("upper"),(AG5))))</formula>
    </cfRule>
  </conditionalFormatting>
  <conditionalFormatting sqref="AH5">
    <cfRule type="containsText" dxfId="2" priority="11" operator="containsText" text="y">
      <formula>NOT(ISERROR(SEARCH(("y"),(AH5))))</formula>
    </cfRule>
  </conditionalFormatting>
  <conditionalFormatting sqref="M5">
    <cfRule type="cellIs" dxfId="2" priority="12" operator="equal">
      <formula>1</formula>
    </cfRule>
  </conditionalFormatting>
  <conditionalFormatting sqref="C5:AH5">
    <cfRule type="containsBlanks" dxfId="5" priority="13">
      <formula>LEN(TRIM(C5))=0</formula>
    </cfRule>
  </conditionalFormatting>
  <conditionalFormatting sqref="P5">
    <cfRule type="cellIs" dxfId="1" priority="14" operator="equal">
      <formula>"Survey"</formula>
    </cfRule>
  </conditionalFormatting>
  <conditionalFormatting sqref="M57">
    <cfRule type="cellIs" dxfId="2" priority="15" operator="equal">
      <formula>1</formula>
    </cfRule>
  </conditionalFormatting>
  <conditionalFormatting sqref="AG61:AG62">
    <cfRule type="containsText" dxfId="2" priority="16" operator="containsText" text="y">
      <formula>NOT(ISERROR(SEARCH(("y"),(AG61))))</formula>
    </cfRule>
  </conditionalFormatting>
  <conditionalFormatting sqref="P57">
    <cfRule type="cellIs" dxfId="1" priority="17" operator="equal">
      <formula>"Survey"</formula>
    </cfRule>
  </conditionalFormatting>
  <conditionalFormatting sqref="T57">
    <cfRule type="cellIs" dxfId="0" priority="18" operator="greaterThan">
      <formula>1</formula>
    </cfRule>
  </conditionalFormatting>
  <conditionalFormatting sqref="C57:AH57 AI57:AI60">
    <cfRule type="containsBlanks" dxfId="5" priority="19">
      <formula>LEN(TRIM(C57))=0</formula>
    </cfRule>
  </conditionalFormatting>
  <conditionalFormatting sqref="AH57">
    <cfRule type="containsText" dxfId="4" priority="20" operator="containsText" text="upper">
      <formula>NOT(ISERROR(SEARCH(("upper"),(AH57))))</formula>
    </cfRule>
  </conditionalFormatting>
  <conditionalFormatting sqref="AH57">
    <cfRule type="containsText" dxfId="3" priority="21" operator="containsText" text="lower">
      <formula>NOT(ISERROR(SEARCH(("lower"),(AH57))))</formula>
    </cfRule>
  </conditionalFormatting>
  <conditionalFormatting sqref="M59:M60">
    <cfRule type="cellIs" dxfId="2" priority="22" operator="equal">
      <formula>1</formula>
    </cfRule>
  </conditionalFormatting>
  <conditionalFormatting sqref="C59:AF60">
    <cfRule type="containsBlanks" dxfId="5" priority="23">
      <formula>LEN(TRIM(C59))=0</formula>
    </cfRule>
  </conditionalFormatting>
  <conditionalFormatting sqref="AD59:AD60">
    <cfRule type="containsText" dxfId="4" priority="24" operator="containsText" text="upper">
      <formula>NOT(ISERROR(SEARCH(("upper"),(AD59))))</formula>
    </cfRule>
  </conditionalFormatting>
  <conditionalFormatting sqref="AD59:AD60">
    <cfRule type="containsText" dxfId="3" priority="25" operator="containsText" text="lower">
      <formula>NOT(ISERROR(SEARCH(("lower"),(AD59))))</formula>
    </cfRule>
  </conditionalFormatting>
  <conditionalFormatting sqref="AE59:AE60">
    <cfRule type="containsText" dxfId="2" priority="26" operator="containsText" text="y">
      <formula>NOT(ISERROR(SEARCH(("y"),(AE59))))</formula>
    </cfRule>
  </conditionalFormatting>
  <conditionalFormatting sqref="P1:P4 P6:P56 P58:P60">
    <cfRule type="cellIs" dxfId="1" priority="27" operator="equal">
      <formula>"Survey"</formula>
    </cfRule>
  </conditionalFormatting>
  <conditionalFormatting sqref="S59:S60">
    <cfRule type="cellIs" dxfId="0" priority="28" operator="greaterThan">
      <formula>1</formula>
    </cfRule>
  </conditionalFormatting>
  <conditionalFormatting sqref="AH58 AF59:AG60">
    <cfRule type="containsBlanks" dxfId="5" priority="29">
      <formula>LEN(TRIM(AH58))=0</formula>
    </cfRule>
  </conditionalFormatting>
  <conditionalFormatting sqref="AH58 AG59:AG60">
    <cfRule type="containsText" dxfId="2" priority="30" operator="containsText" text="y">
      <formula>NOT(ISERROR(SEARCH(("y"),(AH58))))</formula>
    </cfRule>
  </conditionalFormatting>
  <conditionalFormatting sqref="AF59:AF60">
    <cfRule type="containsText" dxfId="4" priority="31" operator="containsText" text="upper">
      <formula>NOT(ISERROR(SEARCH(("upper"),(AF59))))</formula>
    </cfRule>
  </conditionalFormatting>
  <conditionalFormatting sqref="AF59:AF60">
    <cfRule type="containsText" dxfId="3" priority="32" operator="containsText" text="lower">
      <formula>NOT(ISERROR(SEARCH(("lower"),(AF59))))</formula>
    </cfRule>
  </conditionalFormatting>
  <conditionalFormatting sqref="M55">
    <cfRule type="cellIs" dxfId="2" priority="33" operator="equal">
      <formula>1</formula>
    </cfRule>
  </conditionalFormatting>
  <conditionalFormatting sqref="AG55">
    <cfRule type="containsText" dxfId="4" priority="34" operator="containsText" text="upper">
      <formula>NOT(ISERROR(SEARCH(("upper"),(AG55))))</formula>
    </cfRule>
  </conditionalFormatting>
  <conditionalFormatting sqref="AG55">
    <cfRule type="containsText" dxfId="3" priority="35" operator="containsText" text="lower">
      <formula>NOT(ISERROR(SEARCH(("lower"),(AG55))))</formula>
    </cfRule>
  </conditionalFormatting>
  <conditionalFormatting sqref="AH55">
    <cfRule type="containsText" dxfId="2" priority="36" operator="containsText" text="y">
      <formula>NOT(ISERROR(SEARCH(("y"),(AH55))))</formula>
    </cfRule>
  </conditionalFormatting>
  <conditionalFormatting sqref="T55">
    <cfRule type="cellIs" dxfId="0" priority="37" operator="greaterThan">
      <formula>1</formula>
    </cfRule>
  </conditionalFormatting>
  <conditionalFormatting sqref="C55:AH55">
    <cfRule type="containsBlanks" dxfId="5" priority="38">
      <formula>LEN(TRIM(C55))=0</formula>
    </cfRule>
  </conditionalFormatting>
  <conditionalFormatting sqref="C58:AG58">
    <cfRule type="containsBlanks" dxfId="5" priority="39">
      <formula>LEN(TRIM(C58))=0</formula>
    </cfRule>
  </conditionalFormatting>
  <conditionalFormatting sqref="AG58">
    <cfRule type="containsText" dxfId="4" priority="40" operator="containsText" text="upper">
      <formula>NOT(ISERROR(SEARCH(("upper"),(AG58))))</formula>
    </cfRule>
  </conditionalFormatting>
  <conditionalFormatting sqref="AG58">
    <cfRule type="containsText" dxfId="3" priority="41" operator="containsText" text="lower">
      <formula>NOT(ISERROR(SEARCH(("lower"),(AG58))))</formula>
    </cfRule>
  </conditionalFormatting>
  <conditionalFormatting sqref="M58">
    <cfRule type="cellIs" dxfId="2" priority="42" operator="equal">
      <formula>1</formula>
    </cfRule>
  </conditionalFormatting>
  <conditionalFormatting sqref="T58">
    <cfRule type="cellIs" dxfId="0" priority="43" operator="greaterThan">
      <formula>1</formula>
    </cfRule>
  </conditionalFormatting>
  <conditionalFormatting sqref="AG4 AG6 AG8:AG14 AG16 AG18 AG20:AG23 AG25:AG34 AG36:AG49 AG51:AG54">
    <cfRule type="containsText" dxfId="4" priority="44" operator="containsText" text="upper">
      <formula>NOT(ISERROR(SEARCH(("upper"),(AG4))))</formula>
    </cfRule>
  </conditionalFormatting>
  <conditionalFormatting sqref="AG4 AG6 AG8:AG14 AG16 AG18 AG20:AG23 AG25:AG34 AG36:AG49 AG51:AG54">
    <cfRule type="containsText" dxfId="3" priority="45" operator="containsText" text="lower">
      <formula>NOT(ISERROR(SEARCH(("lower"),(AG4))))</formula>
    </cfRule>
  </conditionalFormatting>
  <conditionalFormatting sqref="AH15">
    <cfRule type="containsText" dxfId="2" priority="46" operator="containsText" text="y">
      <formula>NOT(ISERROR(SEARCH(("y"),(AH15))))</formula>
    </cfRule>
  </conditionalFormatting>
  <conditionalFormatting sqref="M4 M6 M8:M14 M16 M18 M20:M23 M25:M42 M44:M49 M51:M54 M62">
    <cfRule type="cellIs" dxfId="2" priority="47" operator="equal">
      <formula>1</formula>
    </cfRule>
  </conditionalFormatting>
  <conditionalFormatting sqref="AH4:AH6 AH8:AH14 AH16:AH18 AH20:AH23 AH25:AH42 AH44:AH49 AH51:AH54 AH57">
    <cfRule type="containsText" dxfId="2" priority="48" operator="containsText" text="y">
      <formula>NOT(ISERROR(SEARCH(("y"),(AH4))))</formula>
    </cfRule>
  </conditionalFormatting>
  <conditionalFormatting sqref="T4 T6 T8:T14 T16 T18 T20:T23 T25:T34 T36:T49 T51:T54">
    <cfRule type="cellIs" dxfId="0" priority="49" operator="greaterThan">
      <formula>1</formula>
    </cfRule>
  </conditionalFormatting>
  <conditionalFormatting sqref="T15">
    <cfRule type="cellIs" dxfId="0" priority="50" operator="greaterThan">
      <formula>1</formula>
    </cfRule>
  </conditionalFormatting>
  <conditionalFormatting sqref="C15:AH15">
    <cfRule type="containsBlanks" dxfId="5" priority="51">
      <formula>LEN(TRIM(C15))=0</formula>
    </cfRule>
  </conditionalFormatting>
  <conditionalFormatting sqref="AG15">
    <cfRule type="containsText" dxfId="3" priority="52" operator="containsText" text="lower">
      <formula>NOT(ISERROR(SEARCH(("lower"),(AG15))))</formula>
    </cfRule>
  </conditionalFormatting>
  <conditionalFormatting sqref="AG15">
    <cfRule type="containsText" dxfId="4" priority="53" operator="containsText" text="upper">
      <formula>NOT(ISERROR(SEARCH(("upper"),(AG15))))</formula>
    </cfRule>
  </conditionalFormatting>
  <conditionalFormatting sqref="M15">
    <cfRule type="cellIs" dxfId="2" priority="54" operator="equal">
      <formula>1</formula>
    </cfRule>
  </conditionalFormatting>
  <conditionalFormatting sqref="C4:AG4 AH4:AH6 C6:AG6 C8:AH14 C16:AG16 AH16:AH18 C18:AG18 C20:O23 P20:P42 Q20:AH23 C25:O42 Q25:S42 T25:T49 U25:AF42 AG25:AG49 AH25:AH42 C44:S49 U44:AF49 AH44:AH49 C51:AH54 AH57 F62:O62">
    <cfRule type="containsBlanks" dxfId="5" priority="55">
      <formula>LEN(TRIM(C4))=0</formula>
    </cfRule>
  </conditionalFormatting>
  <conditionalFormatting sqref="C17:AH17 C19:D19 E19:P20 Q19:S19 T19:T21 U19:AF19 AG19:AH20">
    <cfRule type="containsBlanks" dxfId="5" priority="56">
      <formula>LEN(TRIM(C17))=0</formula>
    </cfRule>
  </conditionalFormatting>
  <conditionalFormatting sqref="T17 T19:T21">
    <cfRule type="cellIs" dxfId="0" priority="57" operator="greaterThan">
      <formula>1</formula>
    </cfRule>
  </conditionalFormatting>
  <conditionalFormatting sqref="M17 M19:M20">
    <cfRule type="cellIs" dxfId="2" priority="58" operator="equal">
      <formula>1</formula>
    </cfRule>
  </conditionalFormatting>
  <conditionalFormatting sqref="AG17 AG19:AG20">
    <cfRule type="containsText" dxfId="4" priority="59" operator="containsText" text="upper">
      <formula>NOT(ISERROR(SEARCH(("upper"),(AG17))))</formula>
    </cfRule>
  </conditionalFormatting>
  <conditionalFormatting sqref="AG17 AG19:AG20">
    <cfRule type="containsText" dxfId="3" priority="60" operator="containsText" text="lower">
      <formula>NOT(ISERROR(SEARCH(("lower"),(AG17))))</formula>
    </cfRule>
  </conditionalFormatting>
  <conditionalFormatting sqref="AH17 AH19:AH20">
    <cfRule type="containsText" dxfId="2" priority="61" operator="containsText" text="y">
      <formula>NOT(ISERROR(SEARCH(("y"),(AH17))))</formula>
    </cfRule>
  </conditionalFormatting>
  <conditionalFormatting sqref="O43">
    <cfRule type="cellIs" dxfId="2" priority="62" operator="equal">
      <formula>1</formula>
    </cfRule>
  </conditionalFormatting>
  <conditionalFormatting sqref="V43:W43">
    <cfRule type="cellIs" dxfId="0" priority="63" operator="greaterThan">
      <formula>1</formula>
    </cfRule>
  </conditionalFormatting>
  <conditionalFormatting sqref="Q43">
    <cfRule type="cellIs" dxfId="1" priority="64" operator="equal">
      <formula>"Survey"</formula>
    </cfRule>
  </conditionalFormatting>
  <conditionalFormatting sqref="C43:AH43">
    <cfRule type="containsBlanks" dxfId="5" priority="65">
      <formula>LEN(TRIM(C43))=0</formula>
    </cfRule>
  </conditionalFormatting>
  <conditionalFormatting sqref="AG7">
    <cfRule type="containsText" dxfId="4" priority="66" operator="containsText" text="upper">
      <formula>NOT(ISERROR(SEARCH(("upper"),(AG7))))</formula>
    </cfRule>
  </conditionalFormatting>
  <conditionalFormatting sqref="AG7">
    <cfRule type="containsText" dxfId="3" priority="67" operator="containsText" text="lower">
      <formula>NOT(ISERROR(SEARCH(("lower"),(AG7))))</formula>
    </cfRule>
  </conditionalFormatting>
  <conditionalFormatting sqref="M7">
    <cfRule type="cellIs" dxfId="2" priority="68" operator="equal">
      <formula>1</formula>
    </cfRule>
  </conditionalFormatting>
  <conditionalFormatting sqref="AH7">
    <cfRule type="containsText" dxfId="2" priority="69" operator="containsText" text="y">
      <formula>NOT(ISERROR(SEARCH(("y"),(AH7))))</formula>
    </cfRule>
  </conditionalFormatting>
  <conditionalFormatting sqref="C7:AH7">
    <cfRule type="containsBlanks" dxfId="5" priority="70">
      <formula>LEN(TRIM(C7))=0</formula>
    </cfRule>
  </conditionalFormatting>
  <conditionalFormatting sqref="T7">
    <cfRule type="cellIs" dxfId="0" priority="71" operator="greaterThan">
      <formula>1</formula>
    </cfRule>
  </conditionalFormatting>
  <conditionalFormatting sqref="AG3">
    <cfRule type="containsText" dxfId="4" priority="72" operator="containsText" text="upper">
      <formula>NOT(ISERROR(SEARCH(("upper"),(AG3))))</formula>
    </cfRule>
  </conditionalFormatting>
  <conditionalFormatting sqref="AG3">
    <cfRule type="containsText" dxfId="3" priority="73" operator="containsText" text="lower">
      <formula>NOT(ISERROR(SEARCH(("lower"),(AG3))))</formula>
    </cfRule>
  </conditionalFormatting>
  <conditionalFormatting sqref="C3:AG3 AH3:AH6 AH22:AH23 AH25:AH26">
    <cfRule type="containsBlanks" dxfId="5" priority="74">
      <formula>LEN(TRIM(C3))=0</formula>
    </cfRule>
  </conditionalFormatting>
  <conditionalFormatting sqref="M3">
    <cfRule type="cellIs" dxfId="2" priority="75" operator="equal">
      <formula>1</formula>
    </cfRule>
  </conditionalFormatting>
  <conditionalFormatting sqref="AH3:AH6 AH22:AH23 AH25:AH26">
    <cfRule type="containsText" dxfId="2" priority="76" operator="containsText" text="y">
      <formula>NOT(ISERROR(SEARCH(("y"),(AH3))))</formula>
    </cfRule>
  </conditionalFormatting>
  <conditionalFormatting sqref="T3">
    <cfRule type="cellIs" dxfId="0" priority="77" operator="greaterThan">
      <formula>1</formula>
    </cfRule>
  </conditionalFormatting>
  <conditionalFormatting sqref="C1:AH2 AI2:AP2 AH4">
    <cfRule type="containsBlanks" dxfId="5" priority="78">
      <formula>LEN(TRIM(C1))=0</formula>
    </cfRule>
  </conditionalFormatting>
  <conditionalFormatting sqref="M1:M2">
    <cfRule type="cellIs" dxfId="2" priority="79" operator="equal">
      <formula>1</formula>
    </cfRule>
  </conditionalFormatting>
  <conditionalFormatting sqref="AG1">
    <cfRule type="containsText" dxfId="4" priority="80" operator="containsText" text="upper">
      <formula>NOT(ISERROR(SEARCH(("upper"),(AG1))))</formula>
    </cfRule>
  </conditionalFormatting>
  <conditionalFormatting sqref="AG1">
    <cfRule type="containsText" dxfId="3" priority="81" operator="containsText" text="lower">
      <formula>NOT(ISERROR(SEARCH(("lower"),(AG1))))</formula>
    </cfRule>
  </conditionalFormatting>
  <conditionalFormatting sqref="AH1">
    <cfRule type="containsText" dxfId="2" priority="82" operator="containsText" text="y">
      <formula>NOT(ISERROR(SEARCH(("y"),(AH1))))</formula>
    </cfRule>
  </conditionalFormatting>
  <conditionalFormatting sqref="T2">
    <cfRule type="cellIs" dxfId="0" priority="83" operator="greaterThan">
      <formula>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2" max="2" width="20.63"/>
  </cols>
  <sheetData>
    <row r="1">
      <c r="A1" s="64">
        <v>159.0</v>
      </c>
      <c r="B1" s="65" t="s">
        <v>4223</v>
      </c>
      <c r="C1" s="65" t="s">
        <v>4224</v>
      </c>
      <c r="D1" s="65">
        <v>2011.0</v>
      </c>
      <c r="E1" s="66"/>
      <c r="F1" s="66"/>
      <c r="G1" s="67"/>
      <c r="H1" s="66"/>
      <c r="I1" s="67"/>
      <c r="J1" s="66"/>
      <c r="K1" s="68" t="s">
        <v>42</v>
      </c>
      <c r="L1" s="64">
        <v>0.0</v>
      </c>
      <c r="M1" s="66"/>
      <c r="N1" s="66"/>
      <c r="O1" s="65" t="s">
        <v>16</v>
      </c>
      <c r="P1" s="66"/>
      <c r="Q1" s="66"/>
      <c r="R1" s="66"/>
      <c r="S1" s="66"/>
      <c r="T1" s="64">
        <f>SUM(Q1:S1)</f>
        <v>0</v>
      </c>
      <c r="U1" s="66"/>
      <c r="V1" s="64" t="s">
        <v>4225</v>
      </c>
      <c r="W1" s="64" t="s">
        <v>4226</v>
      </c>
      <c r="X1" s="66"/>
      <c r="Y1" s="66"/>
      <c r="Z1" s="66"/>
      <c r="AA1" s="66"/>
      <c r="AB1" s="65" t="s">
        <v>4227</v>
      </c>
      <c r="AC1" s="64" t="s">
        <v>4228</v>
      </c>
      <c r="AD1" s="66"/>
      <c r="AE1" s="66"/>
      <c r="AF1" s="65" t="s">
        <v>4229</v>
      </c>
      <c r="AG1" s="66"/>
      <c r="AH1" s="66"/>
      <c r="AI1" s="66"/>
      <c r="AJ1" s="66"/>
    </row>
    <row r="2">
      <c r="A2" s="69">
        <v>162.0</v>
      </c>
      <c r="B2" s="65" t="s">
        <v>4230</v>
      </c>
      <c r="C2" s="65" t="s">
        <v>4231</v>
      </c>
      <c r="D2" s="65">
        <v>2020.0</v>
      </c>
      <c r="E2" s="66"/>
      <c r="F2" s="66"/>
      <c r="G2" s="68">
        <v>-10.0</v>
      </c>
      <c r="H2" s="70">
        <v>-6.0</v>
      </c>
      <c r="I2" s="71">
        <v>2.0</v>
      </c>
      <c r="J2" s="70">
        <v>2.0</v>
      </c>
      <c r="K2" s="71" t="s">
        <v>330</v>
      </c>
      <c r="L2" s="72"/>
      <c r="M2" s="72"/>
      <c r="N2" s="66"/>
      <c r="O2" s="66"/>
      <c r="P2" s="66"/>
      <c r="Q2" s="66"/>
      <c r="R2" s="66"/>
      <c r="S2" s="66"/>
      <c r="T2" s="66"/>
      <c r="U2" s="66"/>
      <c r="V2" s="64">
        <f t="shared" ref="V2:V5" si="1">SUM(S2:U2)</f>
        <v>0</v>
      </c>
      <c r="W2" s="66"/>
      <c r="X2" s="66"/>
      <c r="Y2" s="66"/>
      <c r="Z2" s="66"/>
      <c r="AA2" s="66"/>
      <c r="AB2" s="66"/>
      <c r="AC2" s="66"/>
      <c r="AD2" s="65" t="s">
        <v>4232</v>
      </c>
      <c r="AE2" s="66"/>
      <c r="AF2" s="66"/>
      <c r="AG2" s="66"/>
      <c r="AH2" s="72"/>
      <c r="AI2" s="66"/>
      <c r="AJ2" s="66"/>
    </row>
    <row r="3">
      <c r="A3" s="73">
        <v>163.0</v>
      </c>
      <c r="B3" s="65" t="s">
        <v>4233</v>
      </c>
      <c r="C3" s="65" t="s">
        <v>4234</v>
      </c>
      <c r="D3" s="65">
        <v>2015.0</v>
      </c>
      <c r="E3" s="66"/>
      <c r="F3" s="66"/>
      <c r="G3" s="74"/>
      <c r="H3" s="66"/>
      <c r="I3" s="67"/>
      <c r="J3" s="66"/>
      <c r="K3" s="68" t="s">
        <v>42</v>
      </c>
      <c r="L3" s="72"/>
      <c r="M3" s="72"/>
      <c r="N3" s="66"/>
      <c r="O3" s="66"/>
      <c r="P3" s="66"/>
      <c r="Q3" s="66"/>
      <c r="R3" s="66"/>
      <c r="S3" s="66"/>
      <c r="T3" s="66"/>
      <c r="U3" s="66"/>
      <c r="V3" s="64">
        <f t="shared" si="1"/>
        <v>0</v>
      </c>
      <c r="W3" s="66"/>
      <c r="X3" s="66"/>
      <c r="Y3" s="66"/>
      <c r="Z3" s="66"/>
      <c r="AA3" s="66"/>
      <c r="AB3" s="66"/>
      <c r="AC3" s="66"/>
      <c r="AD3" s="65" t="s">
        <v>4235</v>
      </c>
      <c r="AE3" s="66"/>
      <c r="AF3" s="66"/>
      <c r="AG3" s="66"/>
      <c r="AH3" s="64"/>
      <c r="AI3" s="66"/>
      <c r="AJ3" s="66"/>
    </row>
    <row r="4">
      <c r="A4" s="73">
        <v>169.0</v>
      </c>
      <c r="B4" s="65" t="s">
        <v>4236</v>
      </c>
      <c r="C4" s="65" t="s">
        <v>4237</v>
      </c>
      <c r="D4" s="65">
        <v>2019.0</v>
      </c>
      <c r="E4" s="66"/>
      <c r="F4" s="66"/>
      <c r="G4" s="74"/>
      <c r="H4" s="53">
        <v>-15.0</v>
      </c>
      <c r="I4" s="67"/>
      <c r="J4" s="66"/>
      <c r="K4" s="68" t="s">
        <v>42</v>
      </c>
      <c r="L4" s="72"/>
      <c r="M4" s="72"/>
      <c r="N4" s="66"/>
      <c r="O4" s="66"/>
      <c r="P4" s="66"/>
      <c r="Q4" s="66"/>
      <c r="R4" s="66"/>
      <c r="S4" s="66"/>
      <c r="T4" s="66"/>
      <c r="U4" s="66"/>
      <c r="V4" s="64">
        <f t="shared" si="1"/>
        <v>0</v>
      </c>
      <c r="W4" s="66"/>
      <c r="X4" s="66"/>
      <c r="Y4" s="66"/>
      <c r="Z4" s="66"/>
      <c r="AA4" s="66"/>
      <c r="AB4" s="66"/>
      <c r="AC4" s="66"/>
      <c r="AD4" s="65" t="s">
        <v>4238</v>
      </c>
      <c r="AE4" s="66"/>
      <c r="AF4" s="66"/>
      <c r="AG4" s="66"/>
      <c r="AH4" s="72"/>
      <c r="AI4" s="66"/>
      <c r="AJ4" s="66"/>
    </row>
    <row r="5">
      <c r="A5" s="69">
        <v>167.0</v>
      </c>
      <c r="B5" s="65" t="s">
        <v>4239</v>
      </c>
      <c r="C5" s="65" t="s">
        <v>4240</v>
      </c>
      <c r="D5" s="65">
        <v>2019.0</v>
      </c>
      <c r="E5" s="66"/>
      <c r="F5" s="66"/>
      <c r="G5" s="53">
        <v>-3.0</v>
      </c>
      <c r="H5" s="66"/>
      <c r="I5" s="66"/>
      <c r="J5" s="66"/>
      <c r="K5" s="64" t="s">
        <v>216</v>
      </c>
      <c r="L5" s="72"/>
      <c r="M5" s="72"/>
      <c r="N5" s="66"/>
      <c r="O5" s="66"/>
      <c r="P5" s="66"/>
      <c r="Q5" s="70" t="s">
        <v>10</v>
      </c>
      <c r="R5" s="66"/>
      <c r="S5" s="66"/>
      <c r="T5" s="66"/>
      <c r="U5" s="66"/>
      <c r="V5" s="64">
        <f t="shared" si="1"/>
        <v>0</v>
      </c>
      <c r="W5" s="66"/>
      <c r="X5" s="66"/>
      <c r="Y5" s="66"/>
      <c r="Z5" s="66"/>
      <c r="AA5" s="66"/>
      <c r="AB5" s="66"/>
      <c r="AC5" s="66"/>
      <c r="AD5" s="65" t="s">
        <v>4241</v>
      </c>
      <c r="AE5" s="66"/>
      <c r="AF5" s="66"/>
      <c r="AG5" s="66"/>
      <c r="AH5" s="65" t="s">
        <v>4242</v>
      </c>
      <c r="AI5" s="66"/>
      <c r="AJ5" s="66"/>
    </row>
    <row r="6">
      <c r="A6" s="64">
        <v>173.0</v>
      </c>
      <c r="B6" s="65" t="s">
        <v>4243</v>
      </c>
      <c r="C6" s="65" t="s">
        <v>4244</v>
      </c>
      <c r="D6" s="72"/>
      <c r="E6" s="64" t="s">
        <v>111</v>
      </c>
      <c r="F6" s="64">
        <v>0.0</v>
      </c>
      <c r="G6" s="66"/>
      <c r="H6" s="66"/>
      <c r="I6" s="66"/>
      <c r="J6" s="66"/>
      <c r="K6" s="64" t="s">
        <v>42</v>
      </c>
      <c r="L6" s="66"/>
      <c r="M6" s="66"/>
      <c r="N6" s="66"/>
      <c r="O6" s="66"/>
      <c r="P6" s="66"/>
      <c r="Q6" s="66"/>
      <c r="R6" s="66"/>
      <c r="S6" s="66"/>
      <c r="T6" s="64">
        <f>SUM(Q6:S6)</f>
        <v>0</v>
      </c>
      <c r="U6" s="66"/>
      <c r="V6" s="66"/>
      <c r="W6" s="66"/>
      <c r="X6" s="66"/>
      <c r="Y6" s="66"/>
      <c r="Z6" s="66"/>
      <c r="AA6" s="66"/>
      <c r="AB6" s="65" t="s">
        <v>4245</v>
      </c>
      <c r="AC6" s="66"/>
      <c r="AD6" s="66"/>
      <c r="AE6" s="66"/>
      <c r="AF6" s="64"/>
      <c r="AG6" s="66"/>
      <c r="AH6" s="66"/>
      <c r="AI6" s="66"/>
      <c r="AJ6" s="66"/>
    </row>
    <row r="7">
      <c r="A7" s="64">
        <v>174.0</v>
      </c>
      <c r="B7" s="65" t="s">
        <v>4246</v>
      </c>
      <c r="C7" s="65" t="s">
        <v>4247</v>
      </c>
      <c r="D7" s="65">
        <v>2011.0</v>
      </c>
      <c r="E7" s="66"/>
      <c r="F7" s="66"/>
      <c r="G7" s="66"/>
      <c r="H7" s="66"/>
      <c r="I7" s="66"/>
      <c r="J7" s="66"/>
      <c r="K7" s="64" t="s">
        <v>4248</v>
      </c>
      <c r="L7" s="66"/>
      <c r="M7" s="66"/>
      <c r="N7" s="66"/>
      <c r="O7" s="66"/>
      <c r="P7" s="66"/>
      <c r="Q7" s="66"/>
      <c r="R7" s="66"/>
      <c r="S7" s="66"/>
      <c r="T7" s="66"/>
      <c r="U7" s="66"/>
      <c r="V7" s="66"/>
      <c r="W7" s="66"/>
      <c r="X7" s="66"/>
      <c r="Y7" s="66"/>
      <c r="Z7" s="66"/>
      <c r="AA7" s="66"/>
      <c r="AB7" s="65" t="s">
        <v>4249</v>
      </c>
      <c r="AC7" s="66"/>
      <c r="AD7" s="66"/>
      <c r="AE7" s="66"/>
      <c r="AF7" s="65" t="s">
        <v>4250</v>
      </c>
      <c r="AG7" s="66"/>
      <c r="AH7" s="66"/>
      <c r="AI7" s="66"/>
      <c r="AJ7" s="66"/>
    </row>
    <row r="8">
      <c r="A8" s="73">
        <v>178.0</v>
      </c>
      <c r="B8" s="65" t="s">
        <v>4251</v>
      </c>
      <c r="C8" s="65" t="s">
        <v>4252</v>
      </c>
      <c r="D8" s="65">
        <v>2012.0</v>
      </c>
      <c r="E8" s="66"/>
      <c r="F8" s="66"/>
      <c r="G8" s="66"/>
      <c r="H8" s="66"/>
      <c r="I8" s="66"/>
      <c r="J8" s="66"/>
      <c r="K8" s="64" t="s">
        <v>232</v>
      </c>
      <c r="L8" s="66"/>
      <c r="M8" s="66"/>
      <c r="N8" s="66"/>
      <c r="O8" s="66"/>
      <c r="P8" s="66"/>
      <c r="Q8" s="66"/>
      <c r="R8" s="66"/>
      <c r="S8" s="66"/>
      <c r="T8" s="66"/>
      <c r="U8" s="66"/>
      <c r="V8" s="66"/>
      <c r="W8" s="66"/>
      <c r="X8" s="66"/>
      <c r="Y8" s="66"/>
      <c r="Z8" s="66"/>
      <c r="AA8" s="66"/>
      <c r="AB8" s="65" t="s">
        <v>4253</v>
      </c>
      <c r="AC8" s="66"/>
      <c r="AD8" s="66"/>
      <c r="AE8" s="66"/>
      <c r="AF8" s="65" t="s">
        <v>4254</v>
      </c>
      <c r="AG8" s="66"/>
      <c r="AH8" s="66"/>
      <c r="AI8" s="66"/>
      <c r="AJ8" s="66"/>
    </row>
    <row r="9">
      <c r="A9" s="73">
        <v>178.0</v>
      </c>
      <c r="B9" s="65" t="s">
        <v>4255</v>
      </c>
      <c r="C9" s="65" t="s">
        <v>4256</v>
      </c>
      <c r="D9" s="65">
        <v>2016.0</v>
      </c>
      <c r="E9" s="64" t="s">
        <v>3893</v>
      </c>
      <c r="F9" s="64">
        <v>2.0</v>
      </c>
      <c r="G9" s="64">
        <v>-10.0</v>
      </c>
      <c r="H9" s="70">
        <v>-6.0</v>
      </c>
      <c r="I9" s="70">
        <v>2.0</v>
      </c>
      <c r="J9" s="70">
        <v>2.0</v>
      </c>
      <c r="K9" s="70" t="s">
        <v>330</v>
      </c>
      <c r="L9" s="72"/>
      <c r="M9" s="72"/>
      <c r="N9" s="66"/>
      <c r="O9" s="66"/>
      <c r="P9" s="64" t="s">
        <v>1949</v>
      </c>
      <c r="Q9" s="66"/>
      <c r="R9" s="66"/>
      <c r="S9" s="66"/>
      <c r="T9" s="66"/>
      <c r="U9" s="66"/>
      <c r="V9" s="64">
        <f>SUM(S9:U9)</f>
        <v>0</v>
      </c>
      <c r="W9" s="66"/>
      <c r="X9" s="66"/>
      <c r="Y9" s="66"/>
      <c r="Z9" s="66"/>
      <c r="AA9" s="66"/>
      <c r="AB9" s="66"/>
      <c r="AC9" s="66"/>
      <c r="AD9" s="65" t="s">
        <v>4257</v>
      </c>
      <c r="AE9" s="66"/>
      <c r="AF9" s="66"/>
      <c r="AG9" s="66"/>
      <c r="AH9" s="65" t="s">
        <v>4258</v>
      </c>
      <c r="AI9" s="66"/>
      <c r="AJ9" s="66"/>
    </row>
    <row r="11">
      <c r="A11" s="73">
        <v>185.0</v>
      </c>
      <c r="B11" s="65" t="s">
        <v>4259</v>
      </c>
      <c r="C11" s="65" t="s">
        <v>4260</v>
      </c>
      <c r="D11" s="65">
        <v>2005.0</v>
      </c>
      <c r="E11" s="66"/>
      <c r="F11" s="66"/>
      <c r="G11" s="75"/>
      <c r="H11" s="66"/>
      <c r="I11" s="66"/>
      <c r="J11" s="66"/>
      <c r="K11" s="64" t="s">
        <v>112</v>
      </c>
      <c r="L11" s="72"/>
      <c r="M11" s="72"/>
      <c r="N11" s="66"/>
      <c r="O11" s="66"/>
      <c r="P11" s="66"/>
      <c r="Q11" s="66"/>
      <c r="R11" s="66"/>
      <c r="S11" s="66"/>
      <c r="T11" s="66"/>
      <c r="U11" s="66"/>
      <c r="V11" s="64">
        <f t="shared" ref="V11:V12" si="2">SUM(S11:U11)</f>
        <v>0</v>
      </c>
      <c r="W11" s="66"/>
      <c r="X11" s="66"/>
      <c r="Y11" s="66"/>
      <c r="Z11" s="66"/>
      <c r="AA11" s="66"/>
      <c r="AB11" s="66"/>
      <c r="AC11" s="66"/>
      <c r="AD11" s="65" t="s">
        <v>4261</v>
      </c>
      <c r="AE11" s="64" t="s">
        <v>4262</v>
      </c>
      <c r="AF11" s="66"/>
      <c r="AG11" s="66"/>
      <c r="AH11" s="65" t="s">
        <v>4263</v>
      </c>
      <c r="AI11" s="66"/>
      <c r="AJ11" s="66"/>
    </row>
    <row r="12">
      <c r="A12" s="73">
        <v>186.0</v>
      </c>
      <c r="B12" s="65" t="s">
        <v>4264</v>
      </c>
      <c r="C12" s="65" t="s">
        <v>4265</v>
      </c>
      <c r="D12" s="65">
        <v>2007.0</v>
      </c>
      <c r="E12" s="66"/>
      <c r="F12" s="66"/>
      <c r="G12" s="75"/>
      <c r="H12" s="66"/>
      <c r="I12" s="66"/>
      <c r="J12" s="66"/>
      <c r="K12" s="64" t="s">
        <v>42</v>
      </c>
      <c r="L12" s="72"/>
      <c r="M12" s="72"/>
      <c r="N12" s="66"/>
      <c r="O12" s="66"/>
      <c r="P12" s="66"/>
      <c r="Q12" s="66"/>
      <c r="R12" s="66"/>
      <c r="S12" s="66"/>
      <c r="T12" s="66"/>
      <c r="U12" s="66"/>
      <c r="V12" s="64">
        <f t="shared" si="2"/>
        <v>0</v>
      </c>
      <c r="W12" s="66"/>
      <c r="X12" s="66"/>
      <c r="Y12" s="66"/>
      <c r="Z12" s="66"/>
      <c r="AA12" s="66"/>
      <c r="AB12" s="66"/>
      <c r="AC12" s="66"/>
      <c r="AD12" s="65" t="s">
        <v>4266</v>
      </c>
      <c r="AE12" s="66"/>
      <c r="AF12" s="66"/>
      <c r="AG12" s="66"/>
      <c r="AH12" s="65" t="s">
        <v>4267</v>
      </c>
      <c r="AI12" s="66"/>
      <c r="AJ12" s="66"/>
    </row>
    <row r="13">
      <c r="A13" s="64">
        <v>191.0</v>
      </c>
      <c r="B13" s="65" t="s">
        <v>4268</v>
      </c>
      <c r="C13" s="65" t="s">
        <v>4269</v>
      </c>
      <c r="D13" s="65">
        <v>2020.0</v>
      </c>
      <c r="E13" s="64" t="s">
        <v>111</v>
      </c>
      <c r="F13" s="64">
        <v>0.0</v>
      </c>
      <c r="G13" s="64">
        <v>-9.0</v>
      </c>
      <c r="H13" s="64">
        <v>-5.0</v>
      </c>
      <c r="I13" s="66"/>
      <c r="J13" s="66"/>
      <c r="K13" s="64" t="s">
        <v>308</v>
      </c>
      <c r="L13" s="66"/>
      <c r="M13" s="66"/>
      <c r="N13" s="66"/>
      <c r="O13" s="66"/>
      <c r="P13" s="66"/>
      <c r="Q13" s="66"/>
      <c r="R13" s="66"/>
      <c r="S13" s="66"/>
      <c r="T13" s="64">
        <f>SUM(Q13:S13)</f>
        <v>0</v>
      </c>
      <c r="U13" s="66"/>
      <c r="V13" s="66"/>
      <c r="W13" s="66"/>
      <c r="X13" s="66"/>
      <c r="Y13" s="64" t="s">
        <v>4270</v>
      </c>
      <c r="Z13" s="66"/>
      <c r="AA13" s="66"/>
      <c r="AB13" s="65" t="s">
        <v>4271</v>
      </c>
      <c r="AC13" s="66"/>
      <c r="AD13" s="66"/>
      <c r="AE13" s="66"/>
      <c r="AF13" s="65" t="s">
        <v>4272</v>
      </c>
      <c r="AG13" s="66"/>
      <c r="AH13" s="66"/>
      <c r="AI13" s="66"/>
      <c r="AJ13" s="66"/>
    </row>
    <row r="14">
      <c r="A14" s="73">
        <v>190.0</v>
      </c>
      <c r="B14" s="65" t="s">
        <v>4273</v>
      </c>
      <c r="C14" s="65" t="s">
        <v>4274</v>
      </c>
      <c r="D14" s="65">
        <v>2014.0</v>
      </c>
      <c r="E14" s="66"/>
      <c r="F14" s="66"/>
      <c r="G14" s="72"/>
      <c r="H14" s="66"/>
      <c r="I14" s="66"/>
      <c r="J14" s="66"/>
      <c r="K14" s="64" t="s">
        <v>42</v>
      </c>
      <c r="L14" s="72"/>
      <c r="M14" s="72"/>
      <c r="N14" s="66"/>
      <c r="O14" s="66"/>
      <c r="P14" s="66"/>
      <c r="Q14" s="66"/>
      <c r="R14" s="66"/>
      <c r="S14" s="66"/>
      <c r="T14" s="66"/>
      <c r="U14" s="66"/>
      <c r="V14" s="64">
        <f t="shared" ref="V14:V21" si="3">SUM(S14:U14)</f>
        <v>0</v>
      </c>
      <c r="W14" s="66"/>
      <c r="X14" s="66"/>
      <c r="Y14" s="66"/>
      <c r="Z14" s="66"/>
      <c r="AA14" s="66"/>
      <c r="AB14" s="66"/>
      <c r="AC14" s="66"/>
      <c r="AD14" s="65" t="s">
        <v>4275</v>
      </c>
      <c r="AE14" s="66"/>
      <c r="AF14" s="66"/>
      <c r="AG14" s="66"/>
      <c r="AH14" s="65" t="s">
        <v>4276</v>
      </c>
      <c r="AI14" s="66"/>
      <c r="AJ14" s="66"/>
    </row>
    <row r="15">
      <c r="A15" s="73">
        <v>192.0</v>
      </c>
      <c r="B15" s="53" t="s">
        <v>4277</v>
      </c>
      <c r="C15" s="65" t="s">
        <v>4278</v>
      </c>
      <c r="D15" s="65">
        <v>2019.0</v>
      </c>
      <c r="E15" s="64" t="s">
        <v>2016</v>
      </c>
      <c r="F15" s="76">
        <v>44595.0</v>
      </c>
      <c r="G15" s="65">
        <v>-7.0</v>
      </c>
      <c r="H15" s="64">
        <v>-3.0</v>
      </c>
      <c r="I15" s="64" t="s">
        <v>94</v>
      </c>
      <c r="J15" s="64" t="s">
        <v>94</v>
      </c>
      <c r="K15" s="64" t="s">
        <v>44</v>
      </c>
      <c r="L15" s="72"/>
      <c r="M15" s="72"/>
      <c r="N15" s="64">
        <v>0.0</v>
      </c>
      <c r="O15" s="64">
        <v>1.0</v>
      </c>
      <c r="P15" s="64" t="s">
        <v>165</v>
      </c>
      <c r="Q15" s="64" t="s">
        <v>10</v>
      </c>
      <c r="R15" s="66"/>
      <c r="S15" s="64">
        <v>0.0</v>
      </c>
      <c r="T15" s="64">
        <v>1.0</v>
      </c>
      <c r="U15" s="64">
        <v>0.0</v>
      </c>
      <c r="V15" s="64">
        <f t="shared" si="3"/>
        <v>1</v>
      </c>
      <c r="W15" s="64" t="s">
        <v>4279</v>
      </c>
      <c r="X15" s="64" t="s">
        <v>137</v>
      </c>
      <c r="Y15" s="64" t="s">
        <v>4280</v>
      </c>
      <c r="Z15" s="64" t="s">
        <v>102</v>
      </c>
      <c r="AA15" s="64" t="s">
        <v>4281</v>
      </c>
      <c r="AB15" s="66"/>
      <c r="AC15" s="64" t="s">
        <v>4282</v>
      </c>
      <c r="AD15" s="65" t="s">
        <v>4283</v>
      </c>
      <c r="AE15" s="64" t="s">
        <v>4284</v>
      </c>
      <c r="AF15" s="64" t="s">
        <v>4285</v>
      </c>
      <c r="AG15" s="64" t="s">
        <v>4286</v>
      </c>
      <c r="AH15" s="65" t="s">
        <v>4287</v>
      </c>
      <c r="AI15" s="64" t="s">
        <v>151</v>
      </c>
      <c r="AJ15" s="64" t="s">
        <v>126</v>
      </c>
    </row>
    <row r="16">
      <c r="A16" s="73">
        <v>24.0</v>
      </c>
      <c r="B16" s="65" t="s">
        <v>4288</v>
      </c>
      <c r="C16" s="64" t="s">
        <v>4289</v>
      </c>
      <c r="D16" s="65">
        <v>2004.0</v>
      </c>
      <c r="E16" s="64" t="s">
        <v>111</v>
      </c>
      <c r="F16" s="64">
        <v>0.0</v>
      </c>
      <c r="G16" s="64">
        <v>-9.0</v>
      </c>
      <c r="H16" s="64">
        <v>0.0</v>
      </c>
      <c r="I16" s="64">
        <v>-9.0</v>
      </c>
      <c r="J16" s="64">
        <v>5.0</v>
      </c>
      <c r="K16" s="41" t="s">
        <v>404</v>
      </c>
      <c r="L16" s="72"/>
      <c r="M16" s="72"/>
      <c r="N16" s="64">
        <v>1.0</v>
      </c>
      <c r="O16" s="64">
        <v>1.0</v>
      </c>
      <c r="P16" s="64" t="s">
        <v>84</v>
      </c>
      <c r="Q16" s="64" t="s">
        <v>113</v>
      </c>
      <c r="R16" s="64" t="s">
        <v>4290</v>
      </c>
      <c r="S16" s="64">
        <v>0.0</v>
      </c>
      <c r="T16" s="64">
        <v>0.0</v>
      </c>
      <c r="U16" s="64">
        <v>0.0</v>
      </c>
      <c r="V16" s="64">
        <f t="shared" si="3"/>
        <v>0</v>
      </c>
      <c r="W16" s="64" t="s">
        <v>3617</v>
      </c>
      <c r="X16" s="64" t="s">
        <v>3528</v>
      </c>
      <c r="Y16" s="64" t="s">
        <v>3529</v>
      </c>
      <c r="Z16" s="64" t="s">
        <v>3530</v>
      </c>
      <c r="AA16" s="64" t="s">
        <v>3618</v>
      </c>
      <c r="AB16" s="64" t="s">
        <v>137</v>
      </c>
      <c r="AC16" s="64" t="s">
        <v>137</v>
      </c>
      <c r="AD16" s="65" t="s">
        <v>4291</v>
      </c>
      <c r="AE16" s="64" t="s">
        <v>4292</v>
      </c>
      <c r="AF16" s="64" t="s">
        <v>137</v>
      </c>
      <c r="AG16" s="64" t="s">
        <v>137</v>
      </c>
      <c r="AH16" s="65" t="s">
        <v>4293</v>
      </c>
      <c r="AI16" s="65" t="s">
        <v>96</v>
      </c>
      <c r="AJ16" s="65"/>
    </row>
    <row r="17">
      <c r="A17" s="73">
        <v>200.0</v>
      </c>
      <c r="B17" s="65" t="s">
        <v>4294</v>
      </c>
      <c r="C17" s="65" t="s">
        <v>4295</v>
      </c>
      <c r="D17" s="65">
        <v>1985.0</v>
      </c>
      <c r="E17" s="66"/>
      <c r="F17" s="66"/>
      <c r="G17" s="75"/>
      <c r="H17" s="66"/>
      <c r="I17" s="66"/>
      <c r="J17" s="66"/>
      <c r="K17" s="64" t="s">
        <v>42</v>
      </c>
      <c r="L17" s="72"/>
      <c r="M17" s="72"/>
      <c r="N17" s="66"/>
      <c r="O17" s="66"/>
      <c r="P17" s="66"/>
      <c r="Q17" s="66"/>
      <c r="R17" s="66"/>
      <c r="S17" s="66"/>
      <c r="T17" s="66"/>
      <c r="U17" s="66"/>
      <c r="V17" s="64">
        <f t="shared" si="3"/>
        <v>0</v>
      </c>
      <c r="W17" s="66"/>
      <c r="X17" s="66"/>
      <c r="Y17" s="66"/>
      <c r="Z17" s="66"/>
      <c r="AA17" s="66"/>
      <c r="AB17" s="66"/>
      <c r="AC17" s="66"/>
      <c r="AD17" s="65" t="s">
        <v>4296</v>
      </c>
      <c r="AE17" s="66"/>
      <c r="AF17" s="66"/>
      <c r="AG17" s="66"/>
      <c r="AH17" s="65" t="s">
        <v>4297</v>
      </c>
      <c r="AI17" s="66"/>
      <c r="AJ17" s="66"/>
    </row>
    <row r="18">
      <c r="A18" s="73">
        <v>201.0</v>
      </c>
      <c r="B18" s="65" t="s">
        <v>4298</v>
      </c>
      <c r="C18" s="65" t="s">
        <v>4299</v>
      </c>
      <c r="D18" s="65">
        <v>2000.0</v>
      </c>
      <c r="E18" s="64" t="s">
        <v>154</v>
      </c>
      <c r="F18" s="66"/>
      <c r="G18" s="53">
        <v>-3.0</v>
      </c>
      <c r="H18" s="64">
        <v>-2.0</v>
      </c>
      <c r="I18" s="64">
        <v>-3.0</v>
      </c>
      <c r="J18" s="64">
        <v>0.0</v>
      </c>
      <c r="K18" s="64" t="s">
        <v>3833</v>
      </c>
      <c r="L18" s="72"/>
      <c r="M18" s="72"/>
      <c r="N18" s="64">
        <v>0.0</v>
      </c>
      <c r="O18" s="64">
        <v>1.0</v>
      </c>
      <c r="P18" s="64" t="s">
        <v>4300</v>
      </c>
      <c r="Q18" s="64" t="s">
        <v>23</v>
      </c>
      <c r="R18" s="66"/>
      <c r="S18" s="66"/>
      <c r="T18" s="66"/>
      <c r="U18" s="66"/>
      <c r="V18" s="64">
        <f t="shared" si="3"/>
        <v>0</v>
      </c>
      <c r="W18" s="66"/>
      <c r="X18" s="66"/>
      <c r="Y18" s="66"/>
      <c r="Z18" s="66"/>
      <c r="AA18" s="66"/>
      <c r="AB18" s="66"/>
      <c r="AC18" s="66"/>
      <c r="AD18" s="65" t="s">
        <v>4301</v>
      </c>
      <c r="AE18" s="66"/>
      <c r="AF18" s="66"/>
      <c r="AG18" s="66"/>
      <c r="AH18" s="65" t="s">
        <v>4302</v>
      </c>
      <c r="AI18" s="66"/>
      <c r="AJ18" s="66"/>
    </row>
    <row r="19">
      <c r="A19" s="69">
        <v>193.0</v>
      </c>
      <c r="B19" s="65" t="s">
        <v>4303</v>
      </c>
      <c r="C19" s="65" t="s">
        <v>4304</v>
      </c>
      <c r="D19" s="65">
        <v>2016.0</v>
      </c>
      <c r="E19" s="66"/>
      <c r="F19" s="66"/>
      <c r="G19" s="75"/>
      <c r="H19" s="66"/>
      <c r="I19" s="66"/>
      <c r="J19" s="66"/>
      <c r="K19" s="64" t="s">
        <v>3833</v>
      </c>
      <c r="L19" s="66"/>
      <c r="M19" s="66"/>
      <c r="N19" s="70" t="s">
        <v>84</v>
      </c>
      <c r="O19" s="72"/>
      <c r="P19" s="72"/>
      <c r="Q19" s="66"/>
      <c r="R19" s="66"/>
      <c r="S19" s="66"/>
      <c r="T19" s="66"/>
      <c r="U19" s="66"/>
      <c r="V19" s="64">
        <f t="shared" si="3"/>
        <v>0</v>
      </c>
      <c r="W19" s="66"/>
      <c r="X19" s="66"/>
      <c r="Y19" s="66"/>
      <c r="Z19" s="66"/>
      <c r="AA19" s="66"/>
      <c r="AB19" s="66"/>
      <c r="AC19" s="66"/>
      <c r="AD19" s="65" t="s">
        <v>4305</v>
      </c>
      <c r="AE19" s="66"/>
      <c r="AF19" s="66"/>
      <c r="AG19" s="66"/>
      <c r="AH19" s="65" t="s">
        <v>4306</v>
      </c>
      <c r="AI19" s="66"/>
      <c r="AJ19" s="66"/>
    </row>
    <row r="20">
      <c r="A20" s="73">
        <v>205.0</v>
      </c>
      <c r="B20" s="53" t="s">
        <v>4307</v>
      </c>
      <c r="C20" s="65" t="s">
        <v>850</v>
      </c>
      <c r="D20" s="65">
        <v>2019.0</v>
      </c>
      <c r="E20" s="64" t="s">
        <v>1357</v>
      </c>
      <c r="F20" s="64">
        <v>3.0</v>
      </c>
      <c r="G20" s="65">
        <v>-7.0</v>
      </c>
      <c r="H20" s="64">
        <v>-3.0</v>
      </c>
      <c r="I20" s="64" t="s">
        <v>94</v>
      </c>
      <c r="J20" s="64" t="s">
        <v>94</v>
      </c>
      <c r="K20" s="64" t="s">
        <v>202</v>
      </c>
      <c r="L20" s="72"/>
      <c r="M20" s="72"/>
      <c r="N20" s="64">
        <v>0.0</v>
      </c>
      <c r="O20" s="64">
        <v>1.0</v>
      </c>
      <c r="P20" s="64" t="s">
        <v>165</v>
      </c>
      <c r="Q20" s="64" t="s">
        <v>23</v>
      </c>
      <c r="R20" s="66"/>
      <c r="S20" s="64">
        <v>1.0</v>
      </c>
      <c r="T20" s="64">
        <v>0.0</v>
      </c>
      <c r="U20" s="64">
        <v>0.0</v>
      </c>
      <c r="V20" s="64">
        <f t="shared" si="3"/>
        <v>1</v>
      </c>
      <c r="W20" s="64" t="s">
        <v>4308</v>
      </c>
      <c r="X20" s="64" t="s">
        <v>137</v>
      </c>
      <c r="Y20" s="64" t="s">
        <v>4280</v>
      </c>
      <c r="Z20" s="64" t="s">
        <v>102</v>
      </c>
      <c r="AA20" s="64" t="s">
        <v>4309</v>
      </c>
      <c r="AB20" s="66"/>
      <c r="AC20" s="64" t="s">
        <v>4310</v>
      </c>
      <c r="AD20" s="65" t="s">
        <v>4311</v>
      </c>
      <c r="AE20" s="64" t="s">
        <v>4312</v>
      </c>
      <c r="AF20" s="64" t="s">
        <v>4313</v>
      </c>
      <c r="AG20" s="64" t="s">
        <v>4314</v>
      </c>
      <c r="AH20" s="65" t="s">
        <v>4315</v>
      </c>
      <c r="AI20" s="64" t="s">
        <v>151</v>
      </c>
      <c r="AJ20" s="64" t="s">
        <v>126</v>
      </c>
    </row>
    <row r="21">
      <c r="A21" s="69">
        <v>197.0</v>
      </c>
      <c r="B21" s="65" t="s">
        <v>4316</v>
      </c>
      <c r="C21" s="65" t="s">
        <v>4317</v>
      </c>
      <c r="D21" s="65">
        <v>2020.0</v>
      </c>
      <c r="E21" s="66"/>
      <c r="F21" s="66"/>
      <c r="G21" s="65">
        <v>-3.0</v>
      </c>
      <c r="H21" s="66"/>
      <c r="I21" s="66"/>
      <c r="J21" s="66"/>
      <c r="K21" s="64" t="s">
        <v>3833</v>
      </c>
      <c r="L21" s="72"/>
      <c r="M21" s="72"/>
      <c r="N21" s="66"/>
      <c r="O21" s="66"/>
      <c r="P21" s="66"/>
      <c r="Q21" s="66"/>
      <c r="R21" s="66"/>
      <c r="S21" s="66"/>
      <c r="T21" s="66"/>
      <c r="U21" s="66"/>
      <c r="V21" s="64">
        <f t="shared" si="3"/>
        <v>0</v>
      </c>
      <c r="W21" s="66"/>
      <c r="X21" s="66"/>
      <c r="Y21" s="66"/>
      <c r="Z21" s="66"/>
      <c r="AA21" s="66"/>
      <c r="AB21" s="66"/>
      <c r="AC21" s="66"/>
      <c r="AD21" s="65" t="s">
        <v>4317</v>
      </c>
      <c r="AE21" s="66"/>
      <c r="AF21" s="66"/>
      <c r="AG21" s="66"/>
      <c r="AH21" s="65" t="s">
        <v>4318</v>
      </c>
      <c r="AI21" s="66"/>
      <c r="AJ21" s="66"/>
    </row>
    <row r="22">
      <c r="A22" s="73"/>
      <c r="B22" s="65" t="s">
        <v>4319</v>
      </c>
      <c r="C22" s="65" t="s">
        <v>4320</v>
      </c>
      <c r="D22" s="65">
        <v>2017.0</v>
      </c>
      <c r="E22" s="72"/>
      <c r="F22" s="72"/>
      <c r="G22" s="70"/>
      <c r="H22" s="70"/>
      <c r="I22" s="64"/>
      <c r="J22" s="70"/>
      <c r="K22" s="70"/>
      <c r="L22" s="70"/>
      <c r="M22" s="70"/>
      <c r="N22" s="64">
        <v>1.0</v>
      </c>
      <c r="O22" s="70">
        <v>0.0</v>
      </c>
      <c r="P22" s="70" t="s">
        <v>84</v>
      </c>
      <c r="Q22" s="70" t="s">
        <v>10</v>
      </c>
      <c r="R22" s="69"/>
      <c r="S22" s="69"/>
      <c r="T22" s="69"/>
      <c r="U22" s="69"/>
      <c r="V22" s="64"/>
      <c r="W22" s="69"/>
      <c r="X22" s="69"/>
      <c r="Y22" s="69"/>
      <c r="Z22" s="69"/>
      <c r="AA22" s="70" t="s">
        <v>4321</v>
      </c>
      <c r="AB22" s="69"/>
      <c r="AC22" s="69"/>
      <c r="AD22" s="65" t="s">
        <v>4322</v>
      </c>
      <c r="AE22" s="70" t="s">
        <v>4323</v>
      </c>
      <c r="AF22" s="70" t="s">
        <v>4324</v>
      </c>
      <c r="AG22" s="69"/>
      <c r="AH22" s="65" t="s">
        <v>4325</v>
      </c>
      <c r="AI22" s="70" t="s">
        <v>96</v>
      </c>
      <c r="AJ22" s="70" t="s">
        <v>126</v>
      </c>
    </row>
    <row r="23">
      <c r="A23" s="73">
        <v>213.0</v>
      </c>
      <c r="B23" s="65" t="s">
        <v>4326</v>
      </c>
      <c r="C23" s="65" t="s">
        <v>4327</v>
      </c>
      <c r="D23" s="65">
        <v>2010.0</v>
      </c>
      <c r="E23" s="64" t="s">
        <v>154</v>
      </c>
      <c r="F23" s="66"/>
      <c r="G23" s="75"/>
      <c r="H23" s="66"/>
      <c r="I23" s="64">
        <v>-3.0</v>
      </c>
      <c r="J23" s="64">
        <v>0.0</v>
      </c>
      <c r="K23" s="64" t="s">
        <v>3833</v>
      </c>
      <c r="L23" s="72"/>
      <c r="M23" s="72"/>
      <c r="N23" s="66"/>
      <c r="O23" s="66"/>
      <c r="P23" s="66"/>
      <c r="Q23" s="66"/>
      <c r="R23" s="66"/>
      <c r="S23" s="66"/>
      <c r="T23" s="66"/>
      <c r="U23" s="66"/>
      <c r="V23" s="64">
        <f>SUM(S23:U23)</f>
        <v>0</v>
      </c>
      <c r="W23" s="66"/>
      <c r="X23" s="66"/>
      <c r="Y23" s="66"/>
      <c r="Z23" s="66"/>
      <c r="AA23" s="66"/>
      <c r="AB23" s="66"/>
      <c r="AC23" s="66"/>
      <c r="AD23" s="65" t="s">
        <v>4328</v>
      </c>
      <c r="AE23" s="64" t="s">
        <v>4329</v>
      </c>
      <c r="AF23" s="66"/>
      <c r="AG23" s="66"/>
      <c r="AH23" s="65" t="s">
        <v>4330</v>
      </c>
      <c r="AI23" s="66"/>
      <c r="AJ23" s="66"/>
    </row>
    <row r="24">
      <c r="A24" s="70">
        <v>81.0</v>
      </c>
      <c r="B24" s="65" t="s">
        <v>4331</v>
      </c>
      <c r="C24" s="65" t="s">
        <v>1033</v>
      </c>
      <c r="D24" s="65">
        <v>2021.0</v>
      </c>
      <c r="E24" s="70" t="s">
        <v>4332</v>
      </c>
      <c r="F24" s="70">
        <v>2.0</v>
      </c>
      <c r="G24" s="65">
        <v>-8.0</v>
      </c>
      <c r="H24" s="70">
        <v>-1.0</v>
      </c>
      <c r="I24" s="70">
        <v>-6.0</v>
      </c>
      <c r="J24" s="70">
        <v>9.0</v>
      </c>
      <c r="K24" s="64" t="s">
        <v>4333</v>
      </c>
      <c r="L24" s="64">
        <v>0.0</v>
      </c>
      <c r="M24" s="64">
        <v>1.0</v>
      </c>
      <c r="N24" s="64" t="s">
        <v>84</v>
      </c>
      <c r="O24" s="64" t="s">
        <v>23</v>
      </c>
      <c r="P24" s="66"/>
      <c r="Q24" s="64">
        <v>0.75</v>
      </c>
      <c r="R24" s="64">
        <v>0.25</v>
      </c>
      <c r="S24" s="64">
        <v>0.0</v>
      </c>
      <c r="T24" s="64">
        <f>SUM(Q24:S24)</f>
        <v>1</v>
      </c>
      <c r="U24" s="70" t="s">
        <v>4334</v>
      </c>
      <c r="V24" s="64" t="s">
        <v>4335</v>
      </c>
      <c r="W24" s="64" t="s">
        <v>4336</v>
      </c>
      <c r="X24" s="64" t="s">
        <v>102</v>
      </c>
      <c r="Y24" s="64" t="s">
        <v>4337</v>
      </c>
      <c r="Z24" s="66"/>
      <c r="AA24" s="64" t="s">
        <v>4338</v>
      </c>
      <c r="AB24" s="65" t="s">
        <v>4339</v>
      </c>
      <c r="AC24" s="64" t="s">
        <v>4340</v>
      </c>
      <c r="AD24" s="64" t="s">
        <v>4341</v>
      </c>
      <c r="AE24" s="64" t="s">
        <v>4342</v>
      </c>
      <c r="AF24" s="65" t="s">
        <v>4343</v>
      </c>
      <c r="AG24" s="64" t="s">
        <v>96</v>
      </c>
      <c r="AH24" s="64" t="s">
        <v>126</v>
      </c>
      <c r="AI24" s="72"/>
      <c r="AJ24" s="72"/>
    </row>
    <row r="25">
      <c r="A25" s="73">
        <v>217.0</v>
      </c>
      <c r="B25" s="65" t="s">
        <v>4344</v>
      </c>
      <c r="C25" s="65" t="s">
        <v>4345</v>
      </c>
      <c r="D25" s="65">
        <v>2010.0</v>
      </c>
      <c r="E25" s="66"/>
      <c r="F25" s="66"/>
      <c r="G25" s="75"/>
      <c r="H25" s="66"/>
      <c r="I25" s="66"/>
      <c r="J25" s="66"/>
      <c r="K25" s="64" t="s">
        <v>330</v>
      </c>
      <c r="L25" s="72"/>
      <c r="M25" s="72"/>
      <c r="N25" s="66"/>
      <c r="O25" s="66"/>
      <c r="P25" s="66"/>
      <c r="Q25" s="64" t="s">
        <v>10</v>
      </c>
      <c r="R25" s="66"/>
      <c r="S25" s="66"/>
      <c r="T25" s="66"/>
      <c r="U25" s="66"/>
      <c r="V25" s="64">
        <f t="shared" ref="V25:V26" si="4">SUM(S25:U25)</f>
        <v>0</v>
      </c>
      <c r="W25" s="66"/>
      <c r="X25" s="66"/>
      <c r="Y25" s="66"/>
      <c r="Z25" s="66"/>
      <c r="AA25" s="66"/>
      <c r="AB25" s="66"/>
      <c r="AC25" s="66"/>
      <c r="AD25" s="65" t="s">
        <v>4345</v>
      </c>
      <c r="AE25" s="66"/>
      <c r="AF25" s="66"/>
      <c r="AG25" s="66"/>
      <c r="AH25" s="72"/>
      <c r="AI25" s="66"/>
      <c r="AJ25" s="66"/>
    </row>
    <row r="26">
      <c r="A26" s="69">
        <v>211.0</v>
      </c>
      <c r="B26" s="53" t="s">
        <v>4346</v>
      </c>
      <c r="C26" s="65" t="s">
        <v>4347</v>
      </c>
      <c r="D26" s="65">
        <v>2020.0</v>
      </c>
      <c r="E26" s="69"/>
      <c r="F26" s="69"/>
      <c r="G26" s="77"/>
      <c r="H26" s="69"/>
      <c r="I26" s="69"/>
      <c r="J26" s="69"/>
      <c r="K26" s="70" t="s">
        <v>3833</v>
      </c>
      <c r="L26" s="72"/>
      <c r="M26" s="72"/>
      <c r="N26" s="73"/>
      <c r="O26" s="69"/>
      <c r="P26" s="69"/>
      <c r="Q26" s="70" t="s">
        <v>10</v>
      </c>
      <c r="R26" s="69"/>
      <c r="S26" s="69"/>
      <c r="T26" s="69"/>
      <c r="U26" s="69"/>
      <c r="V26" s="64">
        <f t="shared" si="4"/>
        <v>0</v>
      </c>
      <c r="W26" s="69"/>
      <c r="X26" s="69"/>
      <c r="Y26" s="69"/>
      <c r="Z26" s="69"/>
      <c r="AA26" s="69"/>
      <c r="AB26" s="69"/>
      <c r="AC26" s="69"/>
      <c r="AD26" s="65" t="s">
        <v>4347</v>
      </c>
      <c r="AE26" s="69"/>
      <c r="AF26" s="69"/>
      <c r="AG26" s="69"/>
      <c r="AH26" s="65" t="s">
        <v>4348</v>
      </c>
      <c r="AI26" s="69"/>
      <c r="AJ26" s="69"/>
    </row>
    <row r="27">
      <c r="A27" s="73">
        <v>226.0</v>
      </c>
      <c r="B27" s="65" t="s">
        <v>4349</v>
      </c>
      <c r="C27" s="65" t="s">
        <v>4350</v>
      </c>
      <c r="D27" s="65">
        <v>2001.0</v>
      </c>
      <c r="E27" s="73"/>
      <c r="F27" s="73"/>
      <c r="G27" s="64">
        <v>-9.0</v>
      </c>
      <c r="H27" s="64">
        <v>-6.0</v>
      </c>
      <c r="I27" s="65">
        <v>-12.0</v>
      </c>
      <c r="J27" s="65">
        <v>2.0</v>
      </c>
      <c r="K27" s="64" t="s">
        <v>42</v>
      </c>
      <c r="L27" s="72"/>
      <c r="M27" s="73"/>
      <c r="N27" s="73"/>
      <c r="O27" s="73"/>
      <c r="P27" s="73"/>
      <c r="Q27" s="73"/>
      <c r="R27" s="73"/>
      <c r="S27" s="73"/>
      <c r="T27" s="73"/>
      <c r="U27" s="64">
        <f>SUM(R27:T27)</f>
        <v>0</v>
      </c>
      <c r="V27" s="73"/>
      <c r="W27" s="73"/>
      <c r="X27" s="73"/>
      <c r="Y27" s="73"/>
      <c r="Z27" s="73"/>
      <c r="AA27" s="73"/>
      <c r="AB27" s="73"/>
      <c r="AC27" s="65" t="s">
        <v>4350</v>
      </c>
      <c r="AD27" s="73"/>
      <c r="AE27" s="73"/>
      <c r="AF27" s="73"/>
      <c r="AG27" s="65" t="s">
        <v>4351</v>
      </c>
      <c r="AH27" s="73"/>
      <c r="AI27" s="73"/>
      <c r="AJ27" s="73"/>
    </row>
    <row r="28">
      <c r="A28" s="73">
        <v>229.0</v>
      </c>
      <c r="B28" s="65" t="s">
        <v>4352</v>
      </c>
      <c r="C28" s="65" t="s">
        <v>4353</v>
      </c>
      <c r="D28" s="65">
        <v>2021.0</v>
      </c>
      <c r="E28" s="69"/>
      <c r="F28" s="69"/>
      <c r="G28" s="64">
        <v>-10.0</v>
      </c>
      <c r="H28" s="70">
        <v>-6.0</v>
      </c>
      <c r="I28" s="70">
        <v>2.0</v>
      </c>
      <c r="J28" s="70">
        <v>2.0</v>
      </c>
      <c r="K28" s="70" t="s">
        <v>330</v>
      </c>
      <c r="L28" s="72"/>
      <c r="M28" s="72"/>
      <c r="N28" s="73"/>
      <c r="O28" s="69"/>
      <c r="P28" s="69"/>
      <c r="Q28" s="69"/>
      <c r="R28" s="69"/>
      <c r="S28" s="69"/>
      <c r="T28" s="69"/>
      <c r="U28" s="69"/>
      <c r="V28" s="64">
        <f t="shared" ref="V28:V31" si="5">SUM(S28:U28)</f>
        <v>0</v>
      </c>
      <c r="W28" s="69"/>
      <c r="X28" s="69"/>
      <c r="Y28" s="69"/>
      <c r="Z28" s="69"/>
      <c r="AA28" s="69"/>
      <c r="AB28" s="69"/>
      <c r="AC28" s="69"/>
      <c r="AD28" s="65" t="s">
        <v>4353</v>
      </c>
      <c r="AE28" s="69"/>
      <c r="AF28" s="69"/>
      <c r="AG28" s="69"/>
      <c r="AH28" s="65" t="s">
        <v>4354</v>
      </c>
      <c r="AI28" s="69"/>
      <c r="AJ28" s="69"/>
    </row>
    <row r="29">
      <c r="A29" s="69">
        <v>217.0</v>
      </c>
      <c r="B29" s="65" t="s">
        <v>4355</v>
      </c>
      <c r="C29" s="65" t="s">
        <v>4356</v>
      </c>
      <c r="D29" s="65">
        <v>2004.0</v>
      </c>
      <c r="E29" s="69"/>
      <c r="F29" s="69"/>
      <c r="G29" s="64">
        <v>-10.0</v>
      </c>
      <c r="H29" s="70">
        <v>-7.0</v>
      </c>
      <c r="I29" s="70">
        <v>-9.0</v>
      </c>
      <c r="J29" s="70">
        <v>0.0</v>
      </c>
      <c r="K29" s="70" t="s">
        <v>42</v>
      </c>
      <c r="L29" s="72"/>
      <c r="M29" s="72"/>
      <c r="N29" s="73"/>
      <c r="O29" s="69"/>
      <c r="P29" s="69"/>
      <c r="Q29" s="69"/>
      <c r="R29" s="69"/>
      <c r="S29" s="69"/>
      <c r="T29" s="69"/>
      <c r="U29" s="69"/>
      <c r="V29" s="64">
        <f t="shared" si="5"/>
        <v>0</v>
      </c>
      <c r="W29" s="69"/>
      <c r="X29" s="69"/>
      <c r="Y29" s="69"/>
      <c r="Z29" s="69"/>
      <c r="AA29" s="69"/>
      <c r="AB29" s="69"/>
      <c r="AC29" s="69"/>
      <c r="AD29" s="65" t="s">
        <v>4356</v>
      </c>
      <c r="AE29" s="69"/>
      <c r="AF29" s="69"/>
      <c r="AG29" s="69"/>
      <c r="AH29" s="65" t="s">
        <v>4357</v>
      </c>
      <c r="AI29" s="69"/>
      <c r="AJ29" s="69"/>
    </row>
    <row r="30">
      <c r="A30" s="73">
        <v>236.0</v>
      </c>
      <c r="B30" s="65" t="s">
        <v>4358</v>
      </c>
      <c r="C30" s="65" t="s">
        <v>4359</v>
      </c>
      <c r="D30" s="65">
        <v>2005.0</v>
      </c>
      <c r="E30" s="69"/>
      <c r="F30" s="69"/>
      <c r="G30" s="53">
        <v>-10.0</v>
      </c>
      <c r="H30" s="70">
        <v>-5.0</v>
      </c>
      <c r="I30" s="69"/>
      <c r="J30" s="69"/>
      <c r="K30" s="70" t="s">
        <v>308</v>
      </c>
      <c r="L30" s="72"/>
      <c r="M30" s="72"/>
      <c r="N30" s="73"/>
      <c r="O30" s="69"/>
      <c r="P30" s="69"/>
      <c r="Q30" s="69"/>
      <c r="R30" s="69"/>
      <c r="S30" s="69"/>
      <c r="T30" s="69"/>
      <c r="U30" s="69"/>
      <c r="V30" s="64">
        <f t="shared" si="5"/>
        <v>0</v>
      </c>
      <c r="W30" s="69"/>
      <c r="X30" s="69"/>
      <c r="Y30" s="69"/>
      <c r="Z30" s="69"/>
      <c r="AA30" s="69"/>
      <c r="AB30" s="69"/>
      <c r="AC30" s="69"/>
      <c r="AD30" s="65" t="s">
        <v>4359</v>
      </c>
      <c r="AE30" s="69"/>
      <c r="AF30" s="69"/>
      <c r="AG30" s="69"/>
      <c r="AH30" s="65" t="s">
        <v>4360</v>
      </c>
      <c r="AI30" s="69"/>
      <c r="AJ30" s="69"/>
    </row>
    <row r="31">
      <c r="A31" s="73">
        <v>220.0</v>
      </c>
      <c r="B31" s="65" t="s">
        <v>4361</v>
      </c>
      <c r="C31" s="65" t="s">
        <v>4362</v>
      </c>
      <c r="D31" s="65">
        <v>2014.0</v>
      </c>
      <c r="E31" s="69"/>
      <c r="F31" s="69"/>
      <c r="G31" s="77"/>
      <c r="H31" s="69"/>
      <c r="I31" s="69"/>
      <c r="J31" s="69"/>
      <c r="K31" s="70" t="s">
        <v>4363</v>
      </c>
      <c r="L31" s="72"/>
      <c r="M31" s="72"/>
      <c r="N31" s="73"/>
      <c r="O31" s="69"/>
      <c r="P31" s="69"/>
      <c r="Q31" s="69"/>
      <c r="R31" s="69"/>
      <c r="S31" s="69"/>
      <c r="T31" s="69"/>
      <c r="U31" s="69"/>
      <c r="V31" s="64">
        <f t="shared" si="5"/>
        <v>0</v>
      </c>
      <c r="W31" s="69"/>
      <c r="X31" s="69"/>
      <c r="Y31" s="69"/>
      <c r="Z31" s="69"/>
      <c r="AA31" s="69"/>
      <c r="AB31" s="69"/>
      <c r="AC31" s="69"/>
      <c r="AD31" s="65" t="s">
        <v>4362</v>
      </c>
      <c r="AE31" s="69"/>
      <c r="AF31" s="69"/>
      <c r="AG31" s="69"/>
      <c r="AH31" s="65" t="s">
        <v>4364</v>
      </c>
      <c r="AI31" s="69"/>
      <c r="AJ31" s="69"/>
    </row>
    <row r="32">
      <c r="A32" s="64">
        <v>244.0</v>
      </c>
      <c r="B32" s="65" t="s">
        <v>4365</v>
      </c>
      <c r="C32" s="65" t="s">
        <v>4366</v>
      </c>
      <c r="D32" s="65">
        <v>2007.0</v>
      </c>
      <c r="E32" s="73"/>
      <c r="F32" s="73"/>
      <c r="G32" s="73"/>
      <c r="H32" s="73"/>
      <c r="I32" s="73"/>
      <c r="J32" s="73"/>
      <c r="K32" s="64" t="s">
        <v>496</v>
      </c>
      <c r="L32" s="73"/>
      <c r="M32" s="73"/>
      <c r="N32" s="73"/>
      <c r="O32" s="73"/>
      <c r="P32" s="73"/>
      <c r="Q32" s="73"/>
      <c r="R32" s="73"/>
      <c r="S32" s="73"/>
      <c r="T32" s="64">
        <f>SUM(Q32:S32)</f>
        <v>0</v>
      </c>
      <c r="U32" s="73"/>
      <c r="V32" s="73"/>
      <c r="W32" s="73"/>
      <c r="X32" s="73"/>
      <c r="Y32" s="73"/>
      <c r="Z32" s="73"/>
      <c r="AA32" s="73"/>
      <c r="AB32" s="65" t="s">
        <v>4366</v>
      </c>
      <c r="AC32" s="73"/>
      <c r="AD32" s="73"/>
      <c r="AE32" s="73"/>
      <c r="AF32" s="65" t="s">
        <v>4367</v>
      </c>
      <c r="AG32" s="73"/>
      <c r="AH32" s="73"/>
      <c r="AI32" s="73"/>
      <c r="AJ32" s="73"/>
    </row>
    <row r="33">
      <c r="A33" s="69">
        <v>224.0</v>
      </c>
      <c r="B33" s="65" t="s">
        <v>4368</v>
      </c>
      <c r="C33" s="65" t="s">
        <v>4369</v>
      </c>
      <c r="D33" s="65">
        <v>2021.0</v>
      </c>
      <c r="E33" s="69"/>
      <c r="F33" s="69"/>
      <c r="G33" s="77"/>
      <c r="H33" s="69"/>
      <c r="I33" s="69"/>
      <c r="J33" s="69"/>
      <c r="K33" s="70" t="s">
        <v>4370</v>
      </c>
      <c r="L33" s="72"/>
      <c r="M33" s="72"/>
      <c r="N33" s="73"/>
      <c r="O33" s="69"/>
      <c r="P33" s="69"/>
      <c r="Q33" s="70" t="s">
        <v>10</v>
      </c>
      <c r="R33" s="69"/>
      <c r="S33" s="70">
        <v>1.0</v>
      </c>
      <c r="T33" s="70">
        <v>0.0</v>
      </c>
      <c r="U33" s="70">
        <v>0.0</v>
      </c>
      <c r="V33" s="64">
        <f t="shared" ref="V33:V35" si="6">SUM(S33:U33)</f>
        <v>1</v>
      </c>
      <c r="W33" s="70" t="s">
        <v>4371</v>
      </c>
      <c r="X33" s="69"/>
      <c r="Y33" s="69"/>
      <c r="Z33" s="69"/>
      <c r="AA33" s="69"/>
      <c r="AB33" s="69"/>
      <c r="AC33" s="69"/>
      <c r="AD33" s="65" t="s">
        <v>4372</v>
      </c>
      <c r="AE33" s="70" t="s">
        <v>4373</v>
      </c>
      <c r="AF33" s="69"/>
      <c r="AG33" s="69"/>
      <c r="AH33" s="65" t="s">
        <v>4374</v>
      </c>
      <c r="AI33" s="69"/>
      <c r="AJ33" s="69"/>
    </row>
    <row r="34">
      <c r="A34" s="69">
        <v>225.0</v>
      </c>
      <c r="B34" s="65" t="s">
        <v>4375</v>
      </c>
      <c r="C34" s="65" t="s">
        <v>4376</v>
      </c>
      <c r="D34" s="65">
        <v>2018.0</v>
      </c>
      <c r="E34" s="69"/>
      <c r="F34" s="69"/>
      <c r="G34" s="77"/>
      <c r="H34" s="69"/>
      <c r="I34" s="69"/>
      <c r="J34" s="69"/>
      <c r="K34" s="70" t="s">
        <v>404</v>
      </c>
      <c r="L34" s="72"/>
      <c r="M34" s="72"/>
      <c r="N34" s="73"/>
      <c r="O34" s="69"/>
      <c r="P34" s="69"/>
      <c r="Q34" s="69"/>
      <c r="R34" s="69"/>
      <c r="S34" s="69"/>
      <c r="T34" s="69"/>
      <c r="U34" s="69"/>
      <c r="V34" s="64">
        <f t="shared" si="6"/>
        <v>0</v>
      </c>
      <c r="W34" s="69"/>
      <c r="X34" s="69"/>
      <c r="Y34" s="69"/>
      <c r="Z34" s="69"/>
      <c r="AA34" s="69"/>
      <c r="AB34" s="69"/>
      <c r="AC34" s="69"/>
      <c r="AD34" s="65" t="s">
        <v>4377</v>
      </c>
      <c r="AE34" s="69"/>
      <c r="AF34" s="69"/>
      <c r="AG34" s="69"/>
      <c r="AH34" s="65" t="s">
        <v>4378</v>
      </c>
      <c r="AI34" s="69"/>
      <c r="AJ34" s="69"/>
    </row>
    <row r="35">
      <c r="A35" s="73">
        <v>371.0</v>
      </c>
      <c r="B35" s="65" t="s">
        <v>4379</v>
      </c>
      <c r="C35" s="65" t="s">
        <v>4380</v>
      </c>
      <c r="D35" s="65">
        <v>2021.0</v>
      </c>
      <c r="E35" s="53"/>
      <c r="F35" s="70">
        <v>3.0</v>
      </c>
      <c r="G35" s="65">
        <v>-3.0</v>
      </c>
      <c r="H35" s="70">
        <v>-1.0</v>
      </c>
      <c r="I35" s="70">
        <v>-3.0</v>
      </c>
      <c r="J35" s="70">
        <v>0.0</v>
      </c>
      <c r="K35" s="70" t="s">
        <v>3768</v>
      </c>
      <c r="L35" s="72"/>
      <c r="M35" s="72"/>
      <c r="N35" s="64">
        <v>0.0</v>
      </c>
      <c r="O35" s="70">
        <v>1.0</v>
      </c>
      <c r="P35" s="70" t="s">
        <v>165</v>
      </c>
      <c r="Q35" s="70" t="s">
        <v>16</v>
      </c>
      <c r="R35" s="69"/>
      <c r="S35" s="65">
        <v>0.0</v>
      </c>
      <c r="T35" s="65">
        <v>0.5</v>
      </c>
      <c r="U35" s="70">
        <v>0.5</v>
      </c>
      <c r="V35" s="64">
        <f t="shared" si="6"/>
        <v>1</v>
      </c>
      <c r="W35" s="70" t="s">
        <v>4381</v>
      </c>
      <c r="X35" s="65" t="s">
        <v>2180</v>
      </c>
      <c r="Y35" s="65" t="s">
        <v>2244</v>
      </c>
      <c r="Z35" s="65" t="s">
        <v>88</v>
      </c>
      <c r="AA35" s="72"/>
      <c r="AB35" s="69"/>
      <c r="AC35" s="69"/>
      <c r="AD35" s="70" t="s">
        <v>4382</v>
      </c>
      <c r="AE35" s="70" t="s">
        <v>4383</v>
      </c>
      <c r="AF35" s="70" t="s">
        <v>4384</v>
      </c>
      <c r="AG35" s="69"/>
      <c r="AH35" s="65" t="s">
        <v>4385</v>
      </c>
      <c r="AI35" s="70" t="s">
        <v>96</v>
      </c>
      <c r="AJ35" s="70" t="s">
        <v>126</v>
      </c>
    </row>
    <row r="36">
      <c r="A36" s="64">
        <v>255.0</v>
      </c>
      <c r="B36" s="65" t="s">
        <v>4386</v>
      </c>
      <c r="C36" s="65" t="s">
        <v>4387</v>
      </c>
      <c r="D36" s="65">
        <v>2003.0</v>
      </c>
      <c r="E36" s="73"/>
      <c r="F36" s="73"/>
      <c r="G36" s="73"/>
      <c r="H36" s="73"/>
      <c r="I36" s="73"/>
      <c r="J36" s="73"/>
      <c r="K36" s="64" t="s">
        <v>44</v>
      </c>
      <c r="L36" s="73"/>
      <c r="M36" s="73"/>
      <c r="N36" s="73"/>
      <c r="O36" s="73"/>
      <c r="P36" s="73"/>
      <c r="Q36" s="73"/>
      <c r="R36" s="73"/>
      <c r="S36" s="73"/>
      <c r="T36" s="64">
        <f t="shared" ref="T36:T37" si="7">SUM(Q36:S36)</f>
        <v>0</v>
      </c>
      <c r="U36" s="73"/>
      <c r="V36" s="73"/>
      <c r="W36" s="73"/>
      <c r="X36" s="73"/>
      <c r="Y36" s="73"/>
      <c r="Z36" s="73"/>
      <c r="AA36" s="73"/>
      <c r="AB36" s="65" t="s">
        <v>4387</v>
      </c>
      <c r="AC36" s="73"/>
      <c r="AD36" s="73"/>
      <c r="AE36" s="73"/>
      <c r="AF36" s="65" t="s">
        <v>4388</v>
      </c>
      <c r="AG36" s="73"/>
      <c r="AH36" s="73"/>
      <c r="AI36" s="73"/>
      <c r="AJ36" s="73"/>
    </row>
    <row r="37">
      <c r="A37" s="73">
        <v>256.0</v>
      </c>
      <c r="B37" s="65" t="s">
        <v>4389</v>
      </c>
      <c r="C37" s="65" t="s">
        <v>4390</v>
      </c>
      <c r="D37" s="65">
        <v>2021.0</v>
      </c>
      <c r="E37" s="73"/>
      <c r="F37" s="73"/>
      <c r="G37" s="73"/>
      <c r="H37" s="73"/>
      <c r="I37" s="73"/>
      <c r="J37" s="73"/>
      <c r="K37" s="73"/>
      <c r="L37" s="73"/>
      <c r="M37" s="73"/>
      <c r="N37" s="73"/>
      <c r="O37" s="73"/>
      <c r="P37" s="73"/>
      <c r="Q37" s="73"/>
      <c r="R37" s="73"/>
      <c r="S37" s="73"/>
      <c r="T37" s="64">
        <f t="shared" si="7"/>
        <v>0</v>
      </c>
      <c r="U37" s="73"/>
      <c r="V37" s="73"/>
      <c r="W37" s="73"/>
      <c r="X37" s="73"/>
      <c r="Y37" s="73"/>
      <c r="Z37" s="73"/>
      <c r="AA37" s="73"/>
      <c r="AB37" s="65" t="s">
        <v>4390</v>
      </c>
      <c r="AC37" s="73"/>
      <c r="AD37" s="73"/>
      <c r="AE37" s="73"/>
      <c r="AF37" s="72"/>
      <c r="AG37" s="73"/>
      <c r="AH37" s="73"/>
      <c r="AI37" s="73"/>
      <c r="AJ37" s="73"/>
    </row>
    <row r="38">
      <c r="A38" s="69">
        <v>233.0</v>
      </c>
      <c r="B38" s="65" t="s">
        <v>4391</v>
      </c>
      <c r="C38" s="65" t="s">
        <v>4392</v>
      </c>
      <c r="D38" s="65">
        <v>2021.0</v>
      </c>
      <c r="E38" s="69"/>
      <c r="F38" s="69"/>
      <c r="G38" s="77"/>
      <c r="H38" s="69"/>
      <c r="I38" s="70">
        <v>-6.0</v>
      </c>
      <c r="J38" s="70">
        <v>5.0</v>
      </c>
      <c r="K38" s="70" t="s">
        <v>404</v>
      </c>
      <c r="L38" s="72"/>
      <c r="M38" s="72"/>
      <c r="N38" s="73"/>
      <c r="O38" s="69"/>
      <c r="P38" s="69"/>
      <c r="Q38" s="70" t="s">
        <v>10</v>
      </c>
      <c r="R38" s="69"/>
      <c r="S38" s="69"/>
      <c r="T38" s="69"/>
      <c r="U38" s="69"/>
      <c r="V38" s="64">
        <f t="shared" ref="V38:V39" si="8">SUM(S38:U38)</f>
        <v>0</v>
      </c>
      <c r="W38" s="72"/>
      <c r="X38" s="72"/>
      <c r="Y38" s="69"/>
      <c r="Z38" s="69"/>
      <c r="AA38" s="69"/>
      <c r="AB38" s="69"/>
      <c r="AC38" s="69"/>
      <c r="AD38" s="65" t="s">
        <v>4392</v>
      </c>
      <c r="AE38" s="69"/>
      <c r="AF38" s="69"/>
      <c r="AG38" s="69"/>
      <c r="AH38" s="65" t="s">
        <v>4393</v>
      </c>
      <c r="AI38" s="69"/>
      <c r="AJ38" s="69"/>
    </row>
    <row r="39">
      <c r="A39" s="69">
        <v>234.0</v>
      </c>
      <c r="B39" s="65" t="s">
        <v>4394</v>
      </c>
      <c r="C39" s="65" t="s">
        <v>4395</v>
      </c>
      <c r="D39" s="72"/>
      <c r="E39" s="69"/>
      <c r="F39" s="69"/>
      <c r="G39" s="64">
        <v>-10.0</v>
      </c>
      <c r="H39" s="69"/>
      <c r="I39" s="69"/>
      <c r="J39" s="69"/>
      <c r="K39" s="70" t="s">
        <v>42</v>
      </c>
      <c r="L39" s="72"/>
      <c r="M39" s="72"/>
      <c r="N39" s="73"/>
      <c r="O39" s="69"/>
      <c r="P39" s="69"/>
      <c r="Q39" s="69"/>
      <c r="R39" s="69"/>
      <c r="S39" s="70">
        <v>0.25</v>
      </c>
      <c r="T39" s="70">
        <v>0.75</v>
      </c>
      <c r="U39" s="70">
        <v>0.0</v>
      </c>
      <c r="V39" s="64">
        <f t="shared" si="8"/>
        <v>1</v>
      </c>
      <c r="W39" s="70" t="s">
        <v>4396</v>
      </c>
      <c r="X39" s="72"/>
      <c r="Y39" s="69"/>
      <c r="Z39" s="69"/>
      <c r="AA39" s="69"/>
      <c r="AB39" s="69"/>
      <c r="AC39" s="69"/>
      <c r="AD39" s="65" t="s">
        <v>4397</v>
      </c>
      <c r="AE39" s="69"/>
      <c r="AF39" s="70" t="s">
        <v>4398</v>
      </c>
      <c r="AG39" s="69"/>
      <c r="AH39" s="72"/>
      <c r="AI39" s="69"/>
      <c r="AJ39" s="69"/>
    </row>
    <row r="40">
      <c r="A40" s="73">
        <v>444.0</v>
      </c>
      <c r="B40" s="65" t="s">
        <v>4399</v>
      </c>
      <c r="C40" s="65" t="s">
        <v>4400</v>
      </c>
      <c r="D40" s="65">
        <v>2021.0</v>
      </c>
      <c r="E40" s="64">
        <v>3.0</v>
      </c>
      <c r="F40" s="73"/>
      <c r="G40" s="73"/>
      <c r="H40" s="73"/>
      <c r="I40" s="73"/>
      <c r="J40" s="73"/>
      <c r="K40" s="64" t="s">
        <v>45</v>
      </c>
      <c r="L40" s="73"/>
      <c r="M40" s="73"/>
      <c r="N40" s="73"/>
      <c r="O40" s="73"/>
      <c r="P40" s="73"/>
      <c r="Q40" s="73"/>
      <c r="R40" s="73"/>
      <c r="S40" s="73"/>
      <c r="T40" s="64">
        <f>SUM(Q40:S40)</f>
        <v>0</v>
      </c>
      <c r="U40" s="73"/>
      <c r="V40" s="64" t="s">
        <v>4401</v>
      </c>
      <c r="W40" s="64" t="s">
        <v>4402</v>
      </c>
      <c r="X40" s="73"/>
      <c r="Y40" s="73"/>
      <c r="Z40" s="73"/>
      <c r="AA40" s="73"/>
      <c r="AB40" s="64" t="s">
        <v>4403</v>
      </c>
      <c r="AC40" s="64" t="s">
        <v>4404</v>
      </c>
      <c r="AD40" s="73"/>
      <c r="AE40" s="73"/>
      <c r="AF40" s="72"/>
      <c r="AG40" s="73"/>
      <c r="AH40" s="73"/>
      <c r="AI40" s="73"/>
      <c r="AJ40" s="73"/>
    </row>
    <row r="41">
      <c r="A41" s="73">
        <v>261.0</v>
      </c>
      <c r="B41" s="65" t="s">
        <v>4405</v>
      </c>
      <c r="C41" s="65" t="s">
        <v>4406</v>
      </c>
      <c r="D41" s="65">
        <v>2021.0</v>
      </c>
      <c r="E41" s="69"/>
      <c r="F41" s="69"/>
      <c r="G41" s="64">
        <v>-10.0</v>
      </c>
      <c r="H41" s="69"/>
      <c r="I41" s="70">
        <v>-6.0</v>
      </c>
      <c r="J41" s="70">
        <v>5.0</v>
      </c>
      <c r="K41" s="70" t="s">
        <v>42</v>
      </c>
      <c r="L41" s="72"/>
      <c r="M41" s="72"/>
      <c r="N41" s="73"/>
      <c r="O41" s="69"/>
      <c r="P41" s="69"/>
      <c r="Q41" s="69"/>
      <c r="R41" s="69"/>
      <c r="S41" s="69"/>
      <c r="T41" s="69"/>
      <c r="U41" s="69"/>
      <c r="V41" s="64">
        <f>SUM(S41:U41)</f>
        <v>0</v>
      </c>
      <c r="W41" s="69"/>
      <c r="X41" s="70" t="s">
        <v>4225</v>
      </c>
      <c r="Y41" s="70" t="s">
        <v>496</v>
      </c>
      <c r="Z41" s="69"/>
      <c r="AA41" s="69"/>
      <c r="AB41" s="69"/>
      <c r="AC41" s="69"/>
      <c r="AD41" s="65" t="s">
        <v>4406</v>
      </c>
      <c r="AE41" s="69"/>
      <c r="AF41" s="69"/>
      <c r="AG41" s="69"/>
      <c r="AH41" s="65" t="s">
        <v>4407</v>
      </c>
      <c r="AI41" s="69"/>
      <c r="AJ41" s="69"/>
    </row>
    <row r="42">
      <c r="A42" s="64">
        <v>270.0</v>
      </c>
      <c r="B42" s="65" t="s">
        <v>4408</v>
      </c>
      <c r="C42" s="65" t="s">
        <v>4409</v>
      </c>
      <c r="D42" s="65">
        <v>2016.0</v>
      </c>
      <c r="E42" s="73"/>
      <c r="F42" s="73"/>
      <c r="G42" s="73"/>
      <c r="H42" s="73"/>
      <c r="I42" s="73"/>
      <c r="J42" s="73"/>
      <c r="K42" s="73"/>
      <c r="L42" s="73"/>
      <c r="M42" s="73"/>
      <c r="N42" s="73"/>
      <c r="O42" s="73"/>
      <c r="P42" s="73"/>
      <c r="Q42" s="73"/>
      <c r="R42" s="73"/>
      <c r="S42" s="73"/>
      <c r="T42" s="64">
        <f t="shared" ref="T42:T46" si="9">SUM(Q42:S42)</f>
        <v>0</v>
      </c>
      <c r="U42" s="73"/>
      <c r="V42" s="73"/>
      <c r="W42" s="73"/>
      <c r="X42" s="73"/>
      <c r="Y42" s="73"/>
      <c r="Z42" s="73"/>
      <c r="AA42" s="73"/>
      <c r="AB42" s="65" t="s">
        <v>4409</v>
      </c>
      <c r="AC42" s="73"/>
      <c r="AD42" s="73"/>
      <c r="AE42" s="73"/>
      <c r="AF42" s="65" t="s">
        <v>4410</v>
      </c>
      <c r="AG42" s="73"/>
      <c r="AH42" s="73"/>
      <c r="AI42" s="73"/>
      <c r="AJ42" s="73"/>
    </row>
    <row r="43">
      <c r="A43" s="64">
        <v>271.0</v>
      </c>
      <c r="B43" s="65" t="s">
        <v>4411</v>
      </c>
      <c r="C43" s="65" t="s">
        <v>4412</v>
      </c>
      <c r="D43" s="65">
        <v>1985.0</v>
      </c>
      <c r="E43" s="73"/>
      <c r="F43" s="73"/>
      <c r="G43" s="73"/>
      <c r="H43" s="73"/>
      <c r="I43" s="73"/>
      <c r="J43" s="73"/>
      <c r="K43" s="73"/>
      <c r="L43" s="73"/>
      <c r="M43" s="73"/>
      <c r="N43" s="73"/>
      <c r="O43" s="73"/>
      <c r="P43" s="73"/>
      <c r="Q43" s="73"/>
      <c r="R43" s="73"/>
      <c r="S43" s="73"/>
      <c r="T43" s="64">
        <f t="shared" si="9"/>
        <v>0</v>
      </c>
      <c r="U43" s="73"/>
      <c r="V43" s="73"/>
      <c r="W43" s="73"/>
      <c r="X43" s="73"/>
      <c r="Y43" s="73"/>
      <c r="Z43" s="73"/>
      <c r="AA43" s="73"/>
      <c r="AB43" s="65" t="s">
        <v>4412</v>
      </c>
      <c r="AC43" s="73"/>
      <c r="AD43" s="73"/>
      <c r="AE43" s="73"/>
      <c r="AF43" s="65" t="s">
        <v>4413</v>
      </c>
      <c r="AG43" s="73"/>
      <c r="AH43" s="73"/>
      <c r="AI43" s="73"/>
      <c r="AJ43" s="73"/>
    </row>
    <row r="44">
      <c r="A44" s="64">
        <v>273.0</v>
      </c>
      <c r="B44" s="65" t="s">
        <v>4414</v>
      </c>
      <c r="C44" s="65" t="s">
        <v>4415</v>
      </c>
      <c r="D44" s="65">
        <v>2010.0</v>
      </c>
      <c r="E44" s="73"/>
      <c r="F44" s="73"/>
      <c r="G44" s="73"/>
      <c r="H44" s="73"/>
      <c r="I44" s="73"/>
      <c r="J44" s="73"/>
      <c r="K44" s="73"/>
      <c r="L44" s="73"/>
      <c r="M44" s="73"/>
      <c r="N44" s="73"/>
      <c r="O44" s="73"/>
      <c r="P44" s="73"/>
      <c r="Q44" s="73"/>
      <c r="R44" s="73"/>
      <c r="S44" s="73"/>
      <c r="T44" s="64">
        <f t="shared" si="9"/>
        <v>0</v>
      </c>
      <c r="U44" s="73"/>
      <c r="V44" s="73"/>
      <c r="W44" s="73"/>
      <c r="X44" s="73"/>
      <c r="Y44" s="73"/>
      <c r="Z44" s="73"/>
      <c r="AA44" s="73"/>
      <c r="AB44" s="65" t="s">
        <v>4415</v>
      </c>
      <c r="AC44" s="73"/>
      <c r="AD44" s="73"/>
      <c r="AE44" s="73"/>
      <c r="AF44" s="65" t="s">
        <v>4416</v>
      </c>
      <c r="AG44" s="73"/>
      <c r="AH44" s="73"/>
      <c r="AI44" s="73"/>
      <c r="AJ44" s="73"/>
    </row>
    <row r="45">
      <c r="A45" s="73">
        <v>274.0</v>
      </c>
      <c r="B45" s="65" t="s">
        <v>4417</v>
      </c>
      <c r="C45" s="65" t="s">
        <v>4418</v>
      </c>
      <c r="D45" s="65">
        <v>2010.0</v>
      </c>
      <c r="E45" s="73"/>
      <c r="F45" s="73"/>
      <c r="G45" s="73"/>
      <c r="H45" s="73"/>
      <c r="I45" s="73"/>
      <c r="J45" s="73"/>
      <c r="K45" s="73"/>
      <c r="L45" s="73"/>
      <c r="M45" s="73"/>
      <c r="N45" s="73"/>
      <c r="O45" s="73"/>
      <c r="P45" s="73"/>
      <c r="Q45" s="73"/>
      <c r="R45" s="73"/>
      <c r="S45" s="73"/>
      <c r="T45" s="64">
        <f t="shared" si="9"/>
        <v>0</v>
      </c>
      <c r="U45" s="73"/>
      <c r="V45" s="73"/>
      <c r="W45" s="73"/>
      <c r="X45" s="73"/>
      <c r="Y45" s="73"/>
      <c r="Z45" s="73"/>
      <c r="AA45" s="73"/>
      <c r="AB45" s="65" t="s">
        <v>4418</v>
      </c>
      <c r="AC45" s="73"/>
      <c r="AD45" s="73"/>
      <c r="AE45" s="73"/>
      <c r="AF45" s="65" t="s">
        <v>4419</v>
      </c>
      <c r="AG45" s="73"/>
      <c r="AH45" s="73"/>
      <c r="AI45" s="73"/>
      <c r="AJ45" s="73"/>
    </row>
    <row r="46">
      <c r="A46" s="64">
        <v>276.0</v>
      </c>
      <c r="B46" s="65" t="s">
        <v>4420</v>
      </c>
      <c r="C46" s="65" t="s">
        <v>1660</v>
      </c>
      <c r="D46" s="65">
        <v>2014.0</v>
      </c>
      <c r="E46" s="73"/>
      <c r="F46" s="73"/>
      <c r="G46" s="73"/>
      <c r="H46" s="73"/>
      <c r="I46" s="73"/>
      <c r="J46" s="73"/>
      <c r="K46" s="64" t="s">
        <v>42</v>
      </c>
      <c r="L46" s="73"/>
      <c r="M46" s="73"/>
      <c r="N46" s="73"/>
      <c r="O46" s="73"/>
      <c r="P46" s="73"/>
      <c r="Q46" s="73"/>
      <c r="R46" s="73"/>
      <c r="S46" s="73"/>
      <c r="T46" s="64">
        <f t="shared" si="9"/>
        <v>0</v>
      </c>
      <c r="U46" s="73"/>
      <c r="V46" s="73"/>
      <c r="W46" s="73"/>
      <c r="X46" s="73"/>
      <c r="Y46" s="73"/>
      <c r="Z46" s="73"/>
      <c r="AA46" s="73"/>
      <c r="AB46" s="65" t="s">
        <v>1660</v>
      </c>
      <c r="AC46" s="73"/>
      <c r="AD46" s="73"/>
      <c r="AE46" s="73"/>
      <c r="AF46" s="65"/>
      <c r="AG46" s="73"/>
      <c r="AH46" s="73"/>
      <c r="AI46" s="73"/>
      <c r="AJ46" s="73"/>
    </row>
    <row r="47">
      <c r="A47" s="73">
        <v>265.0</v>
      </c>
      <c r="B47" s="65" t="s">
        <v>4421</v>
      </c>
      <c r="C47" s="65" t="s">
        <v>4422</v>
      </c>
      <c r="D47" s="65">
        <v>2019.0</v>
      </c>
      <c r="E47" s="69"/>
      <c r="F47" s="69"/>
      <c r="G47" s="64">
        <v>-10.0</v>
      </c>
      <c r="H47" s="69"/>
      <c r="I47" s="69"/>
      <c r="J47" s="69"/>
      <c r="K47" s="70" t="s">
        <v>42</v>
      </c>
      <c r="L47" s="72"/>
      <c r="M47" s="72"/>
      <c r="N47" s="73"/>
      <c r="O47" s="69"/>
      <c r="P47" s="69"/>
      <c r="Q47" s="69"/>
      <c r="R47" s="69"/>
      <c r="S47" s="69"/>
      <c r="T47" s="69"/>
      <c r="U47" s="69"/>
      <c r="V47" s="64">
        <f t="shared" ref="V47:V49" si="10">SUM(S47:U47)</f>
        <v>0</v>
      </c>
      <c r="W47" s="69"/>
      <c r="X47" s="69"/>
      <c r="Y47" s="69"/>
      <c r="Z47" s="69"/>
      <c r="AA47" s="69"/>
      <c r="AB47" s="69"/>
      <c r="AC47" s="69"/>
      <c r="AD47" s="65" t="s">
        <v>4422</v>
      </c>
      <c r="AE47" s="69"/>
      <c r="AF47" s="69"/>
      <c r="AG47" s="69"/>
      <c r="AH47" s="72"/>
      <c r="AI47" s="69"/>
      <c r="AJ47" s="69"/>
    </row>
    <row r="48">
      <c r="A48" s="73">
        <v>267.0</v>
      </c>
      <c r="B48" s="65" t="s">
        <v>4423</v>
      </c>
      <c r="C48" s="65" t="s">
        <v>4424</v>
      </c>
      <c r="D48" s="65">
        <v>1987.0</v>
      </c>
      <c r="E48" s="69"/>
      <c r="F48" s="69"/>
      <c r="G48" s="77"/>
      <c r="H48" s="69"/>
      <c r="I48" s="69"/>
      <c r="J48" s="69"/>
      <c r="K48" s="70" t="s">
        <v>216</v>
      </c>
      <c r="L48" s="72"/>
      <c r="M48" s="72"/>
      <c r="N48" s="73"/>
      <c r="O48" s="69"/>
      <c r="P48" s="69"/>
      <c r="Q48" s="69"/>
      <c r="R48" s="69"/>
      <c r="S48" s="69"/>
      <c r="T48" s="69"/>
      <c r="U48" s="69"/>
      <c r="V48" s="64">
        <f t="shared" si="10"/>
        <v>0</v>
      </c>
      <c r="W48" s="69"/>
      <c r="X48" s="69"/>
      <c r="Y48" s="69"/>
      <c r="Z48" s="69"/>
      <c r="AA48" s="69"/>
      <c r="AB48" s="69"/>
      <c r="AC48" s="69"/>
      <c r="AD48" s="65" t="s">
        <v>4424</v>
      </c>
      <c r="AE48" s="69"/>
      <c r="AF48" s="69"/>
      <c r="AG48" s="69"/>
      <c r="AH48" s="72"/>
      <c r="AI48" s="69"/>
      <c r="AJ48" s="69"/>
    </row>
    <row r="49">
      <c r="A49" s="69">
        <v>251.0</v>
      </c>
      <c r="B49" s="65" t="s">
        <v>4425</v>
      </c>
      <c r="C49" s="65" t="s">
        <v>4426</v>
      </c>
      <c r="D49" s="65">
        <v>2015.0</v>
      </c>
      <c r="E49" s="70" t="s">
        <v>3743</v>
      </c>
      <c r="F49" s="70">
        <v>3.0</v>
      </c>
      <c r="G49" s="64">
        <v>-10.0</v>
      </c>
      <c r="H49" s="70">
        <v>-7.0</v>
      </c>
      <c r="I49" s="70">
        <v>-9.0</v>
      </c>
      <c r="J49" s="70">
        <v>0.0</v>
      </c>
      <c r="K49" s="70" t="s">
        <v>42</v>
      </c>
      <c r="L49" s="72"/>
      <c r="M49" s="72"/>
      <c r="N49" s="64">
        <v>0.0</v>
      </c>
      <c r="O49" s="70">
        <v>1.0</v>
      </c>
      <c r="P49" s="70" t="s">
        <v>268</v>
      </c>
      <c r="Q49" s="70" t="s">
        <v>10</v>
      </c>
      <c r="R49" s="69"/>
      <c r="S49" s="70">
        <v>0.25</v>
      </c>
      <c r="T49" s="70">
        <v>0.75</v>
      </c>
      <c r="U49" s="70">
        <v>0.0</v>
      </c>
      <c r="V49" s="64">
        <f t="shared" si="10"/>
        <v>1</v>
      </c>
      <c r="W49" s="70" t="s">
        <v>3756</v>
      </c>
      <c r="X49" s="70" t="s">
        <v>4427</v>
      </c>
      <c r="Y49" s="70" t="s">
        <v>496</v>
      </c>
      <c r="Z49" s="70" t="s">
        <v>88</v>
      </c>
      <c r="AA49" s="70" t="s">
        <v>4428</v>
      </c>
      <c r="AB49" s="69"/>
      <c r="AC49" s="69"/>
      <c r="AD49" s="65" t="s">
        <v>4426</v>
      </c>
      <c r="AE49" s="69"/>
      <c r="AF49" s="69"/>
      <c r="AG49" s="69"/>
      <c r="AH49" s="65" t="s">
        <v>4429</v>
      </c>
      <c r="AI49" s="69"/>
      <c r="AJ49" s="69"/>
    </row>
    <row r="50">
      <c r="A50" s="64">
        <v>293.0</v>
      </c>
      <c r="B50" s="65" t="s">
        <v>4430</v>
      </c>
      <c r="C50" s="65" t="s">
        <v>4431</v>
      </c>
      <c r="D50" s="65">
        <v>2020.0</v>
      </c>
      <c r="E50" s="73"/>
      <c r="F50" s="73"/>
      <c r="G50" s="73"/>
      <c r="H50" s="73"/>
      <c r="I50" s="73"/>
      <c r="J50" s="73"/>
      <c r="K50" s="73"/>
      <c r="L50" s="73"/>
      <c r="M50" s="73"/>
      <c r="N50" s="73"/>
      <c r="O50" s="73"/>
      <c r="P50" s="73"/>
      <c r="Q50" s="73"/>
      <c r="R50" s="73"/>
      <c r="S50" s="73"/>
      <c r="T50" s="64">
        <f t="shared" ref="T50:T55" si="11">SUM(Q50:S50)</f>
        <v>0</v>
      </c>
      <c r="U50" s="73"/>
      <c r="V50" s="73"/>
      <c r="W50" s="73"/>
      <c r="X50" s="73"/>
      <c r="Y50" s="73"/>
      <c r="Z50" s="73"/>
      <c r="AA50" s="73"/>
      <c r="AB50" s="65" t="s">
        <v>4431</v>
      </c>
      <c r="AC50" s="73"/>
      <c r="AD50" s="73"/>
      <c r="AE50" s="73"/>
      <c r="AF50" s="65" t="s">
        <v>4432</v>
      </c>
      <c r="AG50" s="73"/>
      <c r="AH50" s="73"/>
      <c r="AI50" s="73"/>
      <c r="AJ50" s="73"/>
    </row>
    <row r="51">
      <c r="A51" s="73">
        <v>297.0</v>
      </c>
      <c r="B51" s="65" t="s">
        <v>4433</v>
      </c>
      <c r="C51" s="65" t="s">
        <v>4434</v>
      </c>
      <c r="D51" s="65">
        <v>2019.0</v>
      </c>
      <c r="E51" s="73"/>
      <c r="F51" s="73"/>
      <c r="G51" s="73"/>
      <c r="H51" s="73"/>
      <c r="I51" s="73"/>
      <c r="J51" s="73"/>
      <c r="K51" s="73"/>
      <c r="L51" s="73"/>
      <c r="M51" s="73"/>
      <c r="N51" s="73"/>
      <c r="O51" s="73"/>
      <c r="P51" s="73"/>
      <c r="Q51" s="73"/>
      <c r="R51" s="73"/>
      <c r="S51" s="73"/>
      <c r="T51" s="64">
        <f t="shared" si="11"/>
        <v>0</v>
      </c>
      <c r="U51" s="73"/>
      <c r="V51" s="73"/>
      <c r="W51" s="73"/>
      <c r="X51" s="73"/>
      <c r="Y51" s="73"/>
      <c r="Z51" s="73"/>
      <c r="AA51" s="73"/>
      <c r="AB51" s="65" t="s">
        <v>4434</v>
      </c>
      <c r="AC51" s="73"/>
      <c r="AD51" s="73"/>
      <c r="AE51" s="73"/>
      <c r="AF51" s="65" t="s">
        <v>4435</v>
      </c>
      <c r="AG51" s="73"/>
      <c r="AH51" s="73"/>
      <c r="AI51" s="73"/>
      <c r="AJ51" s="73"/>
    </row>
    <row r="52">
      <c r="A52" s="64">
        <v>457.0</v>
      </c>
      <c r="B52" s="65" t="s">
        <v>4436</v>
      </c>
      <c r="C52" s="65" t="s">
        <v>4437</v>
      </c>
      <c r="D52" s="65">
        <v>2021.0</v>
      </c>
      <c r="E52" s="64" t="s">
        <v>4438</v>
      </c>
      <c r="F52" s="64"/>
      <c r="G52" s="64">
        <v>-7.0</v>
      </c>
      <c r="H52" s="65"/>
      <c r="I52" s="64"/>
      <c r="J52" s="64"/>
      <c r="K52" s="64" t="s">
        <v>3833</v>
      </c>
      <c r="L52" s="64">
        <v>1.0</v>
      </c>
      <c r="M52" s="64">
        <v>0.0</v>
      </c>
      <c r="N52" s="64"/>
      <c r="O52" s="65"/>
      <c r="P52" s="66"/>
      <c r="Q52" s="64">
        <v>0.75</v>
      </c>
      <c r="R52" s="64">
        <v>0.25</v>
      </c>
      <c r="S52" s="64"/>
      <c r="T52" s="64">
        <f t="shared" si="11"/>
        <v>1</v>
      </c>
      <c r="U52" s="64" t="s">
        <v>4439</v>
      </c>
      <c r="V52" s="64"/>
      <c r="W52" s="64" t="s">
        <v>4440</v>
      </c>
      <c r="X52" s="64" t="s">
        <v>4441</v>
      </c>
      <c r="Y52" s="64"/>
      <c r="Z52" s="66"/>
      <c r="AA52" s="64"/>
      <c r="AB52" s="65" t="s">
        <v>4442</v>
      </c>
      <c r="AC52" s="64" t="s">
        <v>4443</v>
      </c>
      <c r="AD52" s="64" t="s">
        <v>4444</v>
      </c>
      <c r="AE52" s="66"/>
      <c r="AF52" s="65" t="s">
        <v>4445</v>
      </c>
      <c r="AG52" s="64"/>
      <c r="AH52" s="64" t="s">
        <v>126</v>
      </c>
      <c r="AI52" s="64"/>
      <c r="AJ52" s="64"/>
    </row>
    <row r="53">
      <c r="A53" s="64">
        <v>298.0</v>
      </c>
      <c r="B53" s="65" t="s">
        <v>4446</v>
      </c>
      <c r="C53" s="65" t="s">
        <v>4447</v>
      </c>
      <c r="D53" s="65">
        <v>2012.0</v>
      </c>
      <c r="E53" s="73"/>
      <c r="F53" s="73"/>
      <c r="G53" s="73"/>
      <c r="H53" s="73"/>
      <c r="I53" s="73"/>
      <c r="J53" s="73"/>
      <c r="K53" s="73"/>
      <c r="L53" s="73"/>
      <c r="M53" s="73"/>
      <c r="N53" s="73"/>
      <c r="O53" s="73"/>
      <c r="P53" s="73"/>
      <c r="Q53" s="73"/>
      <c r="R53" s="73"/>
      <c r="S53" s="73"/>
      <c r="T53" s="64">
        <f t="shared" si="11"/>
        <v>0</v>
      </c>
      <c r="U53" s="73"/>
      <c r="V53" s="73"/>
      <c r="W53" s="73"/>
      <c r="X53" s="73"/>
      <c r="Y53" s="73"/>
      <c r="Z53" s="73"/>
      <c r="AA53" s="73"/>
      <c r="AB53" s="65" t="s">
        <v>4447</v>
      </c>
      <c r="AC53" s="73"/>
      <c r="AD53" s="73"/>
      <c r="AE53" s="73"/>
      <c r="AF53" s="72"/>
      <c r="AG53" s="73"/>
      <c r="AH53" s="73"/>
      <c r="AI53" s="73"/>
      <c r="AJ53" s="73"/>
    </row>
    <row r="54">
      <c r="A54" s="73">
        <v>299.0</v>
      </c>
      <c r="B54" s="65" t="s">
        <v>4448</v>
      </c>
      <c r="C54" s="65" t="s">
        <v>4449</v>
      </c>
      <c r="D54" s="65">
        <v>2008.0</v>
      </c>
      <c r="E54" s="73"/>
      <c r="F54" s="73"/>
      <c r="G54" s="73"/>
      <c r="H54" s="73"/>
      <c r="I54" s="73"/>
      <c r="J54" s="73"/>
      <c r="K54" s="73"/>
      <c r="L54" s="73"/>
      <c r="M54" s="73"/>
      <c r="N54" s="73"/>
      <c r="O54" s="73"/>
      <c r="P54" s="73"/>
      <c r="Q54" s="73"/>
      <c r="R54" s="73"/>
      <c r="S54" s="73"/>
      <c r="T54" s="64">
        <f t="shared" si="11"/>
        <v>0</v>
      </c>
      <c r="U54" s="73"/>
      <c r="V54" s="73"/>
      <c r="W54" s="73"/>
      <c r="X54" s="73"/>
      <c r="Y54" s="73"/>
      <c r="Z54" s="73"/>
      <c r="AA54" s="73"/>
      <c r="AB54" s="65" t="s">
        <v>4449</v>
      </c>
      <c r="AC54" s="73"/>
      <c r="AD54" s="73"/>
      <c r="AE54" s="73"/>
      <c r="AF54" s="65" t="s">
        <v>4450</v>
      </c>
      <c r="AG54" s="73"/>
      <c r="AH54" s="73"/>
      <c r="AI54" s="73"/>
      <c r="AJ54" s="73"/>
    </row>
    <row r="55">
      <c r="A55" s="64">
        <v>308.0</v>
      </c>
      <c r="B55" s="65" t="s">
        <v>4451</v>
      </c>
      <c r="C55" s="65" t="s">
        <v>4452</v>
      </c>
      <c r="D55" s="65">
        <v>2015.0</v>
      </c>
      <c r="E55" s="73"/>
      <c r="F55" s="73"/>
      <c r="G55" s="73"/>
      <c r="H55" s="73"/>
      <c r="I55" s="73"/>
      <c r="J55" s="73"/>
      <c r="K55" s="64" t="s">
        <v>4453</v>
      </c>
      <c r="L55" s="73"/>
      <c r="M55" s="73"/>
      <c r="N55" s="73"/>
      <c r="O55" s="73"/>
      <c r="P55" s="73"/>
      <c r="Q55" s="73"/>
      <c r="R55" s="73"/>
      <c r="S55" s="73"/>
      <c r="T55" s="64">
        <f t="shared" si="11"/>
        <v>0</v>
      </c>
      <c r="U55" s="73"/>
      <c r="V55" s="73"/>
      <c r="W55" s="73"/>
      <c r="X55" s="73"/>
      <c r="Y55" s="73"/>
      <c r="Z55" s="73"/>
      <c r="AA55" s="73"/>
      <c r="AB55" s="65" t="s">
        <v>4452</v>
      </c>
      <c r="AC55" s="73"/>
      <c r="AD55" s="73"/>
      <c r="AE55" s="73"/>
      <c r="AF55" s="65" t="s">
        <v>4454</v>
      </c>
      <c r="AG55" s="73"/>
      <c r="AH55" s="73"/>
      <c r="AI55" s="73"/>
      <c r="AJ55" s="73"/>
    </row>
    <row r="56">
      <c r="A56" s="69">
        <v>276.0</v>
      </c>
      <c r="B56" s="53" t="s">
        <v>4455</v>
      </c>
      <c r="C56" s="65" t="s">
        <v>4456</v>
      </c>
      <c r="D56" s="65">
        <v>2017.0</v>
      </c>
      <c r="E56" s="69"/>
      <c r="F56" s="69"/>
      <c r="G56" s="77"/>
      <c r="H56" s="69"/>
      <c r="I56" s="69"/>
      <c r="J56" s="69"/>
      <c r="K56" s="70" t="s">
        <v>3833</v>
      </c>
      <c r="L56" s="72"/>
      <c r="M56" s="72"/>
      <c r="N56" s="73"/>
      <c r="O56" s="69"/>
      <c r="P56" s="69"/>
      <c r="Q56" s="69"/>
      <c r="R56" s="69"/>
      <c r="S56" s="69"/>
      <c r="T56" s="69"/>
      <c r="U56" s="69"/>
      <c r="V56" s="64">
        <f>SUM(S56:U56)</f>
        <v>0</v>
      </c>
      <c r="W56" s="69"/>
      <c r="X56" s="69"/>
      <c r="Y56" s="69"/>
      <c r="Z56" s="69"/>
      <c r="AA56" s="69"/>
      <c r="AB56" s="69"/>
      <c r="AC56" s="69"/>
      <c r="AD56" s="65" t="s">
        <v>4456</v>
      </c>
      <c r="AE56" s="69"/>
      <c r="AF56" s="69"/>
      <c r="AG56" s="69"/>
      <c r="AH56" s="65" t="s">
        <v>4457</v>
      </c>
      <c r="AI56" s="69"/>
      <c r="AJ56" s="69"/>
    </row>
    <row r="57">
      <c r="A57" s="64">
        <v>319.0</v>
      </c>
      <c r="B57" s="65" t="s">
        <v>4458</v>
      </c>
      <c r="C57" s="65" t="s">
        <v>4459</v>
      </c>
      <c r="D57" s="65">
        <v>2001.0</v>
      </c>
      <c r="E57" s="73"/>
      <c r="F57" s="73"/>
      <c r="G57" s="73"/>
      <c r="H57" s="73"/>
      <c r="I57" s="73"/>
      <c r="J57" s="73"/>
      <c r="K57" s="64" t="s">
        <v>604</v>
      </c>
      <c r="L57" s="73"/>
      <c r="M57" s="73"/>
      <c r="N57" s="73"/>
      <c r="O57" s="73"/>
      <c r="P57" s="73"/>
      <c r="Q57" s="73"/>
      <c r="R57" s="73"/>
      <c r="S57" s="73"/>
      <c r="T57" s="64">
        <f>SUM(Q57:S57)</f>
        <v>0</v>
      </c>
      <c r="U57" s="73"/>
      <c r="V57" s="73"/>
      <c r="W57" s="73"/>
      <c r="X57" s="73"/>
      <c r="Y57" s="73"/>
      <c r="Z57" s="73"/>
      <c r="AA57" s="73"/>
      <c r="AB57" s="65" t="s">
        <v>4459</v>
      </c>
      <c r="AC57" s="73"/>
      <c r="AD57" s="73"/>
      <c r="AE57" s="73"/>
      <c r="AF57" s="65" t="s">
        <v>4460</v>
      </c>
      <c r="AG57" s="73"/>
      <c r="AH57" s="73"/>
      <c r="AI57" s="73"/>
      <c r="AJ57" s="73"/>
    </row>
    <row r="58">
      <c r="A58" s="73">
        <v>302.0</v>
      </c>
      <c r="B58" s="65" t="s">
        <v>4461</v>
      </c>
      <c r="C58" s="65" t="s">
        <v>4462</v>
      </c>
      <c r="D58" s="65">
        <v>1996.0</v>
      </c>
      <c r="E58" s="69"/>
      <c r="F58" s="69"/>
      <c r="G58" s="64">
        <v>-10.0</v>
      </c>
      <c r="H58" s="69"/>
      <c r="I58" s="69"/>
      <c r="J58" s="69"/>
      <c r="K58" s="70" t="s">
        <v>42</v>
      </c>
      <c r="L58" s="72"/>
      <c r="M58" s="72"/>
      <c r="N58" s="73"/>
      <c r="O58" s="69"/>
      <c r="P58" s="69"/>
      <c r="Q58" s="69"/>
      <c r="R58" s="69"/>
      <c r="S58" s="69"/>
      <c r="T58" s="69"/>
      <c r="U58" s="69"/>
      <c r="V58" s="64">
        <f>SUM(S58:U58)</f>
        <v>0</v>
      </c>
      <c r="W58" s="69"/>
      <c r="X58" s="69"/>
      <c r="Y58" s="69"/>
      <c r="Z58" s="69"/>
      <c r="AA58" s="69"/>
      <c r="AB58" s="69"/>
      <c r="AC58" s="69"/>
      <c r="AD58" s="65" t="s">
        <v>4462</v>
      </c>
      <c r="AE58" s="69"/>
      <c r="AF58" s="69"/>
      <c r="AG58" s="69"/>
      <c r="AH58" s="65" t="s">
        <v>4463</v>
      </c>
      <c r="AI58" s="69"/>
      <c r="AJ58" s="69"/>
    </row>
    <row r="59">
      <c r="A59" s="73">
        <v>303.0</v>
      </c>
      <c r="B59" s="65" t="s">
        <v>4464</v>
      </c>
      <c r="C59" s="65" t="s">
        <v>4465</v>
      </c>
      <c r="D59" s="65">
        <v>2017.0</v>
      </c>
      <c r="E59" s="72"/>
      <c r="F59" s="73"/>
      <c r="G59" s="73"/>
      <c r="H59" s="78"/>
      <c r="I59" s="73"/>
      <c r="J59" s="73"/>
      <c r="K59" s="73"/>
      <c r="L59" s="73"/>
      <c r="M59" s="73"/>
      <c r="N59" s="73"/>
      <c r="O59" s="73"/>
      <c r="P59" s="73"/>
      <c r="Q59" s="73"/>
      <c r="R59" s="73"/>
      <c r="S59" s="73"/>
      <c r="T59" s="64">
        <f>SUM(Q59:S59)</f>
        <v>0</v>
      </c>
      <c r="U59" s="73"/>
      <c r="V59" s="73"/>
      <c r="W59" s="73"/>
      <c r="X59" s="73"/>
      <c r="Y59" s="73"/>
      <c r="Z59" s="73"/>
      <c r="AA59" s="73"/>
      <c r="AB59" s="65" t="s">
        <v>4465</v>
      </c>
      <c r="AC59" s="73"/>
      <c r="AD59" s="73"/>
      <c r="AE59" s="73"/>
      <c r="AF59" s="65" t="s">
        <v>4466</v>
      </c>
      <c r="AG59" s="73"/>
      <c r="AH59" s="73"/>
      <c r="AI59" s="73"/>
      <c r="AJ59" s="73"/>
    </row>
    <row r="60">
      <c r="A60" s="64">
        <v>324.0</v>
      </c>
      <c r="B60" s="65" t="s">
        <v>4467</v>
      </c>
      <c r="C60" s="65" t="s">
        <v>4468</v>
      </c>
      <c r="D60" s="65">
        <v>2015.0</v>
      </c>
      <c r="E60" s="64" t="s">
        <v>4469</v>
      </c>
      <c r="F60" s="64">
        <v>0.0</v>
      </c>
      <c r="G60" s="64">
        <v>-4.0</v>
      </c>
      <c r="H60" s="64">
        <v>-4.0</v>
      </c>
      <c r="I60" s="73"/>
      <c r="J60" s="73"/>
      <c r="K60" s="64" t="s">
        <v>44</v>
      </c>
      <c r="L60" s="64">
        <v>1.0</v>
      </c>
      <c r="M60" s="64">
        <v>0.0</v>
      </c>
      <c r="N60" s="73"/>
      <c r="O60" s="64" t="s">
        <v>10</v>
      </c>
      <c r="P60" s="73"/>
      <c r="Q60" s="73"/>
      <c r="R60" s="73"/>
      <c r="S60" s="73"/>
      <c r="T60" s="73"/>
      <c r="U60" s="73"/>
      <c r="V60" s="64" t="s">
        <v>4470</v>
      </c>
      <c r="W60" s="64" t="s">
        <v>4471</v>
      </c>
      <c r="X60" s="73"/>
      <c r="Y60" s="64" t="s">
        <v>4472</v>
      </c>
      <c r="Z60" s="73"/>
      <c r="AA60" s="73"/>
      <c r="AB60" s="65" t="s">
        <v>4468</v>
      </c>
      <c r="AC60" s="64" t="s">
        <v>4473</v>
      </c>
      <c r="AD60" s="64" t="s">
        <v>4474</v>
      </c>
      <c r="AE60" s="73"/>
      <c r="AF60" s="65" t="s">
        <v>4475</v>
      </c>
      <c r="AG60" s="73"/>
      <c r="AH60" s="73"/>
      <c r="AI60" s="73"/>
      <c r="AJ60" s="73"/>
    </row>
    <row r="61">
      <c r="A61" s="73">
        <v>306.0</v>
      </c>
      <c r="B61" s="65" t="s">
        <v>4476</v>
      </c>
      <c r="C61" s="65" t="s">
        <v>4477</v>
      </c>
      <c r="D61" s="65">
        <v>2021.0</v>
      </c>
      <c r="E61" s="72"/>
      <c r="F61" s="73"/>
      <c r="G61" s="73"/>
      <c r="H61" s="78"/>
      <c r="I61" s="73"/>
      <c r="J61" s="73"/>
      <c r="K61" s="73"/>
      <c r="L61" s="73"/>
      <c r="M61" s="73"/>
      <c r="N61" s="73"/>
      <c r="O61" s="73"/>
      <c r="P61" s="73"/>
      <c r="Q61" s="73"/>
      <c r="R61" s="73"/>
      <c r="S61" s="73"/>
      <c r="T61" s="64">
        <f>SUM(Q61:S61)</f>
        <v>0</v>
      </c>
      <c r="U61" s="73"/>
      <c r="V61" s="73"/>
      <c r="W61" s="73"/>
      <c r="X61" s="73"/>
      <c r="Y61" s="73"/>
      <c r="Z61" s="73"/>
      <c r="AA61" s="73"/>
      <c r="AB61" s="65" t="s">
        <v>4477</v>
      </c>
      <c r="AC61" s="73"/>
      <c r="AD61" s="73"/>
      <c r="AE61" s="73"/>
      <c r="AF61" s="65" t="s">
        <v>4478</v>
      </c>
      <c r="AG61" s="72"/>
      <c r="AH61" s="73"/>
      <c r="AI61" s="73"/>
      <c r="AJ61" s="73"/>
    </row>
    <row r="62">
      <c r="A62" s="69">
        <v>288.0</v>
      </c>
      <c r="B62" s="65" t="s">
        <v>4479</v>
      </c>
      <c r="C62" s="65" t="s">
        <v>4480</v>
      </c>
      <c r="D62" s="65">
        <v>2020.0</v>
      </c>
      <c r="E62" s="69"/>
      <c r="F62" s="69"/>
      <c r="G62" s="65">
        <v>-7.0</v>
      </c>
      <c r="H62" s="53">
        <v>-4.0</v>
      </c>
      <c r="I62" s="69"/>
      <c r="J62" s="69"/>
      <c r="K62" s="70" t="s">
        <v>202</v>
      </c>
      <c r="L62" s="65">
        <v>1.0</v>
      </c>
      <c r="M62" s="72"/>
      <c r="N62" s="72"/>
      <c r="O62" s="69"/>
      <c r="P62" s="69"/>
      <c r="Q62" s="69"/>
      <c r="R62" s="69"/>
      <c r="S62" s="69"/>
      <c r="T62" s="69"/>
      <c r="U62" s="69"/>
      <c r="V62" s="64">
        <f>SUM(S62:U62)</f>
        <v>0</v>
      </c>
      <c r="W62" s="69"/>
      <c r="X62" s="69"/>
      <c r="Y62" s="69"/>
      <c r="Z62" s="69"/>
      <c r="AA62" s="69"/>
      <c r="AB62" s="69"/>
      <c r="AC62" s="69"/>
      <c r="AD62" s="65" t="s">
        <v>4481</v>
      </c>
      <c r="AE62" s="69"/>
      <c r="AF62" s="69"/>
      <c r="AG62" s="69"/>
      <c r="AH62" s="65" t="s">
        <v>4482</v>
      </c>
      <c r="AI62" s="69"/>
      <c r="AJ62" s="69"/>
    </row>
    <row r="63">
      <c r="A63" s="73">
        <v>336.0</v>
      </c>
      <c r="B63" s="65" t="s">
        <v>4483</v>
      </c>
      <c r="C63" s="65" t="s">
        <v>4484</v>
      </c>
      <c r="D63" s="65">
        <v>2007.0</v>
      </c>
      <c r="E63" s="73"/>
      <c r="F63" s="73"/>
      <c r="G63" s="73"/>
      <c r="H63" s="73"/>
      <c r="I63" s="73"/>
      <c r="J63" s="73"/>
      <c r="K63" s="73"/>
      <c r="L63" s="73"/>
      <c r="M63" s="73"/>
      <c r="N63" s="73"/>
      <c r="O63" s="73"/>
      <c r="P63" s="73"/>
      <c r="Q63" s="73"/>
      <c r="R63" s="73"/>
      <c r="S63" s="73"/>
      <c r="T63" s="64">
        <f t="shared" ref="T63:T65" si="12">SUM(Q63:S63)</f>
        <v>0</v>
      </c>
      <c r="U63" s="73"/>
      <c r="V63" s="73"/>
      <c r="W63" s="73"/>
      <c r="X63" s="73"/>
      <c r="Y63" s="73"/>
      <c r="Z63" s="73"/>
      <c r="AA63" s="73"/>
      <c r="AB63" s="65" t="s">
        <v>4484</v>
      </c>
      <c r="AC63" s="73"/>
      <c r="AD63" s="73"/>
      <c r="AE63" s="73"/>
      <c r="AF63" s="65" t="s">
        <v>4485</v>
      </c>
      <c r="AG63" s="73"/>
      <c r="AH63" s="73"/>
      <c r="AI63" s="73"/>
      <c r="AJ63" s="73"/>
    </row>
    <row r="64">
      <c r="A64" s="64">
        <v>341.0</v>
      </c>
      <c r="B64" s="65" t="s">
        <v>4486</v>
      </c>
      <c r="C64" s="65" t="s">
        <v>4487</v>
      </c>
      <c r="D64" s="65">
        <v>2020.0</v>
      </c>
      <c r="E64" s="73"/>
      <c r="F64" s="73"/>
      <c r="G64" s="73"/>
      <c r="H64" s="73"/>
      <c r="I64" s="73"/>
      <c r="J64" s="73"/>
      <c r="K64" s="73"/>
      <c r="L64" s="73"/>
      <c r="M64" s="73"/>
      <c r="N64" s="73"/>
      <c r="O64" s="73"/>
      <c r="P64" s="73"/>
      <c r="Q64" s="73"/>
      <c r="R64" s="73"/>
      <c r="S64" s="73"/>
      <c r="T64" s="64">
        <f t="shared" si="12"/>
        <v>0</v>
      </c>
      <c r="U64" s="73"/>
      <c r="V64" s="73"/>
      <c r="W64" s="73"/>
      <c r="X64" s="73"/>
      <c r="Y64" s="73"/>
      <c r="Z64" s="73"/>
      <c r="AA64" s="73"/>
      <c r="AB64" s="65" t="s">
        <v>4487</v>
      </c>
      <c r="AC64" s="73"/>
      <c r="AD64" s="73"/>
      <c r="AE64" s="73"/>
      <c r="AF64" s="65" t="s">
        <v>4488</v>
      </c>
      <c r="AG64" s="73"/>
      <c r="AH64" s="73"/>
      <c r="AI64" s="73"/>
      <c r="AJ64" s="73"/>
    </row>
    <row r="65">
      <c r="A65" s="70">
        <v>224.0</v>
      </c>
      <c r="B65" s="53" t="s">
        <v>4489</v>
      </c>
      <c r="C65" s="64" t="s">
        <v>4490</v>
      </c>
      <c r="D65" s="65">
        <v>2009.0</v>
      </c>
      <c r="E65" s="64" t="s">
        <v>2390</v>
      </c>
      <c r="F65" s="64">
        <v>3.0</v>
      </c>
      <c r="G65" s="64">
        <v>-10.0</v>
      </c>
      <c r="H65" s="64">
        <v>-6.0</v>
      </c>
      <c r="I65" s="64" t="s">
        <v>137</v>
      </c>
      <c r="J65" s="64" t="s">
        <v>137</v>
      </c>
      <c r="K65" s="64" t="s">
        <v>4370</v>
      </c>
      <c r="L65" s="64">
        <v>0.0</v>
      </c>
      <c r="M65" s="64">
        <v>1.0</v>
      </c>
      <c r="N65" s="65" t="s">
        <v>165</v>
      </c>
      <c r="O65" s="64" t="s">
        <v>16</v>
      </c>
      <c r="P65" s="64" t="s">
        <v>4491</v>
      </c>
      <c r="Q65" s="64">
        <v>0.75</v>
      </c>
      <c r="R65" s="64">
        <v>0.0</v>
      </c>
      <c r="S65" s="64">
        <v>0.25</v>
      </c>
      <c r="T65" s="64">
        <f t="shared" si="12"/>
        <v>1</v>
      </c>
      <c r="U65" s="64" t="s">
        <v>4492</v>
      </c>
      <c r="V65" s="64" t="s">
        <v>137</v>
      </c>
      <c r="W65" s="64" t="s">
        <v>4493</v>
      </c>
      <c r="X65" s="64" t="s">
        <v>102</v>
      </c>
      <c r="Y65" s="64" t="s">
        <v>4494</v>
      </c>
      <c r="Z65" s="64" t="e">
        <v>#NAME?</v>
      </c>
      <c r="AA65" s="64" t="s">
        <v>4495</v>
      </c>
      <c r="AB65" s="65" t="s">
        <v>4496</v>
      </c>
      <c r="AC65" s="64" t="s">
        <v>4497</v>
      </c>
      <c r="AD65" s="64" t="s">
        <v>4498</v>
      </c>
      <c r="AE65" s="64" t="s">
        <v>4499</v>
      </c>
      <c r="AF65" s="64" t="s">
        <v>94</v>
      </c>
      <c r="AG65" s="64" t="s">
        <v>96</v>
      </c>
      <c r="AH65" s="64"/>
      <c r="AI65" s="72"/>
      <c r="AJ65" s="72"/>
    </row>
    <row r="66">
      <c r="A66" s="73">
        <v>324.0</v>
      </c>
      <c r="B66" s="65" t="s">
        <v>4500</v>
      </c>
      <c r="C66" s="65" t="s">
        <v>4501</v>
      </c>
      <c r="D66" s="65">
        <v>1998.0</v>
      </c>
      <c r="E66" s="69"/>
      <c r="F66" s="69"/>
      <c r="G66" s="64">
        <v>-10.0</v>
      </c>
      <c r="H66" s="69"/>
      <c r="I66" s="69"/>
      <c r="J66" s="69"/>
      <c r="K66" s="53" t="s">
        <v>42</v>
      </c>
      <c r="L66" s="72"/>
      <c r="M66" s="72"/>
      <c r="N66" s="73"/>
      <c r="O66" s="69"/>
      <c r="P66" s="69"/>
      <c r="Q66" s="69"/>
      <c r="R66" s="69"/>
      <c r="S66" s="69"/>
      <c r="T66" s="69"/>
      <c r="U66" s="69"/>
      <c r="V66" s="64">
        <f>SUM(S66:U66)</f>
        <v>0</v>
      </c>
      <c r="W66" s="69"/>
      <c r="X66" s="69"/>
      <c r="Y66" s="69"/>
      <c r="Z66" s="69"/>
      <c r="AA66" s="69"/>
      <c r="AB66" s="69"/>
      <c r="AC66" s="69"/>
      <c r="AD66" s="65" t="s">
        <v>4501</v>
      </c>
      <c r="AE66" s="69"/>
      <c r="AF66" s="69"/>
      <c r="AG66" s="69"/>
      <c r="AH66" s="65" t="s">
        <v>4502</v>
      </c>
      <c r="AI66" s="69"/>
      <c r="AJ66" s="69"/>
    </row>
    <row r="67">
      <c r="A67" s="73">
        <v>348.0</v>
      </c>
      <c r="B67" s="65" t="s">
        <v>4503</v>
      </c>
      <c r="C67" s="65" t="s">
        <v>4504</v>
      </c>
      <c r="D67" s="65">
        <v>2016.0</v>
      </c>
      <c r="E67" s="73"/>
      <c r="F67" s="73"/>
      <c r="G67" s="73"/>
      <c r="H67" s="73"/>
      <c r="I67" s="73"/>
      <c r="J67" s="73"/>
      <c r="K67" s="64" t="s">
        <v>4505</v>
      </c>
      <c r="L67" s="73"/>
      <c r="M67" s="73"/>
      <c r="N67" s="73"/>
      <c r="O67" s="64" t="s">
        <v>10</v>
      </c>
      <c r="P67" s="73"/>
      <c r="Q67" s="73"/>
      <c r="R67" s="73"/>
      <c r="S67" s="73"/>
      <c r="T67" s="64">
        <f t="shared" ref="T67:T68" si="13">SUM(Q67:S67)</f>
        <v>0</v>
      </c>
      <c r="U67" s="73"/>
      <c r="V67" s="73"/>
      <c r="W67" s="73"/>
      <c r="X67" s="73"/>
      <c r="Y67" s="73"/>
      <c r="Z67" s="73"/>
      <c r="AA67" s="73"/>
      <c r="AB67" s="65" t="s">
        <v>4504</v>
      </c>
      <c r="AC67" s="73"/>
      <c r="AD67" s="73"/>
      <c r="AE67" s="73"/>
      <c r="AF67" s="65" t="s">
        <v>4506</v>
      </c>
      <c r="AG67" s="73"/>
      <c r="AH67" s="73"/>
      <c r="AI67" s="73"/>
      <c r="AJ67" s="73"/>
    </row>
    <row r="68">
      <c r="A68" s="77">
        <v>300.0</v>
      </c>
      <c r="B68" s="53" t="s">
        <v>4507</v>
      </c>
      <c r="C68" s="53" t="s">
        <v>4508</v>
      </c>
      <c r="D68" s="53">
        <v>2020.0</v>
      </c>
      <c r="E68" s="53" t="s">
        <v>4509</v>
      </c>
      <c r="F68" s="53">
        <v>2.0</v>
      </c>
      <c r="G68" s="53">
        <v>-8.0</v>
      </c>
      <c r="H68" s="53">
        <v>-1.0</v>
      </c>
      <c r="I68" s="53">
        <v>-6.0</v>
      </c>
      <c r="J68" s="53">
        <v>9.0</v>
      </c>
      <c r="K68" s="53" t="s">
        <v>4510</v>
      </c>
      <c r="L68" s="53">
        <v>0.0</v>
      </c>
      <c r="M68" s="53">
        <v>1.0</v>
      </c>
      <c r="N68" s="53" t="s">
        <v>84</v>
      </c>
      <c r="O68" s="53" t="s">
        <v>10</v>
      </c>
      <c r="P68" s="77"/>
      <c r="Q68" s="53">
        <v>0.25</v>
      </c>
      <c r="R68" s="53">
        <v>0.75</v>
      </c>
      <c r="S68" s="53">
        <v>0.0</v>
      </c>
      <c r="T68" s="53">
        <f t="shared" si="13"/>
        <v>1</v>
      </c>
      <c r="U68" s="53" t="s">
        <v>4511</v>
      </c>
      <c r="V68" s="53" t="s">
        <v>4512</v>
      </c>
      <c r="W68" s="53" t="s">
        <v>4513</v>
      </c>
      <c r="X68" s="53" t="s">
        <v>102</v>
      </c>
      <c r="Y68" s="53" t="s">
        <v>4514</v>
      </c>
      <c r="Z68" s="77"/>
      <c r="AA68" s="53" t="s">
        <v>94</v>
      </c>
      <c r="AB68" s="53" t="s">
        <v>4508</v>
      </c>
      <c r="AC68" s="53" t="s">
        <v>4515</v>
      </c>
      <c r="AD68" s="53" t="s">
        <v>4516</v>
      </c>
      <c r="AE68" s="53" t="s">
        <v>4517</v>
      </c>
      <c r="AF68" s="53" t="s">
        <v>4518</v>
      </c>
      <c r="AG68" s="53" t="s">
        <v>4519</v>
      </c>
      <c r="AH68" s="77"/>
      <c r="AI68" s="72"/>
      <c r="AJ68" s="72"/>
    </row>
    <row r="69">
      <c r="A69" s="69">
        <v>308.0</v>
      </c>
      <c r="B69" s="65" t="s">
        <v>4520</v>
      </c>
      <c r="C69" s="65" t="s">
        <v>4521</v>
      </c>
      <c r="D69" s="65">
        <v>2018.0</v>
      </c>
      <c r="E69" s="69"/>
      <c r="F69" s="69"/>
      <c r="G69" s="64">
        <v>-10.0</v>
      </c>
      <c r="H69" s="70">
        <v>-7.0</v>
      </c>
      <c r="I69" s="70">
        <v>-9.0</v>
      </c>
      <c r="J69" s="53">
        <v>0.0</v>
      </c>
      <c r="K69" s="70" t="s">
        <v>42</v>
      </c>
      <c r="L69" s="72"/>
      <c r="M69" s="72"/>
      <c r="N69" s="73"/>
      <c r="O69" s="69"/>
      <c r="P69" s="69"/>
      <c r="Q69" s="69"/>
      <c r="R69" s="69"/>
      <c r="S69" s="69"/>
      <c r="T69" s="69"/>
      <c r="U69" s="69"/>
      <c r="V69" s="64">
        <f>SUM(S69:U69)</f>
        <v>0</v>
      </c>
      <c r="W69" s="69"/>
      <c r="X69" s="69"/>
      <c r="Y69" s="69"/>
      <c r="Z69" s="69"/>
      <c r="AA69" s="69"/>
      <c r="AB69" s="69"/>
      <c r="AC69" s="69"/>
      <c r="AD69" s="65" t="s">
        <v>4521</v>
      </c>
      <c r="AE69" s="69"/>
      <c r="AF69" s="69"/>
      <c r="AG69" s="69"/>
      <c r="AH69" s="65" t="s">
        <v>4522</v>
      </c>
      <c r="AI69" s="69"/>
      <c r="AJ69" s="69"/>
    </row>
    <row r="71">
      <c r="A71" s="64">
        <v>365.0</v>
      </c>
      <c r="B71" s="65" t="s">
        <v>4523</v>
      </c>
      <c r="C71" s="65" t="s">
        <v>4524</v>
      </c>
      <c r="D71" s="65">
        <v>2009.0</v>
      </c>
      <c r="E71" s="73"/>
      <c r="F71" s="73"/>
      <c r="G71" s="73"/>
      <c r="H71" s="73"/>
      <c r="I71" s="73"/>
      <c r="J71" s="73"/>
      <c r="K71" s="73"/>
      <c r="L71" s="73"/>
      <c r="M71" s="73"/>
      <c r="N71" s="73"/>
      <c r="O71" s="73"/>
      <c r="P71" s="73"/>
      <c r="Q71" s="73"/>
      <c r="R71" s="73"/>
      <c r="S71" s="73"/>
      <c r="T71" s="64">
        <f>SUM(Q71:S71)</f>
        <v>0</v>
      </c>
      <c r="U71" s="73"/>
      <c r="V71" s="73"/>
      <c r="W71" s="73"/>
      <c r="X71" s="73"/>
      <c r="Y71" s="73"/>
      <c r="Z71" s="73"/>
      <c r="AA71" s="73"/>
      <c r="AB71" s="65" t="s">
        <v>4524</v>
      </c>
      <c r="AC71" s="73"/>
      <c r="AD71" s="73"/>
      <c r="AE71" s="73"/>
      <c r="AF71" s="65" t="s">
        <v>4525</v>
      </c>
      <c r="AG71" s="73"/>
      <c r="AH71" s="73"/>
      <c r="AI71" s="73"/>
      <c r="AJ71" s="73"/>
    </row>
    <row r="72">
      <c r="A72" s="73">
        <v>344.0</v>
      </c>
      <c r="B72" s="53" t="s">
        <v>4526</v>
      </c>
      <c r="C72" s="65" t="s">
        <v>2792</v>
      </c>
      <c r="D72" s="65">
        <v>2020.0</v>
      </c>
      <c r="E72" s="70" t="s">
        <v>4527</v>
      </c>
      <c r="F72" s="70">
        <v>2.0</v>
      </c>
      <c r="G72" s="64">
        <v>-10.0</v>
      </c>
      <c r="H72" s="65">
        <v>-7.0</v>
      </c>
      <c r="I72" s="70" t="s">
        <v>94</v>
      </c>
      <c r="J72" s="70" t="s">
        <v>94</v>
      </c>
      <c r="K72" s="70" t="s">
        <v>42</v>
      </c>
      <c r="L72" s="72"/>
      <c r="M72" s="72"/>
      <c r="N72" s="64">
        <v>0.0</v>
      </c>
      <c r="O72" s="70">
        <v>1.0</v>
      </c>
      <c r="P72" s="70" t="s">
        <v>165</v>
      </c>
      <c r="Q72" s="70" t="s">
        <v>23</v>
      </c>
      <c r="R72" s="69"/>
      <c r="S72" s="70">
        <v>0.0</v>
      </c>
      <c r="T72" s="70">
        <v>1.0</v>
      </c>
      <c r="U72" s="70">
        <v>0.0</v>
      </c>
      <c r="V72" s="64">
        <f>SUM(S72:U72)</f>
        <v>1</v>
      </c>
      <c r="W72" s="65" t="s">
        <v>4528</v>
      </c>
      <c r="X72" s="70" t="s">
        <v>4529</v>
      </c>
      <c r="Y72" s="70" t="s">
        <v>496</v>
      </c>
      <c r="Z72" s="70" t="s">
        <v>102</v>
      </c>
      <c r="AA72" s="70" t="s">
        <v>4530</v>
      </c>
      <c r="AB72" s="69"/>
      <c r="AC72" s="70" t="s">
        <v>4531</v>
      </c>
      <c r="AD72" s="65" t="s">
        <v>4532</v>
      </c>
      <c r="AE72" s="70" t="s">
        <v>4533</v>
      </c>
      <c r="AF72" s="70" t="s">
        <v>4534</v>
      </c>
      <c r="AG72" s="70" t="s">
        <v>4535</v>
      </c>
      <c r="AH72" s="65" t="s">
        <v>4536</v>
      </c>
      <c r="AI72" s="70" t="s">
        <v>564</v>
      </c>
      <c r="AJ72" s="69"/>
    </row>
    <row r="73">
      <c r="A73" s="53">
        <v>251.0</v>
      </c>
      <c r="B73" s="53" t="s">
        <v>4537</v>
      </c>
      <c r="C73" s="53" t="s">
        <v>4538</v>
      </c>
      <c r="D73" s="53">
        <v>2019.0</v>
      </c>
      <c r="E73" s="53" t="s">
        <v>4539</v>
      </c>
      <c r="F73" s="53">
        <v>2.5</v>
      </c>
      <c r="G73" s="53">
        <v>-3.0</v>
      </c>
      <c r="H73" s="53">
        <v>-1.0</v>
      </c>
      <c r="I73" s="53">
        <v>-2.0</v>
      </c>
      <c r="J73" s="53">
        <v>7.0</v>
      </c>
      <c r="K73" s="53" t="s">
        <v>45</v>
      </c>
      <c r="L73" s="53">
        <v>0.0</v>
      </c>
      <c r="M73" s="53">
        <v>1.0</v>
      </c>
      <c r="N73" s="53" t="s">
        <v>84</v>
      </c>
      <c r="O73" s="53" t="s">
        <v>23</v>
      </c>
      <c r="P73" s="77"/>
      <c r="Q73" s="53">
        <v>0.25</v>
      </c>
      <c r="R73" s="53">
        <v>0.75</v>
      </c>
      <c r="S73" s="53">
        <v>0.0</v>
      </c>
      <c r="T73" s="53">
        <f>SUM(Q73:S73)</f>
        <v>1</v>
      </c>
      <c r="U73" s="53" t="s">
        <v>4540</v>
      </c>
      <c r="V73" s="53" t="s">
        <v>4541</v>
      </c>
      <c r="W73" s="53" t="s">
        <v>4542</v>
      </c>
      <c r="X73" s="53" t="s">
        <v>448</v>
      </c>
      <c r="Y73" s="53" t="s">
        <v>4543</v>
      </c>
      <c r="Z73" s="77"/>
      <c r="AA73" s="53" t="s">
        <v>4544</v>
      </c>
      <c r="AB73" s="53" t="s">
        <v>4545</v>
      </c>
      <c r="AC73" s="53" t="s">
        <v>4546</v>
      </c>
      <c r="AD73" s="53" t="s">
        <v>4547</v>
      </c>
      <c r="AE73" s="53" t="s">
        <v>4548</v>
      </c>
      <c r="AF73" s="53" t="s">
        <v>4549</v>
      </c>
      <c r="AG73" s="53" t="s">
        <v>4550</v>
      </c>
      <c r="AH73" s="53" t="s">
        <v>4551</v>
      </c>
      <c r="AI73" s="72"/>
      <c r="AJ73" s="72"/>
    </row>
    <row r="74">
      <c r="A74" s="73">
        <v>349.0</v>
      </c>
      <c r="B74" s="65" t="s">
        <v>4083</v>
      </c>
      <c r="C74" s="65" t="s">
        <v>4085</v>
      </c>
      <c r="D74" s="65">
        <v>2007.0</v>
      </c>
      <c r="E74" s="69"/>
      <c r="F74" s="69"/>
      <c r="G74" s="77"/>
      <c r="H74" s="69"/>
      <c r="I74" s="69"/>
      <c r="J74" s="69"/>
      <c r="K74" s="70" t="s">
        <v>330</v>
      </c>
      <c r="L74" s="72"/>
      <c r="M74" s="72"/>
      <c r="N74" s="73"/>
      <c r="O74" s="69"/>
      <c r="P74" s="69"/>
      <c r="Q74" s="70" t="s">
        <v>10</v>
      </c>
      <c r="R74" s="69"/>
      <c r="S74" s="69"/>
      <c r="T74" s="69"/>
      <c r="U74" s="69"/>
      <c r="V74" s="64">
        <f t="shared" ref="V74:V76" si="14">SUM(S74:U74)</f>
        <v>0</v>
      </c>
      <c r="W74" s="69"/>
      <c r="X74" s="69"/>
      <c r="Y74" s="69"/>
      <c r="Z74" s="69"/>
      <c r="AA74" s="69"/>
      <c r="AB74" s="69"/>
      <c r="AC74" s="69"/>
      <c r="AD74" s="65" t="s">
        <v>4085</v>
      </c>
      <c r="AE74" s="70" t="s">
        <v>4086</v>
      </c>
      <c r="AF74" s="69"/>
      <c r="AG74" s="69"/>
      <c r="AH74" s="65" t="s">
        <v>4087</v>
      </c>
      <c r="AI74" s="69"/>
      <c r="AJ74" s="69"/>
    </row>
    <row r="75">
      <c r="A75" s="73">
        <v>350.0</v>
      </c>
      <c r="B75" s="65" t="s">
        <v>4552</v>
      </c>
      <c r="C75" s="65" t="s">
        <v>4553</v>
      </c>
      <c r="D75" s="65">
        <v>2021.0</v>
      </c>
      <c r="E75" s="69"/>
      <c r="F75" s="69"/>
      <c r="G75" s="64">
        <v>-10.0</v>
      </c>
      <c r="H75" s="69"/>
      <c r="I75" s="69"/>
      <c r="J75" s="69"/>
      <c r="K75" s="70" t="s">
        <v>42</v>
      </c>
      <c r="L75" s="72"/>
      <c r="M75" s="72"/>
      <c r="N75" s="73"/>
      <c r="O75" s="69"/>
      <c r="P75" s="69"/>
      <c r="Q75" s="69"/>
      <c r="R75" s="69"/>
      <c r="S75" s="69"/>
      <c r="T75" s="69"/>
      <c r="U75" s="69"/>
      <c r="V75" s="64">
        <f t="shared" si="14"/>
        <v>0</v>
      </c>
      <c r="W75" s="69"/>
      <c r="X75" s="69"/>
      <c r="Y75" s="69"/>
      <c r="Z75" s="69"/>
      <c r="AA75" s="69"/>
      <c r="AB75" s="69"/>
      <c r="AC75" s="69"/>
      <c r="AD75" s="65" t="s">
        <v>4553</v>
      </c>
      <c r="AE75" s="69"/>
      <c r="AF75" s="69"/>
      <c r="AG75" s="69"/>
      <c r="AH75" s="72"/>
      <c r="AI75" s="69"/>
      <c r="AJ75" s="69"/>
    </row>
    <row r="76">
      <c r="A76" s="69">
        <v>326.0</v>
      </c>
      <c r="B76" s="65" t="s">
        <v>4554</v>
      </c>
      <c r="C76" s="65" t="s">
        <v>4555</v>
      </c>
      <c r="D76" s="65">
        <v>2010.0</v>
      </c>
      <c r="E76" s="69"/>
      <c r="F76" s="69"/>
      <c r="G76" s="64">
        <v>-10.0</v>
      </c>
      <c r="H76" s="70">
        <v>-7.0</v>
      </c>
      <c r="I76" s="70">
        <v>-9.0</v>
      </c>
      <c r="J76" s="70">
        <v>0.0</v>
      </c>
      <c r="K76" s="70" t="s">
        <v>42</v>
      </c>
      <c r="L76" s="72"/>
      <c r="M76" s="72"/>
      <c r="N76" s="73"/>
      <c r="O76" s="69"/>
      <c r="P76" s="69"/>
      <c r="Q76" s="69"/>
      <c r="R76" s="69"/>
      <c r="S76" s="69"/>
      <c r="T76" s="69"/>
      <c r="U76" s="69"/>
      <c r="V76" s="64">
        <f t="shared" si="14"/>
        <v>0</v>
      </c>
      <c r="W76" s="69"/>
      <c r="X76" s="69"/>
      <c r="Y76" s="69"/>
      <c r="Z76" s="69"/>
      <c r="AA76" s="69"/>
      <c r="AB76" s="69"/>
      <c r="AC76" s="69"/>
      <c r="AD76" s="65" t="s">
        <v>4555</v>
      </c>
      <c r="AE76" s="69"/>
      <c r="AF76" s="69"/>
      <c r="AG76" s="69"/>
      <c r="AH76" s="65" t="s">
        <v>4556</v>
      </c>
      <c r="AI76" s="69"/>
      <c r="AJ76" s="69"/>
    </row>
    <row r="77">
      <c r="A77" s="73">
        <v>386.0</v>
      </c>
      <c r="B77" s="65" t="s">
        <v>4557</v>
      </c>
      <c r="C77" s="65" t="s">
        <v>4558</v>
      </c>
      <c r="D77" s="65">
        <v>2008.0</v>
      </c>
      <c r="E77" s="73"/>
      <c r="F77" s="73"/>
      <c r="G77" s="73"/>
      <c r="H77" s="73"/>
      <c r="I77" s="73"/>
      <c r="J77" s="73"/>
      <c r="K77" s="64" t="s">
        <v>4559</v>
      </c>
      <c r="L77" s="73"/>
      <c r="M77" s="73"/>
      <c r="N77" s="73"/>
      <c r="O77" s="73"/>
      <c r="P77" s="73"/>
      <c r="Q77" s="73"/>
      <c r="R77" s="73"/>
      <c r="S77" s="73"/>
      <c r="T77" s="64">
        <f>SUM(Q77:S77)</f>
        <v>0</v>
      </c>
      <c r="U77" s="73"/>
      <c r="V77" s="73"/>
      <c r="W77" s="73"/>
      <c r="X77" s="73"/>
      <c r="Y77" s="73"/>
      <c r="Z77" s="73"/>
      <c r="AA77" s="73"/>
      <c r="AB77" s="65" t="s">
        <v>4558</v>
      </c>
      <c r="AC77" s="73"/>
      <c r="AD77" s="73"/>
      <c r="AE77" s="73"/>
      <c r="AF77" s="65" t="s">
        <v>4560</v>
      </c>
      <c r="AG77" s="73"/>
      <c r="AH77" s="73"/>
      <c r="AI77" s="73"/>
      <c r="AJ77" s="73"/>
    </row>
    <row r="78">
      <c r="A78" s="73">
        <v>336.0</v>
      </c>
      <c r="B78" s="65" t="s">
        <v>4561</v>
      </c>
      <c r="C78" s="65" t="s">
        <v>4562</v>
      </c>
      <c r="D78" s="65">
        <v>2021.0</v>
      </c>
      <c r="E78" s="69"/>
      <c r="F78" s="69"/>
      <c r="G78" s="77"/>
      <c r="H78" s="69"/>
      <c r="I78" s="69"/>
      <c r="J78" s="69"/>
      <c r="K78" s="70" t="s">
        <v>3833</v>
      </c>
      <c r="L78" s="72"/>
      <c r="M78" s="72"/>
      <c r="N78" s="73"/>
      <c r="O78" s="69"/>
      <c r="P78" s="69"/>
      <c r="Q78" s="69"/>
      <c r="R78" s="69"/>
      <c r="S78" s="69"/>
      <c r="T78" s="69"/>
      <c r="U78" s="69"/>
      <c r="V78" s="64">
        <f t="shared" ref="V78:V85" si="15">SUM(S78:U78)</f>
        <v>0</v>
      </c>
      <c r="W78" s="69"/>
      <c r="X78" s="69"/>
      <c r="Y78" s="69"/>
      <c r="Z78" s="69"/>
      <c r="AA78" s="69"/>
      <c r="AB78" s="69"/>
      <c r="AC78" s="69"/>
      <c r="AD78" s="65" t="s">
        <v>4562</v>
      </c>
      <c r="AE78" s="69"/>
      <c r="AF78" s="69"/>
      <c r="AG78" s="69"/>
      <c r="AH78" s="65" t="s">
        <v>4563</v>
      </c>
      <c r="AI78" s="69"/>
      <c r="AJ78" s="69"/>
    </row>
    <row r="79">
      <c r="A79" s="69">
        <v>337.0</v>
      </c>
      <c r="B79" s="53" t="s">
        <v>4564</v>
      </c>
      <c r="C79" s="65" t="s">
        <v>4565</v>
      </c>
      <c r="D79" s="65">
        <v>2017.0</v>
      </c>
      <c r="E79" s="69"/>
      <c r="F79" s="69"/>
      <c r="G79" s="77"/>
      <c r="H79" s="69"/>
      <c r="I79" s="69"/>
      <c r="J79" s="69"/>
      <c r="K79" s="70" t="s">
        <v>3833</v>
      </c>
      <c r="L79" s="72"/>
      <c r="M79" s="72"/>
      <c r="N79" s="73"/>
      <c r="O79" s="69"/>
      <c r="P79" s="69"/>
      <c r="Q79" s="69"/>
      <c r="R79" s="69"/>
      <c r="S79" s="69"/>
      <c r="T79" s="69"/>
      <c r="U79" s="69"/>
      <c r="V79" s="64">
        <f t="shared" si="15"/>
        <v>0</v>
      </c>
      <c r="W79" s="69"/>
      <c r="X79" s="69"/>
      <c r="Y79" s="69"/>
      <c r="Z79" s="69"/>
      <c r="AA79" s="69"/>
      <c r="AB79" s="69"/>
      <c r="AC79" s="69"/>
      <c r="AD79" s="65" t="s">
        <v>4565</v>
      </c>
      <c r="AE79" s="69"/>
      <c r="AF79" s="69"/>
      <c r="AG79" s="69"/>
      <c r="AH79" s="72"/>
      <c r="AI79" s="69"/>
      <c r="AJ79" s="69"/>
    </row>
    <row r="80">
      <c r="A80" s="69">
        <v>339.0</v>
      </c>
      <c r="B80" s="65" t="s">
        <v>4566</v>
      </c>
      <c r="C80" s="65" t="s">
        <v>4567</v>
      </c>
      <c r="D80" s="65">
        <v>2015.0</v>
      </c>
      <c r="E80" s="70" t="s">
        <v>4568</v>
      </c>
      <c r="F80" s="70">
        <v>3.0</v>
      </c>
      <c r="G80" s="64">
        <v>-7.0</v>
      </c>
      <c r="H80" s="70">
        <v>-4.0</v>
      </c>
      <c r="I80" s="70">
        <v>-3.0</v>
      </c>
      <c r="J80" s="70">
        <v>0.0</v>
      </c>
      <c r="K80" s="53" t="s">
        <v>42</v>
      </c>
      <c r="L80" s="72"/>
      <c r="M80" s="72"/>
      <c r="N80" s="64">
        <v>0.0</v>
      </c>
      <c r="O80" s="70">
        <v>0.0</v>
      </c>
      <c r="P80" s="70" t="s">
        <v>243</v>
      </c>
      <c r="Q80" s="70" t="s">
        <v>23</v>
      </c>
      <c r="R80" s="69"/>
      <c r="S80" s="70">
        <v>1.0</v>
      </c>
      <c r="T80" s="70">
        <v>0.0</v>
      </c>
      <c r="U80" s="70">
        <v>0.0</v>
      </c>
      <c r="V80" s="64">
        <f t="shared" si="15"/>
        <v>1</v>
      </c>
      <c r="W80" s="70" t="s">
        <v>4569</v>
      </c>
      <c r="X80" s="70" t="s">
        <v>4570</v>
      </c>
      <c r="Y80" s="70" t="s">
        <v>496</v>
      </c>
      <c r="Z80" s="70" t="s">
        <v>1540</v>
      </c>
      <c r="AA80" s="69"/>
      <c r="AB80" s="69"/>
      <c r="AC80" s="69"/>
      <c r="AD80" s="65" t="s">
        <v>4567</v>
      </c>
      <c r="AE80" s="70" t="s">
        <v>4571</v>
      </c>
      <c r="AF80" s="70" t="s">
        <v>4572</v>
      </c>
      <c r="AG80" s="69"/>
      <c r="AH80" s="65" t="s">
        <v>4573</v>
      </c>
      <c r="AI80" s="70" t="s">
        <v>96</v>
      </c>
      <c r="AJ80" s="69"/>
    </row>
    <row r="81">
      <c r="A81" s="69">
        <v>340.0</v>
      </c>
      <c r="B81" s="53" t="s">
        <v>4574</v>
      </c>
      <c r="C81" s="65" t="s">
        <v>4575</v>
      </c>
      <c r="D81" s="65">
        <v>2017.0</v>
      </c>
      <c r="E81" s="69"/>
      <c r="F81" s="69"/>
      <c r="G81" s="77"/>
      <c r="H81" s="69"/>
      <c r="I81" s="69"/>
      <c r="J81" s="69"/>
      <c r="K81" s="70" t="s">
        <v>3833</v>
      </c>
      <c r="L81" s="72"/>
      <c r="M81" s="72"/>
      <c r="N81" s="73"/>
      <c r="O81" s="69"/>
      <c r="P81" s="69"/>
      <c r="Q81" s="69"/>
      <c r="R81" s="69"/>
      <c r="S81" s="69"/>
      <c r="T81" s="69"/>
      <c r="U81" s="69"/>
      <c r="V81" s="64">
        <f t="shared" si="15"/>
        <v>0</v>
      </c>
      <c r="W81" s="69"/>
      <c r="X81" s="69"/>
      <c r="Y81" s="69"/>
      <c r="Z81" s="69"/>
      <c r="AA81" s="69"/>
      <c r="AB81" s="69"/>
      <c r="AC81" s="69"/>
      <c r="AD81" s="65" t="s">
        <v>4575</v>
      </c>
      <c r="AE81" s="69"/>
      <c r="AF81" s="69"/>
      <c r="AG81" s="69"/>
      <c r="AH81" s="65" t="s">
        <v>4576</v>
      </c>
      <c r="AI81" s="69"/>
      <c r="AJ81" s="69"/>
    </row>
    <row r="82">
      <c r="A82" s="73">
        <v>374.0</v>
      </c>
      <c r="B82" s="65" t="s">
        <v>4577</v>
      </c>
      <c r="C82" s="65" t="s">
        <v>4578</v>
      </c>
      <c r="D82" s="53">
        <v>2013.0</v>
      </c>
      <c r="E82" s="70" t="s">
        <v>4579</v>
      </c>
      <c r="F82" s="69"/>
      <c r="G82" s="77"/>
      <c r="H82" s="69"/>
      <c r="I82" s="69"/>
      <c r="J82" s="69"/>
      <c r="K82" s="53" t="s">
        <v>405</v>
      </c>
      <c r="L82" s="72"/>
      <c r="M82" s="72"/>
      <c r="N82" s="64">
        <v>1.0</v>
      </c>
      <c r="O82" s="70">
        <v>1.0</v>
      </c>
      <c r="P82" s="69"/>
      <c r="Q82" s="69"/>
      <c r="R82" s="69"/>
      <c r="S82" s="69"/>
      <c r="T82" s="69"/>
      <c r="U82" s="69"/>
      <c r="V82" s="64">
        <f t="shared" si="15"/>
        <v>0</v>
      </c>
      <c r="W82" s="69"/>
      <c r="X82" s="69"/>
      <c r="Y82" s="69"/>
      <c r="Z82" s="69"/>
      <c r="AA82" s="69"/>
      <c r="AB82" s="69"/>
      <c r="AC82" s="70" t="s">
        <v>4580</v>
      </c>
      <c r="AD82" s="65" t="s">
        <v>4578</v>
      </c>
      <c r="AE82" s="70" t="s">
        <v>4581</v>
      </c>
      <c r="AF82" s="70" t="s">
        <v>4582</v>
      </c>
      <c r="AG82" s="69"/>
      <c r="AH82" s="72"/>
      <c r="AI82" s="69"/>
      <c r="AJ82" s="69"/>
    </row>
    <row r="83">
      <c r="A83" s="73">
        <v>376.0</v>
      </c>
      <c r="B83" s="65" t="s">
        <v>4583</v>
      </c>
      <c r="C83" s="65" t="s">
        <v>4584</v>
      </c>
      <c r="D83" s="65">
        <v>2012.0</v>
      </c>
      <c r="E83" s="69"/>
      <c r="F83" s="69"/>
      <c r="G83" s="53">
        <v>-3.0</v>
      </c>
      <c r="H83" s="69"/>
      <c r="I83" s="69"/>
      <c r="J83" s="69"/>
      <c r="K83" s="70" t="s">
        <v>44</v>
      </c>
      <c r="L83" s="72"/>
      <c r="M83" s="72"/>
      <c r="N83" s="73"/>
      <c r="O83" s="69"/>
      <c r="P83" s="69"/>
      <c r="Q83" s="69"/>
      <c r="R83" s="69"/>
      <c r="S83" s="69"/>
      <c r="T83" s="69"/>
      <c r="U83" s="69"/>
      <c r="V83" s="64">
        <f t="shared" si="15"/>
        <v>0</v>
      </c>
      <c r="W83" s="69"/>
      <c r="X83" s="69"/>
      <c r="Y83" s="69"/>
      <c r="Z83" s="69"/>
      <c r="AA83" s="69"/>
      <c r="AB83" s="69"/>
      <c r="AC83" s="69"/>
      <c r="AD83" s="65" t="s">
        <v>4584</v>
      </c>
      <c r="AE83" s="69"/>
      <c r="AF83" s="69"/>
      <c r="AG83" s="69"/>
      <c r="AH83" s="65" t="s">
        <v>4585</v>
      </c>
      <c r="AI83" s="69"/>
      <c r="AJ83" s="69"/>
    </row>
    <row r="84">
      <c r="A84" s="73">
        <v>379.0</v>
      </c>
      <c r="B84" s="65" t="s">
        <v>4586</v>
      </c>
      <c r="C84" s="65" t="s">
        <v>4587</v>
      </c>
      <c r="D84" s="65">
        <v>2020.0</v>
      </c>
      <c r="E84" s="70" t="s">
        <v>229</v>
      </c>
      <c r="F84" s="79">
        <v>44595.0</v>
      </c>
      <c r="G84" s="65">
        <v>-7.0</v>
      </c>
      <c r="H84" s="69"/>
      <c r="I84" s="69"/>
      <c r="J84" s="69"/>
      <c r="K84" s="70" t="s">
        <v>604</v>
      </c>
      <c r="L84" s="72"/>
      <c r="M84" s="72"/>
      <c r="N84" s="64">
        <v>1.0</v>
      </c>
      <c r="O84" s="69"/>
      <c r="P84" s="69"/>
      <c r="Q84" s="69"/>
      <c r="R84" s="69"/>
      <c r="S84" s="69"/>
      <c r="T84" s="69"/>
      <c r="U84" s="69"/>
      <c r="V84" s="64">
        <f t="shared" si="15"/>
        <v>0</v>
      </c>
      <c r="W84" s="69"/>
      <c r="X84" s="69"/>
      <c r="Y84" s="69"/>
      <c r="Z84" s="69"/>
      <c r="AA84" s="70" t="s">
        <v>4588</v>
      </c>
      <c r="AB84" s="69"/>
      <c r="AC84" s="69"/>
      <c r="AD84" s="65" t="s">
        <v>4587</v>
      </c>
      <c r="AE84" s="70" t="s">
        <v>4589</v>
      </c>
      <c r="AF84" s="70" t="s">
        <v>4590</v>
      </c>
      <c r="AG84" s="69"/>
      <c r="AH84" s="65" t="s">
        <v>4591</v>
      </c>
      <c r="AI84" s="69"/>
      <c r="AJ84" s="69"/>
    </row>
    <row r="85">
      <c r="A85" s="73">
        <v>388.0</v>
      </c>
      <c r="B85" s="65" t="s">
        <v>4592</v>
      </c>
      <c r="C85" s="65" t="s">
        <v>4593</v>
      </c>
      <c r="D85" s="65">
        <v>2010.0</v>
      </c>
      <c r="E85" s="69"/>
      <c r="F85" s="69"/>
      <c r="G85" s="64">
        <v>-10.0</v>
      </c>
      <c r="H85" s="69"/>
      <c r="I85" s="69"/>
      <c r="J85" s="69"/>
      <c r="K85" s="70" t="s">
        <v>42</v>
      </c>
      <c r="L85" s="72"/>
      <c r="M85" s="72"/>
      <c r="N85" s="73"/>
      <c r="O85" s="69"/>
      <c r="P85" s="69"/>
      <c r="Q85" s="69"/>
      <c r="R85" s="69"/>
      <c r="S85" s="69"/>
      <c r="T85" s="69"/>
      <c r="U85" s="69"/>
      <c r="V85" s="64">
        <f t="shared" si="15"/>
        <v>0</v>
      </c>
      <c r="W85" s="69"/>
      <c r="X85" s="69"/>
      <c r="Y85" s="69"/>
      <c r="Z85" s="69"/>
      <c r="AA85" s="69"/>
      <c r="AB85" s="69"/>
      <c r="AC85" s="69"/>
      <c r="AD85" s="65" t="s">
        <v>4593</v>
      </c>
      <c r="AE85" s="69"/>
      <c r="AF85" s="69"/>
      <c r="AG85" s="69"/>
      <c r="AH85" s="65" t="s">
        <v>4594</v>
      </c>
      <c r="AI85" s="69"/>
      <c r="AJ85" s="69"/>
    </row>
    <row r="86">
      <c r="A86" s="73">
        <v>389.0</v>
      </c>
      <c r="B86" s="65" t="s">
        <v>4595</v>
      </c>
      <c r="C86" s="65" t="s">
        <v>4596</v>
      </c>
      <c r="D86" s="65">
        <v>2016.0</v>
      </c>
      <c r="E86" s="70" t="s">
        <v>99</v>
      </c>
      <c r="F86" s="69"/>
      <c r="G86" s="64">
        <v>-10.0</v>
      </c>
      <c r="H86" s="69"/>
      <c r="I86" s="69"/>
      <c r="J86" s="69"/>
      <c r="K86" s="70" t="s">
        <v>42</v>
      </c>
      <c r="L86" s="72"/>
      <c r="M86" s="72"/>
      <c r="N86" s="72"/>
      <c r="O86" s="72"/>
      <c r="P86" s="72"/>
      <c r="Q86" s="72"/>
      <c r="R86" s="72"/>
      <c r="S86" s="72"/>
      <c r="T86" s="72"/>
      <c r="U86" s="72"/>
      <c r="V86" s="72"/>
      <c r="W86" s="72"/>
      <c r="X86" s="72"/>
      <c r="Y86" s="72"/>
      <c r="Z86" s="69"/>
      <c r="AA86" s="69"/>
      <c r="AB86" s="69"/>
      <c r="AC86" s="69"/>
      <c r="AD86" s="65" t="s">
        <v>4596</v>
      </c>
      <c r="AE86" s="70" t="s">
        <v>4597</v>
      </c>
      <c r="AF86" s="69"/>
      <c r="AG86" s="69"/>
      <c r="AH86" s="65" t="s">
        <v>4598</v>
      </c>
      <c r="AI86" s="70" t="s">
        <v>96</v>
      </c>
      <c r="AJ86" s="69"/>
    </row>
    <row r="87">
      <c r="A87" s="73">
        <v>394.0</v>
      </c>
      <c r="B87" s="65" t="s">
        <v>4599</v>
      </c>
      <c r="C87" s="65" t="s">
        <v>4600</v>
      </c>
      <c r="D87" s="65">
        <v>2020.0</v>
      </c>
      <c r="E87" s="69"/>
      <c r="F87" s="69"/>
      <c r="G87" s="65">
        <v>-5.0</v>
      </c>
      <c r="H87" s="70">
        <v>0.0</v>
      </c>
      <c r="I87" s="69"/>
      <c r="J87" s="69"/>
      <c r="K87" s="70" t="s">
        <v>4601</v>
      </c>
      <c r="L87" s="72"/>
      <c r="M87" s="72"/>
      <c r="N87" s="64">
        <v>1.0</v>
      </c>
      <c r="O87" s="70">
        <v>1.0</v>
      </c>
      <c r="P87" s="70" t="s">
        <v>165</v>
      </c>
      <c r="Q87" s="70" t="s">
        <v>113</v>
      </c>
      <c r="R87" s="69"/>
      <c r="S87" s="70">
        <v>0.75</v>
      </c>
      <c r="T87" s="70">
        <v>0.25</v>
      </c>
      <c r="U87" s="70">
        <v>0.0</v>
      </c>
      <c r="V87" s="64">
        <f t="shared" ref="V87:V88" si="16">SUM(S87:U87)</f>
        <v>1</v>
      </c>
      <c r="W87" s="70" t="s">
        <v>4602</v>
      </c>
      <c r="X87" s="69"/>
      <c r="Y87" s="69"/>
      <c r="Z87" s="70" t="s">
        <v>570</v>
      </c>
      <c r="AA87" s="70" t="s">
        <v>4603</v>
      </c>
      <c r="AB87" s="69"/>
      <c r="AC87" s="69"/>
      <c r="AD87" s="65" t="s">
        <v>4604</v>
      </c>
      <c r="AE87" s="70" t="s">
        <v>4605</v>
      </c>
      <c r="AF87" s="70" t="s">
        <v>4606</v>
      </c>
      <c r="AG87" s="69"/>
      <c r="AH87" s="65" t="s">
        <v>4607</v>
      </c>
      <c r="AI87" s="69"/>
      <c r="AJ87" s="70" t="s">
        <v>126</v>
      </c>
    </row>
    <row r="88">
      <c r="A88" s="69">
        <v>363.0</v>
      </c>
      <c r="B88" s="53" t="s">
        <v>4608</v>
      </c>
      <c r="C88" s="65" t="s">
        <v>4609</v>
      </c>
      <c r="D88" s="65">
        <v>2020.0</v>
      </c>
      <c r="E88" s="69"/>
      <c r="F88" s="69"/>
      <c r="G88" s="77"/>
      <c r="H88" s="69"/>
      <c r="I88" s="69"/>
      <c r="J88" s="69"/>
      <c r="K88" s="70" t="s">
        <v>216</v>
      </c>
      <c r="L88" s="72"/>
      <c r="M88" s="72"/>
      <c r="N88" s="73"/>
      <c r="O88" s="69"/>
      <c r="P88" s="69"/>
      <c r="Q88" s="69"/>
      <c r="R88" s="69"/>
      <c r="S88" s="69"/>
      <c r="T88" s="69"/>
      <c r="U88" s="69"/>
      <c r="V88" s="64">
        <f t="shared" si="16"/>
        <v>0</v>
      </c>
      <c r="W88" s="69"/>
      <c r="X88" s="69"/>
      <c r="Y88" s="69"/>
      <c r="Z88" s="69"/>
      <c r="AA88" s="69"/>
      <c r="AB88" s="69"/>
      <c r="AC88" s="69"/>
      <c r="AD88" s="65" t="s">
        <v>4609</v>
      </c>
      <c r="AE88" s="69"/>
      <c r="AF88" s="69"/>
      <c r="AG88" s="69"/>
      <c r="AH88" s="72"/>
      <c r="AI88" s="69"/>
      <c r="AJ88" s="69"/>
    </row>
    <row r="90">
      <c r="A90" s="73">
        <v>403.0</v>
      </c>
      <c r="B90" s="65" t="s">
        <v>4610</v>
      </c>
      <c r="C90" s="65" t="s">
        <v>4611</v>
      </c>
      <c r="D90" s="65">
        <v>2012.0</v>
      </c>
      <c r="E90" s="69"/>
      <c r="F90" s="69"/>
      <c r="G90" s="77"/>
      <c r="H90" s="69"/>
      <c r="I90" s="69"/>
      <c r="J90" s="69"/>
      <c r="K90" s="70" t="s">
        <v>404</v>
      </c>
      <c r="L90" s="72"/>
      <c r="M90" s="72"/>
      <c r="N90" s="73"/>
      <c r="O90" s="69"/>
      <c r="P90" s="69"/>
      <c r="Q90" s="69"/>
      <c r="R90" s="69"/>
      <c r="S90" s="69"/>
      <c r="T90" s="69"/>
      <c r="U90" s="69"/>
      <c r="V90" s="64">
        <f>SUM(S90:U90)</f>
        <v>0</v>
      </c>
      <c r="W90" s="69"/>
      <c r="X90" s="69"/>
      <c r="Y90" s="72"/>
      <c r="Z90" s="69"/>
      <c r="AA90" s="69"/>
      <c r="AB90" s="69"/>
      <c r="AC90" s="69"/>
      <c r="AD90" s="65" t="s">
        <v>4611</v>
      </c>
      <c r="AE90" s="69"/>
      <c r="AF90" s="69"/>
      <c r="AG90" s="69"/>
      <c r="AH90" s="65" t="s">
        <v>4612</v>
      </c>
      <c r="AI90" s="69"/>
      <c r="AJ90" s="69"/>
    </row>
    <row r="91">
      <c r="A91" s="64">
        <v>440.0</v>
      </c>
      <c r="B91" s="65" t="s">
        <v>4613</v>
      </c>
      <c r="C91" s="72"/>
      <c r="D91" s="72"/>
      <c r="E91" s="73"/>
      <c r="F91" s="73"/>
      <c r="G91" s="73"/>
      <c r="H91" s="73"/>
      <c r="I91" s="73"/>
      <c r="J91" s="73"/>
      <c r="K91" s="73"/>
      <c r="L91" s="73"/>
      <c r="M91" s="73"/>
      <c r="N91" s="73"/>
      <c r="O91" s="73"/>
      <c r="P91" s="73"/>
      <c r="Q91" s="73"/>
      <c r="R91" s="73"/>
      <c r="S91" s="73"/>
      <c r="T91" s="64">
        <f t="shared" ref="T91:T94" si="17">SUM(Q91:S91)</f>
        <v>0</v>
      </c>
      <c r="U91" s="73"/>
      <c r="V91" s="73"/>
      <c r="W91" s="73"/>
      <c r="X91" s="73"/>
      <c r="Y91" s="73"/>
      <c r="Z91" s="73"/>
      <c r="AA91" s="73"/>
      <c r="AB91" s="73"/>
      <c r="AC91" s="73"/>
      <c r="AD91" s="73"/>
      <c r="AE91" s="73"/>
      <c r="AF91" s="72"/>
      <c r="AG91" s="73"/>
      <c r="AH91" s="73"/>
      <c r="AI91" s="73"/>
      <c r="AJ91" s="73"/>
    </row>
    <row r="92">
      <c r="A92" s="73">
        <v>441.0</v>
      </c>
      <c r="B92" s="65" t="s">
        <v>4614</v>
      </c>
      <c r="C92" s="72"/>
      <c r="D92" s="72"/>
      <c r="E92" s="73"/>
      <c r="F92" s="73"/>
      <c r="G92" s="73"/>
      <c r="H92" s="73"/>
      <c r="I92" s="73"/>
      <c r="J92" s="73"/>
      <c r="K92" s="73"/>
      <c r="L92" s="73"/>
      <c r="M92" s="73"/>
      <c r="N92" s="73"/>
      <c r="O92" s="73"/>
      <c r="P92" s="73"/>
      <c r="Q92" s="73"/>
      <c r="R92" s="73"/>
      <c r="S92" s="73"/>
      <c r="T92" s="64">
        <f t="shared" si="17"/>
        <v>0</v>
      </c>
      <c r="U92" s="73"/>
      <c r="V92" s="73"/>
      <c r="W92" s="73"/>
      <c r="X92" s="73"/>
      <c r="Y92" s="73"/>
      <c r="Z92" s="73"/>
      <c r="AA92" s="73"/>
      <c r="AB92" s="73"/>
      <c r="AC92" s="73"/>
      <c r="AD92" s="73"/>
      <c r="AE92" s="73"/>
      <c r="AF92" s="72"/>
      <c r="AG92" s="73"/>
      <c r="AH92" s="73"/>
      <c r="AI92" s="73"/>
      <c r="AJ92" s="73"/>
    </row>
    <row r="93">
      <c r="A93" s="64">
        <v>447.0</v>
      </c>
      <c r="B93" s="65" t="s">
        <v>4615</v>
      </c>
      <c r="C93" s="72"/>
      <c r="D93" s="72"/>
      <c r="E93" s="73"/>
      <c r="F93" s="73"/>
      <c r="G93" s="73"/>
      <c r="H93" s="73"/>
      <c r="I93" s="73"/>
      <c r="J93" s="73"/>
      <c r="K93" s="73"/>
      <c r="L93" s="73"/>
      <c r="M93" s="73"/>
      <c r="N93" s="73"/>
      <c r="O93" s="73"/>
      <c r="P93" s="73"/>
      <c r="Q93" s="73"/>
      <c r="R93" s="73"/>
      <c r="S93" s="73"/>
      <c r="T93" s="64">
        <f t="shared" si="17"/>
        <v>0</v>
      </c>
      <c r="U93" s="73"/>
      <c r="V93" s="73"/>
      <c r="W93" s="73"/>
      <c r="X93" s="73"/>
      <c r="Y93" s="73"/>
      <c r="Z93" s="73"/>
      <c r="AA93" s="73"/>
      <c r="AB93" s="73"/>
      <c r="AC93" s="73"/>
      <c r="AD93" s="73"/>
      <c r="AE93" s="73"/>
      <c r="AF93" s="72"/>
      <c r="AG93" s="73"/>
      <c r="AH93" s="73"/>
      <c r="AI93" s="73"/>
      <c r="AJ93" s="73"/>
    </row>
    <row r="94">
      <c r="A94" s="73">
        <v>448.0</v>
      </c>
      <c r="B94" s="65" t="s">
        <v>4616</v>
      </c>
      <c r="C94" s="72"/>
      <c r="D94" s="72"/>
      <c r="E94" s="73"/>
      <c r="F94" s="73"/>
      <c r="G94" s="73"/>
      <c r="H94" s="73"/>
      <c r="I94" s="73"/>
      <c r="J94" s="73"/>
      <c r="K94" s="73"/>
      <c r="L94" s="73"/>
      <c r="M94" s="73"/>
      <c r="N94" s="73"/>
      <c r="O94" s="73"/>
      <c r="P94" s="73"/>
      <c r="Q94" s="73"/>
      <c r="R94" s="73"/>
      <c r="S94" s="73"/>
      <c r="T94" s="64">
        <f t="shared" si="17"/>
        <v>0</v>
      </c>
      <c r="U94" s="73"/>
      <c r="V94" s="73"/>
      <c r="W94" s="73"/>
      <c r="X94" s="73"/>
      <c r="Y94" s="73"/>
      <c r="Z94" s="73"/>
      <c r="AA94" s="73"/>
      <c r="AB94" s="73"/>
      <c r="AC94" s="73"/>
      <c r="AD94" s="73"/>
      <c r="AE94" s="73"/>
      <c r="AF94" s="72"/>
      <c r="AG94" s="73"/>
      <c r="AH94" s="73"/>
      <c r="AI94" s="73"/>
      <c r="AJ94" s="73"/>
    </row>
    <row r="95">
      <c r="A95" s="72"/>
      <c r="B95" s="65" t="s">
        <v>4617</v>
      </c>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row>
    <row r="96">
      <c r="A96" s="73">
        <v>355.0</v>
      </c>
      <c r="B96" s="65" t="s">
        <v>4618</v>
      </c>
      <c r="C96" s="65"/>
      <c r="D96" s="65">
        <v>2004.0</v>
      </c>
      <c r="E96" s="70" t="s">
        <v>4619</v>
      </c>
      <c r="F96" s="70">
        <v>3.0</v>
      </c>
      <c r="G96" s="78"/>
      <c r="H96" s="69"/>
      <c r="I96" s="69"/>
      <c r="J96" s="69"/>
      <c r="K96" s="70" t="s">
        <v>45</v>
      </c>
      <c r="L96" s="72"/>
      <c r="M96" s="72"/>
      <c r="N96" s="64">
        <v>0.0</v>
      </c>
      <c r="O96" s="70">
        <v>1.0</v>
      </c>
      <c r="P96" s="70" t="s">
        <v>618</v>
      </c>
      <c r="Q96" s="70" t="s">
        <v>16</v>
      </c>
      <c r="R96" s="69"/>
      <c r="S96" s="69"/>
      <c r="T96" s="69"/>
      <c r="U96" s="69"/>
      <c r="V96" s="64">
        <f>SUM(S96:U96)</f>
        <v>0</v>
      </c>
      <c r="W96" s="69"/>
      <c r="X96" s="69"/>
      <c r="Y96" s="69"/>
      <c r="Z96" s="69"/>
      <c r="AA96" s="70" t="s">
        <v>4620</v>
      </c>
      <c r="AB96" s="69"/>
      <c r="AC96" s="69"/>
      <c r="AD96" s="65"/>
      <c r="AE96" s="69"/>
      <c r="AF96" s="69"/>
      <c r="AG96" s="69"/>
      <c r="AH96" s="65"/>
      <c r="AI96" s="69"/>
      <c r="AJ96" s="69"/>
    </row>
    <row r="97">
      <c r="A97" s="69"/>
      <c r="B97" s="65" t="s">
        <v>4621</v>
      </c>
      <c r="C97" s="65"/>
      <c r="D97" s="65"/>
      <c r="E97" s="69"/>
      <c r="F97" s="70">
        <v>3.0</v>
      </c>
      <c r="G97" s="64">
        <v>-10.0</v>
      </c>
      <c r="H97" s="70">
        <v>-6.0</v>
      </c>
      <c r="I97" s="70">
        <v>2.0</v>
      </c>
      <c r="J97" s="70">
        <v>5.0</v>
      </c>
      <c r="K97" s="70"/>
      <c r="L97" s="72"/>
      <c r="M97" s="72"/>
      <c r="N97" s="73"/>
      <c r="O97" s="69"/>
      <c r="P97" s="69"/>
      <c r="Q97" s="69"/>
      <c r="R97" s="69"/>
      <c r="S97" s="69"/>
      <c r="T97" s="69"/>
      <c r="U97" s="69"/>
      <c r="V97" s="64"/>
      <c r="W97" s="69"/>
      <c r="X97" s="70" t="s">
        <v>4622</v>
      </c>
      <c r="Y97" s="70" t="s">
        <v>4623</v>
      </c>
      <c r="Z97" s="69"/>
      <c r="AA97" s="69"/>
      <c r="AB97" s="69"/>
      <c r="AC97" s="69"/>
      <c r="AD97" s="65"/>
      <c r="AE97" s="69"/>
      <c r="AF97" s="69"/>
      <c r="AG97" s="69"/>
      <c r="AH97" s="72"/>
      <c r="AI97" s="69"/>
      <c r="AJ97" s="69"/>
    </row>
    <row r="98">
      <c r="A98" s="70">
        <v>134.0</v>
      </c>
      <c r="B98" s="80" t="s">
        <v>4624</v>
      </c>
      <c r="C98" s="64" t="s">
        <v>4625</v>
      </c>
      <c r="D98" s="65">
        <v>2006.0</v>
      </c>
      <c r="E98" s="64" t="s">
        <v>4626</v>
      </c>
      <c r="F98" s="64">
        <v>3.0</v>
      </c>
      <c r="G98" s="64">
        <v>-3.0</v>
      </c>
      <c r="H98" s="64">
        <v>-2.0</v>
      </c>
      <c r="I98" s="64">
        <v>0.0</v>
      </c>
      <c r="J98" s="64">
        <v>0.0</v>
      </c>
      <c r="K98" s="64" t="s">
        <v>45</v>
      </c>
      <c r="N98" s="64">
        <v>0.0</v>
      </c>
      <c r="O98" s="64">
        <v>1.0</v>
      </c>
      <c r="P98" s="64" t="s">
        <v>84</v>
      </c>
      <c r="Q98" s="64" t="s">
        <v>23</v>
      </c>
      <c r="R98" s="64">
        <v>0.25</v>
      </c>
      <c r="S98" s="64">
        <v>0.75</v>
      </c>
      <c r="T98" s="64">
        <v>0.0</v>
      </c>
      <c r="U98" s="64">
        <f>SUM(R98:T98)</f>
        <v>1</v>
      </c>
      <c r="V98" s="64" t="s">
        <v>4627</v>
      </c>
      <c r="W98" s="64" t="s">
        <v>4628</v>
      </c>
      <c r="X98" s="64" t="s">
        <v>4628</v>
      </c>
      <c r="Y98" s="64" t="s">
        <v>788</v>
      </c>
      <c r="Z98" s="64" t="s">
        <v>102</v>
      </c>
      <c r="AA98" s="64" t="s">
        <v>4629</v>
      </c>
      <c r="AC98" s="64" t="s">
        <v>4630</v>
      </c>
      <c r="AD98" s="65" t="s">
        <v>4631</v>
      </c>
      <c r="AE98" s="64" t="s">
        <v>4632</v>
      </c>
      <c r="AF98" s="64" t="s">
        <v>4633</v>
      </c>
      <c r="AG98" s="64" t="s">
        <v>4634</v>
      </c>
      <c r="AH98" s="65" t="s">
        <v>4635</v>
      </c>
      <c r="AI98" s="64" t="s">
        <v>151</v>
      </c>
      <c r="AJ98" s="66"/>
    </row>
    <row r="99">
      <c r="A99" s="70">
        <v>143.0</v>
      </c>
      <c r="B99" s="80" t="s">
        <v>4636</v>
      </c>
      <c r="C99" s="65" t="s">
        <v>4637</v>
      </c>
      <c r="D99" s="65">
        <v>2005.0</v>
      </c>
      <c r="E99" s="70" t="s">
        <v>4626</v>
      </c>
      <c r="F99" s="64">
        <v>3.0</v>
      </c>
      <c r="G99" s="64">
        <v>-3.0</v>
      </c>
      <c r="H99" s="64">
        <v>-2.0</v>
      </c>
      <c r="I99" s="64">
        <v>0.0</v>
      </c>
      <c r="J99" s="64">
        <v>0.0</v>
      </c>
      <c r="K99" s="70" t="s">
        <v>216</v>
      </c>
      <c r="N99" s="64">
        <v>0.0</v>
      </c>
      <c r="O99" s="70">
        <v>1.0</v>
      </c>
      <c r="P99" s="70" t="s">
        <v>165</v>
      </c>
      <c r="Q99" s="70" t="s">
        <v>23</v>
      </c>
      <c r="R99" s="70">
        <v>1.0</v>
      </c>
      <c r="S99" s="70">
        <v>0.0</v>
      </c>
      <c r="T99" s="70">
        <v>0.0</v>
      </c>
      <c r="U99" s="64">
        <v>0.0</v>
      </c>
      <c r="W99" s="70" t="s">
        <v>4638</v>
      </c>
      <c r="X99" s="70" t="s">
        <v>4639</v>
      </c>
      <c r="Y99" s="70" t="s">
        <v>4639</v>
      </c>
      <c r="Z99" s="70" t="s">
        <v>4640</v>
      </c>
      <c r="AA99" s="70" t="s">
        <v>102</v>
      </c>
      <c r="AB99" s="70" t="s">
        <v>4641</v>
      </c>
      <c r="AC99" s="70" t="s">
        <v>4642</v>
      </c>
      <c r="AD99" s="65" t="s">
        <v>4643</v>
      </c>
      <c r="AE99" s="70" t="s">
        <v>4644</v>
      </c>
      <c r="AF99" s="70" t="s">
        <v>4645</v>
      </c>
      <c r="AG99" s="70" t="s">
        <v>94</v>
      </c>
      <c r="AH99" s="65" t="s">
        <v>4646</v>
      </c>
      <c r="AI99" s="70" t="s">
        <v>4647</v>
      </c>
      <c r="AJ99" s="69"/>
    </row>
    <row r="100">
      <c r="A100" s="70">
        <v>197.0</v>
      </c>
      <c r="B100" s="80" t="s">
        <v>4648</v>
      </c>
      <c r="C100" s="65" t="s">
        <v>4649</v>
      </c>
      <c r="D100" s="65">
        <v>2021.0</v>
      </c>
      <c r="E100" s="70" t="s">
        <v>4332</v>
      </c>
      <c r="F100" s="70">
        <v>2.0</v>
      </c>
      <c r="G100" s="65">
        <v>-8.0</v>
      </c>
      <c r="H100" s="70">
        <v>-1.0</v>
      </c>
      <c r="I100" s="70">
        <v>-6.0</v>
      </c>
      <c r="J100" s="70">
        <v>9.0</v>
      </c>
      <c r="K100" s="70" t="s">
        <v>4650</v>
      </c>
      <c r="L100" s="64">
        <v>0.0</v>
      </c>
      <c r="M100" s="70">
        <v>1.0</v>
      </c>
      <c r="N100" s="70" t="s">
        <v>84</v>
      </c>
      <c r="O100" s="70" t="s">
        <v>23</v>
      </c>
      <c r="P100" s="70">
        <v>0.25</v>
      </c>
      <c r="Q100" s="70">
        <v>0.75</v>
      </c>
      <c r="R100" s="70">
        <v>0.0</v>
      </c>
      <c r="S100" s="64">
        <f t="shared" ref="S100:S118" si="18">SUM(P100:R100)</f>
        <v>1</v>
      </c>
      <c r="T100" s="70" t="s">
        <v>4651</v>
      </c>
      <c r="U100" s="64" t="s">
        <v>4335</v>
      </c>
      <c r="V100" s="64" t="s">
        <v>4652</v>
      </c>
      <c r="W100" s="70" t="s">
        <v>4336</v>
      </c>
      <c r="X100" s="70" t="s">
        <v>102</v>
      </c>
      <c r="Y100" s="70" t="s">
        <v>4653</v>
      </c>
      <c r="Z100" s="70" t="s">
        <v>4654</v>
      </c>
      <c r="AA100" s="65" t="s">
        <v>4655</v>
      </c>
      <c r="AB100" s="70" t="s">
        <v>4656</v>
      </c>
      <c r="AC100" s="70" t="s">
        <v>4657</v>
      </c>
      <c r="AD100" s="70" t="s">
        <v>4658</v>
      </c>
      <c r="AE100" s="65" t="s">
        <v>4659</v>
      </c>
      <c r="AF100" s="70" t="s">
        <v>96</v>
      </c>
      <c r="AG100" s="70" t="s">
        <v>126</v>
      </c>
      <c r="AH100" s="72"/>
      <c r="AI100" s="72"/>
      <c r="AJ100" s="72"/>
    </row>
    <row r="101">
      <c r="A101" s="64">
        <v>21.0</v>
      </c>
      <c r="B101" s="65" t="s">
        <v>4660</v>
      </c>
      <c r="C101" s="65" t="s">
        <v>4661</v>
      </c>
      <c r="D101" s="65">
        <v>2015.0</v>
      </c>
      <c r="E101" s="64" t="s">
        <v>4662</v>
      </c>
      <c r="F101" s="64">
        <v>3.0</v>
      </c>
      <c r="G101" s="65">
        <v>-3.0</v>
      </c>
      <c r="H101" s="64">
        <v>-1.0</v>
      </c>
      <c r="I101" s="64">
        <v>0.0</v>
      </c>
      <c r="J101" s="64">
        <v>-2.0</v>
      </c>
      <c r="K101" s="64" t="s">
        <v>216</v>
      </c>
      <c r="L101" s="64">
        <v>0.0</v>
      </c>
      <c r="M101" s="64">
        <v>1.0</v>
      </c>
      <c r="N101" s="81" t="s">
        <v>4663</v>
      </c>
      <c r="O101" s="64" t="s">
        <v>10</v>
      </c>
      <c r="P101" s="64">
        <v>0.25</v>
      </c>
      <c r="Q101" s="64">
        <v>0.25</v>
      </c>
      <c r="R101" s="64">
        <v>0.5</v>
      </c>
      <c r="S101" s="64">
        <f t="shared" si="18"/>
        <v>1</v>
      </c>
      <c r="T101" s="64" t="s">
        <v>4664</v>
      </c>
      <c r="U101" s="64" t="s">
        <v>4665</v>
      </c>
      <c r="V101" s="64"/>
      <c r="W101" s="64" t="s">
        <v>4666</v>
      </c>
      <c r="X101" s="64" t="s">
        <v>102</v>
      </c>
      <c r="Y101" s="64" t="s">
        <v>4667</v>
      </c>
      <c r="Z101" s="64" t="s">
        <v>4668</v>
      </c>
      <c r="AA101" s="65" t="s">
        <v>4661</v>
      </c>
      <c r="AB101" s="64" t="s">
        <v>4669</v>
      </c>
      <c r="AC101" s="64" t="s">
        <v>4670</v>
      </c>
      <c r="AD101" s="64" t="s">
        <v>94</v>
      </c>
      <c r="AE101" s="65" t="s">
        <v>4671</v>
      </c>
      <c r="AF101" s="64" t="s">
        <v>96</v>
      </c>
      <c r="AG101" s="64" t="s">
        <v>126</v>
      </c>
      <c r="AH101" s="72"/>
      <c r="AI101" s="72"/>
      <c r="AJ101" s="72"/>
    </row>
    <row r="102">
      <c r="A102" s="82">
        <v>38.0</v>
      </c>
      <c r="B102" s="83" t="s">
        <v>4672</v>
      </c>
      <c r="C102" s="83" t="s">
        <v>4673</v>
      </c>
      <c r="D102" s="83">
        <v>2020.0</v>
      </c>
      <c r="E102" s="82" t="s">
        <v>4674</v>
      </c>
      <c r="F102" s="82">
        <v>2.0</v>
      </c>
      <c r="G102" s="83">
        <v>-3.0</v>
      </c>
      <c r="H102" s="84">
        <v>-1.0</v>
      </c>
      <c r="I102" s="84">
        <v>-3.0</v>
      </c>
      <c r="J102" s="84">
        <v>0.0</v>
      </c>
      <c r="K102" s="82" t="s">
        <v>45</v>
      </c>
      <c r="L102" s="82">
        <v>0.0</v>
      </c>
      <c r="M102" s="82">
        <v>1.0</v>
      </c>
      <c r="N102" s="82" t="s">
        <v>243</v>
      </c>
      <c r="O102" s="82" t="s">
        <v>16</v>
      </c>
      <c r="P102" s="82">
        <v>0.25</v>
      </c>
      <c r="Q102" s="82">
        <v>0.5</v>
      </c>
      <c r="R102" s="82">
        <v>0.25</v>
      </c>
      <c r="S102" s="82">
        <f t="shared" si="18"/>
        <v>1</v>
      </c>
      <c r="T102" s="82" t="s">
        <v>4675</v>
      </c>
      <c r="U102" s="82" t="s">
        <v>2076</v>
      </c>
      <c r="V102" s="82" t="s">
        <v>2076</v>
      </c>
      <c r="W102" s="82" t="s">
        <v>4676</v>
      </c>
      <c r="X102" s="82" t="s">
        <v>102</v>
      </c>
      <c r="Y102" s="82" t="s">
        <v>4677</v>
      </c>
      <c r="Z102" s="82" t="s">
        <v>4678</v>
      </c>
      <c r="AA102" s="83" t="s">
        <v>4679</v>
      </c>
      <c r="AB102" s="82" t="s">
        <v>4680</v>
      </c>
      <c r="AC102" s="82" t="s">
        <v>4681</v>
      </c>
      <c r="AD102" s="82" t="s">
        <v>4682</v>
      </c>
      <c r="AE102" s="83" t="s">
        <v>4683</v>
      </c>
      <c r="AF102" s="82" t="s">
        <v>96</v>
      </c>
      <c r="AG102" s="82" t="s">
        <v>126</v>
      </c>
      <c r="AI102" s="72"/>
      <c r="AJ102" s="72"/>
    </row>
    <row r="103">
      <c r="A103" s="65">
        <v>56.0</v>
      </c>
      <c r="B103" s="80" t="s">
        <v>4684</v>
      </c>
      <c r="C103" s="65" t="s">
        <v>4685</v>
      </c>
      <c r="D103" s="65">
        <v>2002.0</v>
      </c>
      <c r="E103" s="64" t="s">
        <v>2073</v>
      </c>
      <c r="F103" s="64">
        <v>3.0</v>
      </c>
      <c r="G103" s="65">
        <v>-3.0</v>
      </c>
      <c r="H103" s="70">
        <v>0.0</v>
      </c>
      <c r="I103" s="70">
        <v>-3.0</v>
      </c>
      <c r="J103" s="70">
        <v>0.0</v>
      </c>
      <c r="K103" s="64" t="s">
        <v>2074</v>
      </c>
      <c r="L103" s="64">
        <v>0.0</v>
      </c>
      <c r="M103" s="70">
        <v>1.0</v>
      </c>
      <c r="N103" s="70" t="s">
        <v>243</v>
      </c>
      <c r="O103" s="64" t="s">
        <v>23</v>
      </c>
      <c r="P103" s="64">
        <v>0.25</v>
      </c>
      <c r="Q103" s="64">
        <v>0.0</v>
      </c>
      <c r="R103" s="64">
        <v>0.75</v>
      </c>
      <c r="S103" s="64">
        <f t="shared" si="18"/>
        <v>1</v>
      </c>
      <c r="T103" s="64" t="s">
        <v>4686</v>
      </c>
      <c r="U103" s="64" t="s">
        <v>2076</v>
      </c>
      <c r="V103" s="64" t="s">
        <v>2076</v>
      </c>
      <c r="W103" s="64" t="s">
        <v>296</v>
      </c>
      <c r="X103" s="64" t="s">
        <v>102</v>
      </c>
      <c r="Y103" s="64" t="s">
        <v>4687</v>
      </c>
      <c r="Z103" s="64" t="s">
        <v>4688</v>
      </c>
      <c r="AA103" s="65" t="s">
        <v>4689</v>
      </c>
      <c r="AB103" s="64" t="s">
        <v>4690</v>
      </c>
      <c r="AC103" s="64" t="s">
        <v>4691</v>
      </c>
      <c r="AD103" s="64" t="s">
        <v>4692</v>
      </c>
      <c r="AE103" s="65" t="s">
        <v>4693</v>
      </c>
      <c r="AF103" s="64" t="s">
        <v>151</v>
      </c>
      <c r="AG103" s="64" t="s">
        <v>126</v>
      </c>
      <c r="AI103" s="72"/>
      <c r="AJ103" s="72"/>
    </row>
    <row r="104">
      <c r="A104" s="65">
        <v>221.0</v>
      </c>
      <c r="B104" s="80" t="s">
        <v>4694</v>
      </c>
      <c r="C104" s="64" t="s">
        <v>4695</v>
      </c>
      <c r="D104" s="65">
        <v>2019.0</v>
      </c>
      <c r="E104" s="64" t="s">
        <v>4696</v>
      </c>
      <c r="F104" s="64">
        <v>3.0</v>
      </c>
      <c r="G104" s="64">
        <v>-3.0</v>
      </c>
      <c r="H104" s="64">
        <v>-3.0</v>
      </c>
      <c r="I104" s="64">
        <v>-2.0</v>
      </c>
      <c r="J104" s="64">
        <v>0.0</v>
      </c>
      <c r="K104" s="64" t="s">
        <v>45</v>
      </c>
      <c r="L104" s="64">
        <v>0.0</v>
      </c>
      <c r="M104" s="64">
        <v>1.0</v>
      </c>
      <c r="N104" s="64" t="s">
        <v>84</v>
      </c>
      <c r="O104" s="64" t="s">
        <v>23</v>
      </c>
      <c r="P104" s="64">
        <v>0.0</v>
      </c>
      <c r="Q104" s="64">
        <v>0.0</v>
      </c>
      <c r="R104" s="64">
        <v>1.0</v>
      </c>
      <c r="S104" s="64">
        <f t="shared" si="18"/>
        <v>1</v>
      </c>
      <c r="T104" s="64" t="s">
        <v>4697</v>
      </c>
      <c r="U104" s="64" t="s">
        <v>2076</v>
      </c>
      <c r="V104" s="64" t="s">
        <v>2076</v>
      </c>
      <c r="W104" s="64" t="s">
        <v>4698</v>
      </c>
      <c r="X104" s="64" t="s">
        <v>102</v>
      </c>
      <c r="Y104" s="64" t="s">
        <v>4699</v>
      </c>
      <c r="Z104" s="64" t="s">
        <v>4700</v>
      </c>
      <c r="AA104" s="65" t="s">
        <v>4701</v>
      </c>
      <c r="AB104" s="64" t="s">
        <v>4702</v>
      </c>
      <c r="AC104" s="64" t="s">
        <v>4703</v>
      </c>
      <c r="AD104" s="64" t="s">
        <v>4704</v>
      </c>
      <c r="AE104" s="65" t="s">
        <v>4705</v>
      </c>
      <c r="AF104" s="64" t="s">
        <v>4706</v>
      </c>
      <c r="AG104" s="64" t="s">
        <v>126</v>
      </c>
      <c r="AH104" s="72"/>
      <c r="AI104" s="72"/>
      <c r="AJ104" s="72"/>
    </row>
    <row r="105">
      <c r="A105" s="64">
        <v>228.0</v>
      </c>
      <c r="B105" s="80" t="s">
        <v>4707</v>
      </c>
      <c r="C105" s="65" t="s">
        <v>4708</v>
      </c>
      <c r="D105" s="65">
        <v>2016.0</v>
      </c>
      <c r="E105" s="70" t="s">
        <v>4709</v>
      </c>
      <c r="F105" s="70">
        <v>2.0</v>
      </c>
      <c r="G105" s="65">
        <v>-3.0</v>
      </c>
      <c r="H105" s="70">
        <v>-1.0</v>
      </c>
      <c r="I105" s="70">
        <v>-2.0</v>
      </c>
      <c r="J105" s="70">
        <v>0.0</v>
      </c>
      <c r="K105" s="70" t="s">
        <v>45</v>
      </c>
      <c r="L105" s="64">
        <v>0.0</v>
      </c>
      <c r="M105" s="64">
        <v>1.0</v>
      </c>
      <c r="N105" s="64" t="s">
        <v>243</v>
      </c>
      <c r="O105" s="64" t="s">
        <v>16</v>
      </c>
      <c r="P105" s="70">
        <v>0.0</v>
      </c>
      <c r="Q105" s="70">
        <v>1.0</v>
      </c>
      <c r="R105" s="70">
        <v>0.0</v>
      </c>
      <c r="S105" s="64">
        <f t="shared" si="18"/>
        <v>1</v>
      </c>
      <c r="T105" s="70" t="s">
        <v>4710</v>
      </c>
      <c r="U105" s="70" t="s">
        <v>2076</v>
      </c>
      <c r="V105" s="70" t="s">
        <v>2076</v>
      </c>
      <c r="W105" s="70" t="s">
        <v>1699</v>
      </c>
      <c r="X105" s="70" t="s">
        <v>102</v>
      </c>
      <c r="Y105" s="70" t="s">
        <v>4711</v>
      </c>
      <c r="Z105" s="70" t="s">
        <v>4712</v>
      </c>
      <c r="AA105" s="65" t="s">
        <v>4713</v>
      </c>
      <c r="AB105" s="70" t="s">
        <v>4714</v>
      </c>
      <c r="AC105" s="70" t="s">
        <v>4715</v>
      </c>
      <c r="AD105" s="70" t="s">
        <v>4716</v>
      </c>
      <c r="AE105" s="65" t="s">
        <v>4717</v>
      </c>
      <c r="AF105" s="70" t="s">
        <v>151</v>
      </c>
      <c r="AG105" s="70" t="s">
        <v>126</v>
      </c>
      <c r="AH105" s="72"/>
      <c r="AI105" s="72"/>
      <c r="AJ105" s="72"/>
    </row>
    <row r="106">
      <c r="A106" s="85">
        <v>42.0</v>
      </c>
      <c r="B106" s="80" t="s">
        <v>4718</v>
      </c>
      <c r="C106" s="65" t="s">
        <v>4719</v>
      </c>
      <c r="D106" s="65">
        <v>2012.0</v>
      </c>
      <c r="E106" s="64" t="s">
        <v>4720</v>
      </c>
      <c r="F106" s="64">
        <v>3.0</v>
      </c>
      <c r="G106" s="65">
        <v>-3.0</v>
      </c>
      <c r="H106" s="70">
        <v>-1.0</v>
      </c>
      <c r="I106" s="70">
        <v>-2.0</v>
      </c>
      <c r="J106" s="70">
        <v>0.0</v>
      </c>
      <c r="K106" s="64" t="s">
        <v>45</v>
      </c>
      <c r="L106" s="64">
        <v>0.0</v>
      </c>
      <c r="M106" s="64">
        <v>1.0</v>
      </c>
      <c r="N106" s="64" t="s">
        <v>243</v>
      </c>
      <c r="O106" s="64" t="s">
        <v>113</v>
      </c>
      <c r="P106" s="64">
        <v>0.25</v>
      </c>
      <c r="Q106" s="64">
        <v>0.75</v>
      </c>
      <c r="R106" s="64">
        <v>0.0</v>
      </c>
      <c r="S106" s="64">
        <f t="shared" si="18"/>
        <v>1</v>
      </c>
      <c r="T106" s="64" t="s">
        <v>4721</v>
      </c>
      <c r="U106" s="64" t="s">
        <v>2076</v>
      </c>
      <c r="V106" s="64" t="s">
        <v>2076</v>
      </c>
      <c r="W106" s="64" t="s">
        <v>4722</v>
      </c>
      <c r="X106" s="64" t="s">
        <v>102</v>
      </c>
      <c r="Y106" s="64" t="s">
        <v>4723</v>
      </c>
      <c r="Z106" s="64" t="s">
        <v>4724</v>
      </c>
      <c r="AA106" s="65" t="s">
        <v>4725</v>
      </c>
      <c r="AB106" s="64" t="s">
        <v>4726</v>
      </c>
      <c r="AC106" s="64" t="s">
        <v>4727</v>
      </c>
      <c r="AD106" s="64" t="s">
        <v>4728</v>
      </c>
      <c r="AE106" s="65" t="s">
        <v>4729</v>
      </c>
      <c r="AF106" s="70" t="s">
        <v>151</v>
      </c>
      <c r="AG106" s="70" t="s">
        <v>126</v>
      </c>
      <c r="AH106" s="72"/>
      <c r="AI106" s="72"/>
      <c r="AJ106" s="72"/>
    </row>
    <row r="107">
      <c r="A107" s="86">
        <v>43.0</v>
      </c>
      <c r="B107" s="80" t="s">
        <v>4730</v>
      </c>
      <c r="C107" s="65" t="s">
        <v>4731</v>
      </c>
      <c r="D107" s="65">
        <v>2021.0</v>
      </c>
      <c r="E107" s="64" t="s">
        <v>4674</v>
      </c>
      <c r="F107" s="64">
        <v>2.0</v>
      </c>
      <c r="G107" s="65">
        <v>-3.0</v>
      </c>
      <c r="H107" s="70">
        <v>-1.0</v>
      </c>
      <c r="I107" s="70">
        <v>-3.0</v>
      </c>
      <c r="J107" s="70">
        <v>0.0</v>
      </c>
      <c r="K107" s="64" t="s">
        <v>45</v>
      </c>
      <c r="L107" s="64">
        <v>0.0</v>
      </c>
      <c r="M107" s="64">
        <v>1.0</v>
      </c>
      <c r="N107" s="64" t="s">
        <v>84</v>
      </c>
      <c r="O107" s="64" t="s">
        <v>16</v>
      </c>
      <c r="P107" s="64">
        <v>0.25</v>
      </c>
      <c r="Q107" s="64">
        <v>0.75</v>
      </c>
      <c r="R107" s="64">
        <v>0.0</v>
      </c>
      <c r="S107" s="64">
        <f t="shared" si="18"/>
        <v>1</v>
      </c>
      <c r="T107" s="64" t="s">
        <v>4732</v>
      </c>
      <c r="U107" s="64" t="s">
        <v>4733</v>
      </c>
      <c r="V107" s="64" t="s">
        <v>2076</v>
      </c>
      <c r="W107" s="64" t="s">
        <v>1699</v>
      </c>
      <c r="X107" s="64" t="s">
        <v>1186</v>
      </c>
      <c r="Y107" s="64" t="s">
        <v>4734</v>
      </c>
      <c r="Z107" s="64" t="s">
        <v>4735</v>
      </c>
      <c r="AA107" s="65" t="s">
        <v>4736</v>
      </c>
      <c r="AB107" s="64" t="s">
        <v>4737</v>
      </c>
      <c r="AC107" s="64" t="s">
        <v>4738</v>
      </c>
      <c r="AD107" s="64" t="s">
        <v>4739</v>
      </c>
      <c r="AE107" s="65" t="s">
        <v>4740</v>
      </c>
      <c r="AF107" s="64" t="s">
        <v>96</v>
      </c>
      <c r="AG107" s="64" t="s">
        <v>126</v>
      </c>
      <c r="AH107" s="72"/>
      <c r="AI107" s="72"/>
      <c r="AJ107" s="72"/>
    </row>
    <row r="108">
      <c r="A108" s="85">
        <v>65.0</v>
      </c>
      <c r="B108" s="80" t="s">
        <v>4741</v>
      </c>
      <c r="C108" s="65" t="s">
        <v>4742</v>
      </c>
      <c r="D108" s="65">
        <v>2021.0</v>
      </c>
      <c r="E108" s="64" t="s">
        <v>99</v>
      </c>
      <c r="F108" s="64" t="s">
        <v>1248</v>
      </c>
      <c r="G108" s="65">
        <v>-3.0</v>
      </c>
      <c r="H108" s="70">
        <v>-1.0</v>
      </c>
      <c r="I108" s="70">
        <v>-3.0</v>
      </c>
      <c r="J108" s="70">
        <v>0.0</v>
      </c>
      <c r="K108" s="64" t="s">
        <v>45</v>
      </c>
      <c r="L108" s="64">
        <v>0.0</v>
      </c>
      <c r="M108" s="64">
        <v>1.0</v>
      </c>
      <c r="N108" s="64" t="s">
        <v>243</v>
      </c>
      <c r="O108" s="64" t="s">
        <v>16</v>
      </c>
      <c r="P108" s="64">
        <v>0.25</v>
      </c>
      <c r="Q108" s="64">
        <v>0.5</v>
      </c>
      <c r="R108" s="64">
        <v>0.25</v>
      </c>
      <c r="S108" s="64">
        <f t="shared" si="18"/>
        <v>1</v>
      </c>
      <c r="T108" s="64" t="s">
        <v>4743</v>
      </c>
      <c r="U108" s="64" t="s">
        <v>2076</v>
      </c>
      <c r="V108" s="64" t="s">
        <v>2076</v>
      </c>
      <c r="W108" s="64" t="s">
        <v>4744</v>
      </c>
      <c r="X108" s="64" t="s">
        <v>102</v>
      </c>
      <c r="Y108" s="64" t="s">
        <v>4745</v>
      </c>
      <c r="Z108" s="64" t="s">
        <v>4746</v>
      </c>
      <c r="AA108" s="65" t="s">
        <v>4747</v>
      </c>
      <c r="AB108" s="64" t="s">
        <v>4748</v>
      </c>
      <c r="AC108" s="64" t="s">
        <v>4749</v>
      </c>
      <c r="AD108" s="64" t="s">
        <v>4750</v>
      </c>
      <c r="AE108" s="65" t="s">
        <v>4751</v>
      </c>
      <c r="AF108" s="64" t="s">
        <v>96</v>
      </c>
      <c r="AG108" s="64" t="s">
        <v>126</v>
      </c>
      <c r="AH108" s="72"/>
      <c r="AI108" s="72"/>
      <c r="AJ108" s="72"/>
    </row>
    <row r="109">
      <c r="A109" s="86">
        <v>134.0</v>
      </c>
      <c r="B109" s="80" t="s">
        <v>4752</v>
      </c>
      <c r="C109" s="64" t="s">
        <v>4753</v>
      </c>
      <c r="D109" s="65">
        <v>2009.0</v>
      </c>
      <c r="E109" s="64" t="s">
        <v>4754</v>
      </c>
      <c r="F109" s="65">
        <v>3.0</v>
      </c>
      <c r="G109" s="65">
        <v>-2.0</v>
      </c>
      <c r="H109" s="65">
        <v>-1.0</v>
      </c>
      <c r="I109" s="65">
        <v>0.0</v>
      </c>
      <c r="J109" s="65">
        <v>0.0</v>
      </c>
      <c r="K109" s="65" t="s">
        <v>45</v>
      </c>
      <c r="L109" s="64">
        <v>0.0</v>
      </c>
      <c r="M109" s="64">
        <v>1.0</v>
      </c>
      <c r="N109" s="64" t="s">
        <v>84</v>
      </c>
      <c r="O109" s="64" t="s">
        <v>23</v>
      </c>
      <c r="P109" s="64">
        <v>0.25</v>
      </c>
      <c r="Q109" s="64">
        <v>0.75</v>
      </c>
      <c r="R109" s="64">
        <v>0.0</v>
      </c>
      <c r="S109" s="64">
        <f t="shared" si="18"/>
        <v>1</v>
      </c>
      <c r="T109" s="64" t="s">
        <v>4755</v>
      </c>
      <c r="U109" s="64" t="s">
        <v>2076</v>
      </c>
      <c r="V109" s="64" t="s">
        <v>2076</v>
      </c>
      <c r="W109" s="64" t="s">
        <v>4756</v>
      </c>
      <c r="X109" s="64" t="s">
        <v>102</v>
      </c>
      <c r="Y109" s="64" t="s">
        <v>4757</v>
      </c>
      <c r="Z109" s="64" t="s">
        <v>4758</v>
      </c>
      <c r="AA109" s="65" t="s">
        <v>4759</v>
      </c>
      <c r="AB109" s="64" t="s">
        <v>4760</v>
      </c>
      <c r="AC109" s="64" t="s">
        <v>4761</v>
      </c>
      <c r="AD109" s="64" t="s">
        <v>4762</v>
      </c>
      <c r="AE109" s="65" t="s">
        <v>4763</v>
      </c>
      <c r="AF109" s="64" t="s">
        <v>4764</v>
      </c>
      <c r="AG109" s="64" t="s">
        <v>126</v>
      </c>
      <c r="AH109" s="72"/>
      <c r="AI109" s="72"/>
      <c r="AJ109" s="72"/>
    </row>
    <row r="110">
      <c r="A110" s="85">
        <v>147.0</v>
      </c>
      <c r="B110" s="80" t="s">
        <v>4765</v>
      </c>
      <c r="C110" s="64" t="s">
        <v>4766</v>
      </c>
      <c r="D110" s="65">
        <v>2010.0</v>
      </c>
      <c r="E110" s="64" t="s">
        <v>4696</v>
      </c>
      <c r="F110" s="64">
        <v>3.0</v>
      </c>
      <c r="G110" s="64">
        <v>-3.0</v>
      </c>
      <c r="H110" s="64">
        <v>-2.0</v>
      </c>
      <c r="I110" s="64">
        <v>-2.0</v>
      </c>
      <c r="J110" s="64">
        <v>0.0</v>
      </c>
      <c r="K110" s="64" t="s">
        <v>45</v>
      </c>
      <c r="L110" s="64">
        <v>0.0</v>
      </c>
      <c r="M110" s="64">
        <v>1.0</v>
      </c>
      <c r="N110" s="64" t="s">
        <v>84</v>
      </c>
      <c r="O110" s="64" t="s">
        <v>23</v>
      </c>
      <c r="P110" s="64">
        <v>0.25</v>
      </c>
      <c r="Q110" s="64">
        <v>0.75</v>
      </c>
      <c r="R110" s="64">
        <v>0.0</v>
      </c>
      <c r="S110" s="64">
        <f t="shared" si="18"/>
        <v>1</v>
      </c>
      <c r="T110" s="7" t="s">
        <v>4767</v>
      </c>
      <c r="U110" s="64" t="s">
        <v>2076</v>
      </c>
      <c r="V110" s="64" t="s">
        <v>2076</v>
      </c>
      <c r="W110" s="64" t="s">
        <v>4768</v>
      </c>
      <c r="X110" s="64" t="s">
        <v>102</v>
      </c>
      <c r="Y110" s="7" t="s">
        <v>4769</v>
      </c>
      <c r="Z110" s="64" t="s">
        <v>4770</v>
      </c>
      <c r="AA110" s="65" t="s">
        <v>4771</v>
      </c>
      <c r="AB110" s="64" t="s">
        <v>4772</v>
      </c>
      <c r="AC110" s="64" t="s">
        <v>4773</v>
      </c>
      <c r="AD110" s="7" t="s">
        <v>4774</v>
      </c>
      <c r="AE110" s="7" t="s">
        <v>4775</v>
      </c>
      <c r="AF110" s="64" t="s">
        <v>4706</v>
      </c>
      <c r="AG110" s="66"/>
      <c r="AH110" s="72"/>
      <c r="AI110" s="72"/>
      <c r="AJ110" s="72"/>
    </row>
    <row r="111">
      <c r="A111" s="85">
        <v>146.0</v>
      </c>
      <c r="B111" s="80" t="s">
        <v>4776</v>
      </c>
      <c r="C111" s="64" t="s">
        <v>4766</v>
      </c>
      <c r="D111" s="65">
        <v>2006.0</v>
      </c>
      <c r="E111" s="64" t="s">
        <v>4696</v>
      </c>
      <c r="F111" s="64">
        <v>3.0</v>
      </c>
      <c r="G111" s="64">
        <v>-3.0</v>
      </c>
      <c r="H111" s="64">
        <v>-2.0</v>
      </c>
      <c r="I111" s="64">
        <v>-2.0</v>
      </c>
      <c r="J111" s="64">
        <v>0.0</v>
      </c>
      <c r="K111" s="64" t="s">
        <v>45</v>
      </c>
      <c r="L111" s="64">
        <v>0.0</v>
      </c>
      <c r="M111" s="64">
        <v>1.0</v>
      </c>
      <c r="N111" s="64" t="s">
        <v>84</v>
      </c>
      <c r="O111" s="64" t="s">
        <v>23</v>
      </c>
      <c r="P111" s="64">
        <v>0.25</v>
      </c>
      <c r="Q111" s="64">
        <v>0.75</v>
      </c>
      <c r="R111" s="64">
        <v>0.0</v>
      </c>
      <c r="S111" s="64">
        <f t="shared" si="18"/>
        <v>1</v>
      </c>
      <c r="T111" s="64" t="s">
        <v>4777</v>
      </c>
      <c r="U111" s="64" t="s">
        <v>2076</v>
      </c>
      <c r="V111" s="64" t="s">
        <v>2076</v>
      </c>
      <c r="W111" s="64" t="s">
        <v>4768</v>
      </c>
      <c r="X111" s="64" t="s">
        <v>102</v>
      </c>
      <c r="Y111" s="64" t="s">
        <v>4778</v>
      </c>
      <c r="Z111" s="64" t="s">
        <v>4779</v>
      </c>
      <c r="AA111" s="65" t="s">
        <v>4780</v>
      </c>
      <c r="AB111" s="64" t="s">
        <v>4781</v>
      </c>
      <c r="AC111" s="64" t="s">
        <v>1549</v>
      </c>
      <c r="AD111" s="64" t="s">
        <v>4782</v>
      </c>
      <c r="AE111" s="65" t="s">
        <v>4775</v>
      </c>
      <c r="AF111" s="64" t="s">
        <v>96</v>
      </c>
      <c r="AG111" s="64"/>
      <c r="AH111" s="72"/>
      <c r="AI111" s="72"/>
      <c r="AJ111" s="72"/>
    </row>
    <row r="112">
      <c r="A112" s="64">
        <v>164.0</v>
      </c>
      <c r="B112" s="80" t="s">
        <v>4783</v>
      </c>
      <c r="C112" s="65" t="s">
        <v>4784</v>
      </c>
      <c r="D112" s="65">
        <v>2009.0</v>
      </c>
      <c r="E112" s="64" t="s">
        <v>111</v>
      </c>
      <c r="F112" s="64">
        <v>3.0</v>
      </c>
      <c r="G112" s="64">
        <v>-3.0</v>
      </c>
      <c r="H112" s="64">
        <v>-1.0</v>
      </c>
      <c r="I112" s="64">
        <v>-3.0</v>
      </c>
      <c r="J112" s="64">
        <v>0.0</v>
      </c>
      <c r="K112" s="64" t="s">
        <v>2074</v>
      </c>
      <c r="L112" s="64">
        <v>0.0</v>
      </c>
      <c r="M112" s="64">
        <v>1.0</v>
      </c>
      <c r="N112" s="64" t="s">
        <v>84</v>
      </c>
      <c r="O112" s="64" t="s">
        <v>113</v>
      </c>
      <c r="P112" s="64">
        <v>1.0</v>
      </c>
      <c r="Q112" s="64">
        <v>0.0</v>
      </c>
      <c r="R112" s="64">
        <v>0.0</v>
      </c>
      <c r="S112" s="64">
        <f t="shared" si="18"/>
        <v>1</v>
      </c>
      <c r="T112" s="64" t="s">
        <v>2555</v>
      </c>
      <c r="U112" s="64" t="s">
        <v>2076</v>
      </c>
      <c r="V112" s="64" t="s">
        <v>2076</v>
      </c>
      <c r="W112" s="64" t="s">
        <v>1699</v>
      </c>
      <c r="X112" s="64" t="s">
        <v>4785</v>
      </c>
      <c r="Y112" s="64" t="s">
        <v>4786</v>
      </c>
      <c r="Z112" s="64" t="s">
        <v>4787</v>
      </c>
      <c r="AA112" s="65" t="s">
        <v>4788</v>
      </c>
      <c r="AB112" s="64" t="s">
        <v>4789</v>
      </c>
      <c r="AC112" s="64" t="s">
        <v>3439</v>
      </c>
      <c r="AD112" s="64" t="s">
        <v>137</v>
      </c>
      <c r="AE112" s="65" t="s">
        <v>4790</v>
      </c>
      <c r="AF112" s="64" t="s">
        <v>96</v>
      </c>
      <c r="AG112" s="66"/>
      <c r="AH112" s="72"/>
      <c r="AI112" s="72"/>
      <c r="AJ112" s="72"/>
    </row>
    <row r="113">
      <c r="A113" s="64">
        <v>174.0</v>
      </c>
      <c r="B113" s="80" t="s">
        <v>4791</v>
      </c>
      <c r="C113" s="65" t="s">
        <v>4792</v>
      </c>
      <c r="D113" s="65">
        <v>2019.0</v>
      </c>
      <c r="E113" s="70" t="s">
        <v>4720</v>
      </c>
      <c r="F113" s="70">
        <v>3.0</v>
      </c>
      <c r="G113" s="65">
        <v>-3.0</v>
      </c>
      <c r="H113" s="70">
        <v>-1.0</v>
      </c>
      <c r="I113" s="70">
        <v>-3.0</v>
      </c>
      <c r="J113" s="70">
        <v>0.0</v>
      </c>
      <c r="K113" s="70" t="s">
        <v>45</v>
      </c>
      <c r="L113" s="64">
        <v>0.0</v>
      </c>
      <c r="M113" s="70">
        <v>1.0</v>
      </c>
      <c r="N113" s="70" t="s">
        <v>84</v>
      </c>
      <c r="O113" s="70" t="s">
        <v>16</v>
      </c>
      <c r="P113" s="70">
        <v>0.75</v>
      </c>
      <c r="Q113" s="70">
        <v>0.25</v>
      </c>
      <c r="R113" s="70">
        <v>0.0</v>
      </c>
      <c r="S113" s="64">
        <f t="shared" si="18"/>
        <v>1</v>
      </c>
      <c r="T113" s="70" t="s">
        <v>4793</v>
      </c>
      <c r="U113" s="70" t="s">
        <v>2076</v>
      </c>
      <c r="V113" s="70" t="s">
        <v>2076</v>
      </c>
      <c r="W113" s="70" t="s">
        <v>4794</v>
      </c>
      <c r="X113" s="70" t="s">
        <v>88</v>
      </c>
      <c r="Y113" s="70" t="s">
        <v>4795</v>
      </c>
      <c r="Z113" s="70" t="s">
        <v>4796</v>
      </c>
      <c r="AA113" s="65" t="s">
        <v>4797</v>
      </c>
      <c r="AB113" s="70" t="s">
        <v>4798</v>
      </c>
      <c r="AC113" s="70" t="s">
        <v>4799</v>
      </c>
      <c r="AD113" s="70" t="s">
        <v>94</v>
      </c>
      <c r="AE113" s="65" t="s">
        <v>4800</v>
      </c>
      <c r="AF113" s="70" t="s">
        <v>96</v>
      </c>
      <c r="AG113" s="69"/>
      <c r="AH113" s="72"/>
      <c r="AI113" s="72"/>
      <c r="AJ113" s="72"/>
    </row>
    <row r="114">
      <c r="A114" s="64">
        <v>289.0</v>
      </c>
      <c r="B114" s="80" t="s">
        <v>4801</v>
      </c>
      <c r="C114" s="65" t="s">
        <v>4802</v>
      </c>
      <c r="D114" s="65">
        <v>2004.0</v>
      </c>
      <c r="E114" s="70" t="s">
        <v>4803</v>
      </c>
      <c r="F114" s="79">
        <v>44595.0</v>
      </c>
      <c r="G114" s="53">
        <v>-3.0</v>
      </c>
      <c r="H114" s="70">
        <v>-1.0</v>
      </c>
      <c r="I114" s="70">
        <v>-2.0</v>
      </c>
      <c r="J114" s="70">
        <v>0.0</v>
      </c>
      <c r="K114" s="70" t="s">
        <v>45</v>
      </c>
      <c r="L114" s="64">
        <v>0.0</v>
      </c>
      <c r="M114" s="70">
        <v>1.0</v>
      </c>
      <c r="N114" s="70" t="s">
        <v>84</v>
      </c>
      <c r="O114" s="70" t="s">
        <v>16</v>
      </c>
      <c r="P114" s="70">
        <v>1.0</v>
      </c>
      <c r="Q114" s="70">
        <v>0.0</v>
      </c>
      <c r="R114" s="70">
        <v>0.0</v>
      </c>
      <c r="S114" s="64">
        <f t="shared" si="18"/>
        <v>1</v>
      </c>
      <c r="T114" s="70" t="s">
        <v>4804</v>
      </c>
      <c r="U114" s="70" t="s">
        <v>2076</v>
      </c>
      <c r="V114" s="70" t="s">
        <v>2076</v>
      </c>
      <c r="W114" s="70" t="s">
        <v>4805</v>
      </c>
      <c r="X114" s="70" t="s">
        <v>102</v>
      </c>
      <c r="Y114" s="70" t="s">
        <v>4806</v>
      </c>
      <c r="Z114" s="70" t="s">
        <v>4807</v>
      </c>
      <c r="AA114" s="65" t="s">
        <v>4808</v>
      </c>
      <c r="AB114" s="70" t="s">
        <v>4809</v>
      </c>
      <c r="AC114" s="70" t="s">
        <v>4810</v>
      </c>
      <c r="AD114" s="70" t="s">
        <v>4811</v>
      </c>
      <c r="AE114" s="65" t="s">
        <v>4812</v>
      </c>
      <c r="AF114" s="70" t="s">
        <v>151</v>
      </c>
      <c r="AG114" s="70" t="s">
        <v>96</v>
      </c>
      <c r="AH114" s="72"/>
      <c r="AI114" s="72"/>
      <c r="AJ114" s="72"/>
    </row>
    <row r="115">
      <c r="A115" s="65">
        <v>307.0</v>
      </c>
      <c r="B115" s="80" t="s">
        <v>4813</v>
      </c>
      <c r="C115" s="65" t="s">
        <v>3431</v>
      </c>
      <c r="D115" s="65">
        <v>2019.0</v>
      </c>
      <c r="E115" s="65" t="s">
        <v>4720</v>
      </c>
      <c r="F115" s="65">
        <v>3.0</v>
      </c>
      <c r="G115" s="65">
        <v>-2.0</v>
      </c>
      <c r="H115" s="65">
        <v>-2.0</v>
      </c>
      <c r="I115" s="65">
        <v>-2.0</v>
      </c>
      <c r="J115" s="65">
        <v>0.0</v>
      </c>
      <c r="K115" s="70" t="s">
        <v>45</v>
      </c>
      <c r="L115" s="64">
        <v>0.0</v>
      </c>
      <c r="M115" s="70">
        <v>0.0</v>
      </c>
      <c r="N115" s="70" t="s">
        <v>84</v>
      </c>
      <c r="O115" s="70" t="s">
        <v>16</v>
      </c>
      <c r="P115" s="65">
        <v>0.25</v>
      </c>
      <c r="Q115" s="65">
        <v>0.5</v>
      </c>
      <c r="R115" s="64">
        <v>0.25</v>
      </c>
      <c r="S115" s="64">
        <f t="shared" si="18"/>
        <v>1</v>
      </c>
      <c r="T115" s="70" t="s">
        <v>4814</v>
      </c>
      <c r="U115" s="70" t="s">
        <v>2657</v>
      </c>
      <c r="V115" s="70" t="s">
        <v>2076</v>
      </c>
      <c r="W115" s="70" t="s">
        <v>296</v>
      </c>
      <c r="X115" s="70" t="s">
        <v>102</v>
      </c>
      <c r="Y115" s="70" t="s">
        <v>4815</v>
      </c>
      <c r="Z115" s="70" t="s">
        <v>4816</v>
      </c>
      <c r="AA115" s="70" t="s">
        <v>4817</v>
      </c>
      <c r="AB115" s="70" t="s">
        <v>4818</v>
      </c>
      <c r="AC115" s="70" t="s">
        <v>4819</v>
      </c>
      <c r="AD115" s="70" t="s">
        <v>4820</v>
      </c>
      <c r="AE115" s="65" t="s">
        <v>4821</v>
      </c>
      <c r="AF115" s="70" t="s">
        <v>151</v>
      </c>
      <c r="AG115" s="70" t="s">
        <v>126</v>
      </c>
      <c r="AH115" s="72"/>
      <c r="AI115" s="72"/>
      <c r="AJ115" s="72"/>
    </row>
    <row r="116">
      <c r="A116" s="64">
        <v>219.0</v>
      </c>
      <c r="B116" s="80" t="s">
        <v>4822</v>
      </c>
      <c r="C116" s="65" t="s">
        <v>4823</v>
      </c>
      <c r="D116" s="65">
        <v>2014.0</v>
      </c>
      <c r="E116" s="70" t="s">
        <v>4824</v>
      </c>
      <c r="F116" s="70">
        <v>2.0</v>
      </c>
      <c r="G116" s="65">
        <v>-2.0</v>
      </c>
      <c r="H116" s="70">
        <v>0.0</v>
      </c>
      <c r="I116" s="70">
        <v>-3.0</v>
      </c>
      <c r="J116" s="70">
        <v>0.0</v>
      </c>
      <c r="K116" s="70" t="s">
        <v>2074</v>
      </c>
      <c r="L116" s="64">
        <v>0.0</v>
      </c>
      <c r="M116" s="70">
        <v>1.0</v>
      </c>
      <c r="N116" s="70" t="s">
        <v>84</v>
      </c>
      <c r="O116" s="70" t="s">
        <v>16</v>
      </c>
      <c r="P116" s="70">
        <v>0.0</v>
      </c>
      <c r="Q116" s="70">
        <v>1.0</v>
      </c>
      <c r="R116" s="70">
        <v>0.0</v>
      </c>
      <c r="S116" s="64">
        <f t="shared" si="18"/>
        <v>1</v>
      </c>
      <c r="T116" s="70" t="s">
        <v>4825</v>
      </c>
      <c r="U116" s="70" t="s">
        <v>2076</v>
      </c>
      <c r="V116" s="70" t="s">
        <v>2076</v>
      </c>
      <c r="W116" s="70" t="s">
        <v>1699</v>
      </c>
      <c r="X116" s="70" t="s">
        <v>102</v>
      </c>
      <c r="Y116" s="70" t="s">
        <v>4826</v>
      </c>
      <c r="Z116" s="70" t="s">
        <v>4827</v>
      </c>
      <c r="AA116" s="65" t="s">
        <v>4828</v>
      </c>
      <c r="AB116" s="70" t="s">
        <v>4829</v>
      </c>
      <c r="AC116" s="70" t="s">
        <v>4830</v>
      </c>
      <c r="AD116" s="70" t="s">
        <v>4831</v>
      </c>
      <c r="AE116" s="65" t="s">
        <v>4832</v>
      </c>
      <c r="AF116" s="70" t="s">
        <v>151</v>
      </c>
      <c r="AG116" s="70"/>
      <c r="AH116" s="72"/>
      <c r="AI116" s="72"/>
      <c r="AJ116" s="72"/>
    </row>
    <row r="117">
      <c r="A117" s="65">
        <v>206.0</v>
      </c>
      <c r="B117" s="80" t="s">
        <v>4833</v>
      </c>
      <c r="C117" s="87" t="s">
        <v>2389</v>
      </c>
      <c r="D117" s="65">
        <v>2016.0</v>
      </c>
      <c r="E117" s="70" t="s">
        <v>3387</v>
      </c>
      <c r="F117" s="64">
        <v>3.0</v>
      </c>
      <c r="G117" s="64">
        <v>-3.0</v>
      </c>
      <c r="H117" s="64">
        <v>-1.0</v>
      </c>
      <c r="I117" s="64">
        <v>-2.0</v>
      </c>
      <c r="J117" s="64">
        <v>0.0</v>
      </c>
      <c r="K117" s="70" t="s">
        <v>45</v>
      </c>
      <c r="L117" s="64">
        <v>0.0</v>
      </c>
      <c r="M117" s="70">
        <v>1.0</v>
      </c>
      <c r="N117" s="70" t="s">
        <v>84</v>
      </c>
      <c r="O117" s="70" t="s">
        <v>23</v>
      </c>
      <c r="P117" s="70">
        <v>0.25</v>
      </c>
      <c r="Q117" s="70">
        <v>0.75</v>
      </c>
      <c r="R117" s="70">
        <v>0.0</v>
      </c>
      <c r="S117" s="64">
        <f t="shared" si="18"/>
        <v>1</v>
      </c>
      <c r="T117" s="70" t="s">
        <v>4834</v>
      </c>
      <c r="U117" s="70" t="s">
        <v>2657</v>
      </c>
      <c r="V117" s="70" t="s">
        <v>2076</v>
      </c>
      <c r="W117" s="70" t="s">
        <v>4835</v>
      </c>
      <c r="X117" s="70" t="s">
        <v>102</v>
      </c>
      <c r="Y117" s="70" t="s">
        <v>4836</v>
      </c>
      <c r="Z117" s="70" t="s">
        <v>4837</v>
      </c>
      <c r="AA117" s="70" t="s">
        <v>4838</v>
      </c>
      <c r="AB117" s="70" t="s">
        <v>4839</v>
      </c>
      <c r="AC117" s="70" t="s">
        <v>4840</v>
      </c>
      <c r="AD117" s="70" t="s">
        <v>4841</v>
      </c>
      <c r="AE117" s="65" t="s">
        <v>4842</v>
      </c>
      <c r="AF117" s="70" t="s">
        <v>96</v>
      </c>
      <c r="AG117" s="70" t="s">
        <v>126</v>
      </c>
      <c r="AH117" s="72"/>
      <c r="AI117" s="72"/>
      <c r="AJ117" s="72"/>
    </row>
    <row r="118">
      <c r="A118" s="65">
        <v>214.0</v>
      </c>
      <c r="B118" s="80" t="s">
        <v>4843</v>
      </c>
      <c r="C118" s="7" t="s">
        <v>4844</v>
      </c>
      <c r="D118" s="7">
        <v>2011.0</v>
      </c>
      <c r="E118" s="7" t="s">
        <v>4845</v>
      </c>
      <c r="F118" s="7">
        <v>3.0</v>
      </c>
      <c r="G118" s="7">
        <v>-2.0</v>
      </c>
      <c r="H118" s="7">
        <v>0.0</v>
      </c>
      <c r="I118" s="7">
        <v>-3.0</v>
      </c>
      <c r="J118" s="7">
        <v>0.0</v>
      </c>
      <c r="K118" s="7" t="s">
        <v>2074</v>
      </c>
      <c r="L118" s="7">
        <v>0.0</v>
      </c>
      <c r="M118" s="7">
        <v>1.0</v>
      </c>
      <c r="N118" s="7" t="s">
        <v>84</v>
      </c>
      <c r="O118" s="7" t="s">
        <v>16</v>
      </c>
      <c r="P118" s="7">
        <v>0.5</v>
      </c>
      <c r="Q118" s="7">
        <v>0.5</v>
      </c>
      <c r="R118" s="7">
        <v>0.0</v>
      </c>
      <c r="S118" s="65">
        <f t="shared" si="18"/>
        <v>1</v>
      </c>
      <c r="T118" s="7" t="s">
        <v>4846</v>
      </c>
      <c r="U118" s="7" t="s">
        <v>2076</v>
      </c>
      <c r="V118" s="7" t="s">
        <v>2076</v>
      </c>
      <c r="W118" s="7" t="s">
        <v>4847</v>
      </c>
      <c r="X118" s="7" t="s">
        <v>3565</v>
      </c>
      <c r="Y118" s="7" t="s">
        <v>4848</v>
      </c>
      <c r="Z118" s="7" t="s">
        <v>4849</v>
      </c>
      <c r="AA118" s="7" t="s">
        <v>4850</v>
      </c>
      <c r="AB118" s="65" t="s">
        <v>4851</v>
      </c>
      <c r="AC118" s="65" t="s">
        <v>4852</v>
      </c>
      <c r="AD118" s="7" t="s">
        <v>94</v>
      </c>
      <c r="AE118" s="65" t="s">
        <v>4853</v>
      </c>
      <c r="AF118" s="65" t="s">
        <v>96</v>
      </c>
      <c r="AG118" s="65" t="s">
        <v>126</v>
      </c>
      <c r="AH118" s="72"/>
      <c r="AI118" s="72"/>
      <c r="AJ118" s="72"/>
    </row>
    <row r="119">
      <c r="A119" s="88">
        <v>127.0</v>
      </c>
      <c r="B119" s="89" t="s">
        <v>4854</v>
      </c>
      <c r="C119" s="7" t="s">
        <v>4855</v>
      </c>
      <c r="D119" s="88">
        <v>2011.0</v>
      </c>
      <c r="E119" s="90" t="s">
        <v>179</v>
      </c>
      <c r="F119" s="88">
        <v>-3.0</v>
      </c>
      <c r="G119" s="88">
        <v>-2.0</v>
      </c>
      <c r="H119" s="88">
        <v>0.0</v>
      </c>
      <c r="I119" s="88">
        <v>0.0</v>
      </c>
      <c r="J119" s="7">
        <v>0.0</v>
      </c>
      <c r="K119" s="7" t="s">
        <v>44</v>
      </c>
      <c r="L119" s="91" t="s">
        <v>44</v>
      </c>
      <c r="M119" s="90" t="s">
        <v>113</v>
      </c>
      <c r="N119" s="90">
        <v>1.0</v>
      </c>
      <c r="O119" s="91" t="s">
        <v>165</v>
      </c>
      <c r="P119" s="91" t="s">
        <v>23</v>
      </c>
      <c r="Q119" s="91">
        <v>1.0</v>
      </c>
      <c r="R119" s="91">
        <v>0.0</v>
      </c>
      <c r="S119" s="91">
        <v>0.0</v>
      </c>
      <c r="T119" s="92">
        <v>1.0</v>
      </c>
      <c r="U119" s="32"/>
      <c r="V119" s="32" t="s">
        <v>4856</v>
      </c>
      <c r="W119" s="32" t="s">
        <v>25</v>
      </c>
      <c r="X119" s="32"/>
      <c r="Y119" s="32"/>
      <c r="Z119" s="32" t="s">
        <v>4857</v>
      </c>
      <c r="AA119" s="32"/>
      <c r="AB119" s="32"/>
      <c r="AC119" s="32"/>
      <c r="AD119" s="32"/>
      <c r="AE119" s="32"/>
      <c r="AF119" s="32"/>
      <c r="AG119" s="32"/>
      <c r="AH119" s="32"/>
      <c r="AI119" s="72"/>
      <c r="AJ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c r="AJ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c r="AH426" s="72"/>
      <c r="AI426" s="72"/>
      <c r="AJ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c r="AJ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c r="AH428" s="72"/>
      <c r="AI428" s="72"/>
      <c r="AJ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c r="AH429" s="72"/>
      <c r="AI429" s="72"/>
      <c r="AJ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c r="AH430" s="72"/>
      <c r="AI430" s="72"/>
      <c r="AJ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c r="AH431" s="72"/>
      <c r="AI431" s="72"/>
      <c r="AJ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c r="AH432" s="72"/>
      <c r="AI432" s="72"/>
      <c r="AJ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c r="AH433" s="72"/>
      <c r="AI433" s="72"/>
      <c r="AJ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c r="AJ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c r="AH435" s="72"/>
      <c r="AI435" s="72"/>
      <c r="AJ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c r="AH436" s="72"/>
      <c r="AI436" s="72"/>
      <c r="AJ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c r="AH437" s="72"/>
      <c r="AI437" s="72"/>
      <c r="AJ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c r="AH438" s="72"/>
      <c r="AI438" s="72"/>
      <c r="AJ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c r="AH439" s="72"/>
      <c r="AI439" s="72"/>
      <c r="AJ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c r="AH440" s="72"/>
      <c r="AI440" s="72"/>
      <c r="AJ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c r="AH441" s="72"/>
      <c r="AI441" s="72"/>
      <c r="AJ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c r="AH442" s="72"/>
      <c r="AI442" s="72"/>
      <c r="AJ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c r="AH443" s="72"/>
      <c r="AI443" s="72"/>
      <c r="AJ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c r="AH444" s="72"/>
      <c r="AI444" s="72"/>
      <c r="AJ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c r="AI445" s="72"/>
      <c r="AJ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c r="AH446" s="72"/>
      <c r="AI446" s="72"/>
      <c r="AJ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c r="AH447" s="72"/>
      <c r="AI447" s="72"/>
      <c r="AJ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c r="AH448" s="72"/>
      <c r="AI448" s="72"/>
      <c r="AJ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c r="AH449" s="72"/>
      <c r="AI449" s="72"/>
      <c r="AJ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c r="AH450" s="72"/>
      <c r="AI450" s="72"/>
      <c r="AJ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c r="AH451" s="72"/>
      <c r="AI451" s="72"/>
      <c r="AJ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c r="AH452" s="72"/>
      <c r="AI452" s="72"/>
      <c r="AJ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c r="AH453" s="72"/>
      <c r="AI453" s="72"/>
      <c r="AJ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c r="AH454" s="72"/>
      <c r="AI454" s="72"/>
      <c r="AJ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c r="AH455" s="72"/>
      <c r="AI455" s="72"/>
      <c r="AJ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c r="AH456" s="72"/>
      <c r="AI456" s="72"/>
      <c r="AJ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c r="AH457" s="72"/>
      <c r="AI457" s="72"/>
      <c r="AJ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c r="AH458" s="72"/>
      <c r="AI458" s="72"/>
      <c r="AJ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c r="AH459" s="72"/>
      <c r="AI459" s="72"/>
      <c r="AJ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c r="AH460" s="72"/>
      <c r="AI460" s="72"/>
      <c r="AJ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c r="AH461" s="72"/>
      <c r="AI461" s="72"/>
      <c r="AJ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c r="AH462" s="72"/>
      <c r="AI462" s="72"/>
      <c r="AJ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c r="AH463" s="72"/>
      <c r="AI463" s="72"/>
      <c r="AJ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c r="AH464" s="72"/>
      <c r="AI464" s="72"/>
      <c r="AJ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c r="AH465" s="72"/>
      <c r="AI465" s="72"/>
      <c r="AJ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c r="AH466" s="72"/>
      <c r="AI466" s="72"/>
      <c r="AJ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c r="AH467" s="72"/>
      <c r="AI467" s="72"/>
      <c r="AJ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c r="AH468" s="72"/>
      <c r="AI468" s="72"/>
      <c r="AJ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c r="AH469" s="72"/>
      <c r="AI469" s="72"/>
      <c r="AJ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c r="AH470" s="72"/>
      <c r="AI470" s="72"/>
      <c r="AJ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c r="AH471" s="72"/>
      <c r="AI471" s="72"/>
      <c r="AJ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c r="AH472" s="72"/>
      <c r="AI472" s="72"/>
      <c r="AJ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c r="AH473" s="72"/>
      <c r="AI473" s="72"/>
      <c r="AJ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c r="AH474" s="72"/>
      <c r="AI474" s="72"/>
      <c r="AJ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c r="AH475" s="72"/>
      <c r="AI475" s="72"/>
      <c r="AJ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c r="AH476" s="72"/>
      <c r="AI476" s="72"/>
      <c r="AJ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c r="AH477" s="72"/>
      <c r="AI477" s="72"/>
      <c r="AJ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c r="AH478" s="72"/>
      <c r="AI478" s="72"/>
      <c r="AJ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c r="AH480" s="72"/>
      <c r="AI480" s="72"/>
      <c r="AJ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c r="AI481" s="72"/>
      <c r="AJ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c r="AH482" s="72"/>
      <c r="AI482" s="72"/>
      <c r="AJ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c r="AH483" s="72"/>
      <c r="AI483" s="72"/>
      <c r="AJ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c r="AH484" s="72"/>
      <c r="AI484" s="72"/>
      <c r="AJ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c r="AH485" s="72"/>
      <c r="AI485" s="72"/>
      <c r="AJ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c r="AH486" s="72"/>
      <c r="AI486" s="72"/>
      <c r="AJ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c r="AH487" s="72"/>
      <c r="AI487" s="72"/>
      <c r="AJ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c r="AH488" s="72"/>
      <c r="AI488" s="72"/>
      <c r="AJ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c r="AH489" s="72"/>
      <c r="AI489" s="72"/>
      <c r="AJ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c r="AH490" s="72"/>
      <c r="AI490" s="72"/>
      <c r="AJ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c r="AH491" s="72"/>
      <c r="AI491" s="72"/>
      <c r="AJ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c r="AI492" s="72"/>
      <c r="AJ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c r="AH493" s="72"/>
      <c r="AI493" s="72"/>
      <c r="AJ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c r="AH494" s="72"/>
      <c r="AI494" s="72"/>
      <c r="AJ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c r="AH495" s="72"/>
      <c r="AI495" s="72"/>
      <c r="AJ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c r="AH496" s="72"/>
      <c r="AI496" s="72"/>
      <c r="AJ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c r="AH497" s="72"/>
      <c r="AI497" s="72"/>
      <c r="AJ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c r="AH498" s="72"/>
      <c r="AI498" s="72"/>
      <c r="AJ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c r="AH499" s="72"/>
      <c r="AI499" s="72"/>
      <c r="AJ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c r="AH500" s="72"/>
      <c r="AI500" s="72"/>
      <c r="AJ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c r="AH501" s="72"/>
      <c r="AI501" s="72"/>
      <c r="AJ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c r="AH502" s="72"/>
      <c r="AI502" s="72"/>
      <c r="AJ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c r="AH503" s="72"/>
      <c r="AI503" s="72"/>
      <c r="AJ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c r="AH504" s="72"/>
      <c r="AI504" s="72"/>
      <c r="AJ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c r="AH505" s="72"/>
      <c r="AI505" s="72"/>
      <c r="AJ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c r="AH506" s="72"/>
      <c r="AI506" s="72"/>
      <c r="AJ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c r="AH507" s="72"/>
      <c r="AI507" s="72"/>
      <c r="AJ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c r="AH508" s="72"/>
      <c r="AI508" s="72"/>
      <c r="AJ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c r="AH509" s="72"/>
      <c r="AI509" s="72"/>
      <c r="AJ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c r="AH510" s="72"/>
      <c r="AI510" s="72"/>
      <c r="AJ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c r="AH511" s="72"/>
      <c r="AI511" s="72"/>
      <c r="AJ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c r="AH512" s="72"/>
      <c r="AI512" s="72"/>
      <c r="AJ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c r="AH513" s="72"/>
      <c r="AI513" s="72"/>
      <c r="AJ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c r="AH514" s="72"/>
      <c r="AI514" s="72"/>
      <c r="AJ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c r="AH515" s="72"/>
      <c r="AI515" s="72"/>
      <c r="AJ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c r="AH516" s="72"/>
      <c r="AI516" s="72"/>
      <c r="AJ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c r="AH517" s="72"/>
      <c r="AI517" s="72"/>
      <c r="AJ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c r="AH518" s="72"/>
      <c r="AI518" s="72"/>
      <c r="AJ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c r="AH519" s="72"/>
      <c r="AI519" s="72"/>
      <c r="AJ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c r="AH520" s="72"/>
      <c r="AI520" s="72"/>
      <c r="AJ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c r="AH521" s="72"/>
      <c r="AI521" s="72"/>
      <c r="AJ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c r="AH522" s="72"/>
      <c r="AI522" s="72"/>
      <c r="AJ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c r="AH523" s="72"/>
      <c r="AI523" s="72"/>
      <c r="AJ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c r="AH524" s="72"/>
      <c r="AI524" s="72"/>
      <c r="AJ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c r="AH525" s="72"/>
      <c r="AI525" s="72"/>
      <c r="AJ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c r="AH526" s="72"/>
      <c r="AI526" s="72"/>
      <c r="AJ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c r="AH527" s="72"/>
      <c r="AI527" s="72"/>
      <c r="AJ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c r="AH528" s="72"/>
      <c r="AI528" s="72"/>
      <c r="AJ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c r="AH529" s="72"/>
      <c r="AI529" s="72"/>
      <c r="AJ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c r="AH530" s="72"/>
      <c r="AI530" s="72"/>
      <c r="AJ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c r="AH531" s="72"/>
      <c r="AI531" s="72"/>
      <c r="AJ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c r="AH532" s="72"/>
      <c r="AI532" s="72"/>
      <c r="AJ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c r="AH533" s="72"/>
      <c r="AI533" s="72"/>
      <c r="AJ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c r="AH534" s="72"/>
      <c r="AI534" s="72"/>
      <c r="AJ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c r="AH535" s="72"/>
      <c r="AI535" s="72"/>
      <c r="AJ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c r="AH536" s="72"/>
      <c r="AI536" s="72"/>
      <c r="AJ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c r="AH537" s="72"/>
      <c r="AI537" s="72"/>
      <c r="AJ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c r="AH538" s="72"/>
      <c r="AI538" s="72"/>
      <c r="AJ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c r="AH539" s="72"/>
      <c r="AI539" s="72"/>
      <c r="AJ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c r="AH540" s="72"/>
      <c r="AI540" s="72"/>
      <c r="AJ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c r="AH541" s="72"/>
      <c r="AI541" s="72"/>
      <c r="AJ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c r="AH542" s="72"/>
      <c r="AI542" s="72"/>
      <c r="AJ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c r="AH543" s="72"/>
      <c r="AI543" s="72"/>
      <c r="AJ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c r="AH544" s="72"/>
      <c r="AI544" s="72"/>
      <c r="AJ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c r="AH545" s="72"/>
      <c r="AI545" s="72"/>
      <c r="AJ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c r="AH546" s="72"/>
      <c r="AI546" s="72"/>
      <c r="AJ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c r="AH547" s="72"/>
      <c r="AI547" s="72"/>
      <c r="AJ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c r="AH548" s="72"/>
      <c r="AI548" s="72"/>
      <c r="AJ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c r="AH549" s="72"/>
      <c r="AI549" s="72"/>
      <c r="AJ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c r="AH550" s="72"/>
      <c r="AI550" s="72"/>
      <c r="AJ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c r="AH551" s="72"/>
      <c r="AI551" s="72"/>
      <c r="AJ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c r="AH552" s="72"/>
      <c r="AI552" s="72"/>
      <c r="AJ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c r="AI553" s="72"/>
      <c r="AJ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c r="AH554" s="72"/>
      <c r="AI554" s="72"/>
      <c r="AJ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c r="AH555" s="72"/>
      <c r="AI555" s="72"/>
      <c r="AJ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c r="AH556" s="72"/>
      <c r="AI556" s="72"/>
      <c r="AJ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c r="AH557" s="72"/>
      <c r="AI557" s="72"/>
      <c r="AJ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c r="AH558" s="72"/>
      <c r="AI558" s="72"/>
      <c r="AJ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c r="AH559" s="72"/>
      <c r="AI559" s="72"/>
      <c r="AJ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c r="AH560" s="72"/>
      <c r="AI560" s="72"/>
      <c r="AJ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c r="AH561" s="72"/>
      <c r="AI561" s="72"/>
      <c r="AJ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c r="AH562" s="72"/>
      <c r="AI562" s="72"/>
      <c r="AJ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c r="AH563" s="72"/>
      <c r="AI563" s="72"/>
      <c r="AJ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c r="AH564" s="72"/>
      <c r="AI564" s="72"/>
      <c r="AJ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c r="AH565" s="72"/>
      <c r="AI565" s="72"/>
      <c r="AJ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c r="AH566" s="72"/>
      <c r="AI566" s="72"/>
      <c r="AJ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c r="AH567" s="72"/>
      <c r="AI567" s="72"/>
      <c r="AJ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c r="AH568" s="72"/>
      <c r="AI568" s="72"/>
      <c r="AJ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c r="AH569" s="72"/>
      <c r="AI569" s="72"/>
      <c r="AJ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c r="AH570" s="72"/>
      <c r="AI570" s="72"/>
      <c r="AJ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c r="AH571" s="72"/>
      <c r="AI571" s="72"/>
      <c r="AJ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c r="AH572" s="72"/>
      <c r="AI572" s="72"/>
      <c r="AJ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c r="AH573" s="72"/>
      <c r="AI573" s="72"/>
      <c r="AJ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c r="AH574" s="72"/>
      <c r="AI574" s="72"/>
      <c r="AJ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c r="AH575" s="72"/>
      <c r="AI575" s="72"/>
      <c r="AJ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c r="AI576" s="72"/>
      <c r="AJ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c r="AH577" s="72"/>
      <c r="AI577" s="72"/>
      <c r="AJ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c r="AH578" s="72"/>
      <c r="AI578" s="72"/>
      <c r="AJ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c r="AH579" s="72"/>
      <c r="AI579" s="72"/>
      <c r="AJ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c r="AH580" s="72"/>
      <c r="AI580" s="72"/>
      <c r="AJ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c r="AH581" s="72"/>
      <c r="AI581" s="72"/>
      <c r="AJ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c r="AH582" s="72"/>
      <c r="AI582" s="72"/>
      <c r="AJ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c r="AH583" s="72"/>
      <c r="AI583" s="72"/>
      <c r="AJ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c r="AH584" s="72"/>
      <c r="AI584" s="72"/>
      <c r="AJ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c r="AH585" s="72"/>
      <c r="AI585" s="72"/>
      <c r="AJ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c r="AH586" s="72"/>
      <c r="AI586" s="72"/>
      <c r="AJ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c r="AH587" s="72"/>
      <c r="AI587" s="72"/>
      <c r="AJ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c r="AH588" s="72"/>
      <c r="AI588" s="72"/>
      <c r="AJ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c r="AH589" s="72"/>
      <c r="AI589" s="72"/>
      <c r="AJ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c r="AH590" s="72"/>
      <c r="AI590" s="72"/>
      <c r="AJ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c r="AH591" s="72"/>
      <c r="AI591" s="72"/>
      <c r="AJ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c r="AH592" s="72"/>
      <c r="AI592" s="72"/>
      <c r="AJ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c r="AH593" s="72"/>
      <c r="AI593" s="72"/>
      <c r="AJ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c r="AH594" s="72"/>
      <c r="AI594" s="72"/>
      <c r="AJ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c r="AH595" s="72"/>
      <c r="AI595" s="72"/>
      <c r="AJ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c r="AH596" s="72"/>
      <c r="AI596" s="72"/>
      <c r="AJ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c r="AH597" s="72"/>
      <c r="AI597" s="72"/>
      <c r="AJ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c r="AH598" s="72"/>
      <c r="AI598" s="72"/>
      <c r="AJ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c r="AH599" s="72"/>
      <c r="AI599" s="72"/>
      <c r="AJ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c r="AH600" s="72"/>
      <c r="AI600" s="72"/>
      <c r="AJ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c r="AH601" s="72"/>
      <c r="AI601" s="72"/>
      <c r="AJ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c r="AH602" s="72"/>
      <c r="AI602" s="72"/>
      <c r="AJ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c r="AH603" s="72"/>
      <c r="AI603" s="72"/>
      <c r="AJ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c r="AH604" s="72"/>
      <c r="AI604" s="72"/>
      <c r="AJ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c r="AH605" s="72"/>
      <c r="AI605" s="72"/>
      <c r="AJ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c r="AH606" s="72"/>
      <c r="AI606" s="72"/>
      <c r="AJ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c r="AH607" s="72"/>
      <c r="AI607" s="72"/>
      <c r="AJ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c r="AH608" s="72"/>
      <c r="AI608" s="72"/>
      <c r="AJ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c r="AH609" s="72"/>
      <c r="AI609" s="72"/>
      <c r="AJ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c r="AH610" s="72"/>
      <c r="AI610" s="72"/>
      <c r="AJ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c r="AH611" s="72"/>
      <c r="AI611" s="72"/>
      <c r="AJ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c r="AH612" s="72"/>
      <c r="AI612" s="72"/>
      <c r="AJ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c r="AH613" s="72"/>
      <c r="AI613" s="72"/>
      <c r="AJ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c r="AH614" s="72"/>
      <c r="AI614" s="72"/>
      <c r="AJ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c r="AH615" s="72"/>
      <c r="AI615" s="72"/>
      <c r="AJ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c r="AH616" s="72"/>
      <c r="AI616" s="72"/>
      <c r="AJ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c r="AH617" s="72"/>
      <c r="AI617" s="72"/>
      <c r="AJ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c r="AH618" s="72"/>
      <c r="AI618" s="72"/>
      <c r="AJ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c r="AH619" s="72"/>
      <c r="AI619" s="72"/>
      <c r="AJ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c r="AH620" s="72"/>
      <c r="AI620" s="72"/>
      <c r="AJ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c r="AH621" s="72"/>
      <c r="AI621" s="72"/>
      <c r="AJ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c r="AH622" s="72"/>
      <c r="AI622" s="72"/>
      <c r="AJ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c r="AH623" s="72"/>
      <c r="AI623" s="72"/>
      <c r="AJ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c r="AH624" s="72"/>
      <c r="AI624" s="72"/>
      <c r="AJ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c r="AH625" s="72"/>
      <c r="AI625" s="72"/>
      <c r="AJ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c r="AH626" s="72"/>
      <c r="AI626" s="72"/>
      <c r="AJ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c r="AH627" s="72"/>
      <c r="AI627" s="72"/>
      <c r="AJ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c r="AH628" s="72"/>
      <c r="AI628" s="72"/>
      <c r="AJ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c r="AH629" s="72"/>
      <c r="AI629" s="72"/>
      <c r="AJ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c r="AH630" s="72"/>
      <c r="AI630" s="72"/>
      <c r="AJ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c r="AH631" s="72"/>
      <c r="AI631" s="72"/>
      <c r="AJ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c r="AI632" s="72"/>
      <c r="AJ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c r="AH633" s="72"/>
      <c r="AI633" s="72"/>
      <c r="AJ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c r="AH634" s="72"/>
      <c r="AI634" s="72"/>
      <c r="AJ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c r="AH635" s="72"/>
      <c r="AI635" s="72"/>
      <c r="AJ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c r="AH636" s="72"/>
      <c r="AI636" s="72"/>
      <c r="AJ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c r="AH637" s="72"/>
      <c r="AI637" s="72"/>
      <c r="AJ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c r="AH638" s="72"/>
      <c r="AI638" s="72"/>
      <c r="AJ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c r="AH639" s="72"/>
      <c r="AI639" s="72"/>
      <c r="AJ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c r="AH640" s="72"/>
      <c r="AI640" s="72"/>
      <c r="AJ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c r="AH641" s="72"/>
      <c r="AI641" s="72"/>
      <c r="AJ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c r="AH642" s="72"/>
      <c r="AI642" s="72"/>
      <c r="AJ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c r="AH643" s="72"/>
      <c r="AI643" s="72"/>
      <c r="AJ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c r="AH644" s="72"/>
      <c r="AI644" s="72"/>
      <c r="AJ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c r="AH645" s="72"/>
      <c r="AI645" s="72"/>
      <c r="AJ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c r="AH646" s="72"/>
      <c r="AI646" s="72"/>
      <c r="AJ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c r="AH647" s="72"/>
      <c r="AI647" s="72"/>
      <c r="AJ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c r="AH648" s="72"/>
      <c r="AI648" s="72"/>
      <c r="AJ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c r="AH649" s="72"/>
      <c r="AI649" s="72"/>
      <c r="AJ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c r="AH650" s="72"/>
      <c r="AI650" s="72"/>
      <c r="AJ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c r="AH651" s="72"/>
      <c r="AI651" s="72"/>
      <c r="AJ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c r="AH652" s="72"/>
      <c r="AI652" s="72"/>
      <c r="AJ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c r="AH653" s="72"/>
      <c r="AI653" s="72"/>
      <c r="AJ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c r="AH654" s="72"/>
      <c r="AI654" s="72"/>
      <c r="AJ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c r="AH655" s="72"/>
      <c r="AI655" s="72"/>
      <c r="AJ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c r="AH656" s="72"/>
      <c r="AI656" s="72"/>
      <c r="AJ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c r="AH657" s="72"/>
      <c r="AI657" s="72"/>
      <c r="AJ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c r="AH658" s="72"/>
      <c r="AI658" s="72"/>
      <c r="AJ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c r="AH659" s="72"/>
      <c r="AI659" s="72"/>
      <c r="AJ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c r="AH660" s="72"/>
      <c r="AI660" s="72"/>
      <c r="AJ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c r="AH661" s="72"/>
      <c r="AI661" s="72"/>
      <c r="AJ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c r="AH662" s="72"/>
      <c r="AI662" s="72"/>
      <c r="AJ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c r="AH663" s="72"/>
      <c r="AI663" s="72"/>
      <c r="AJ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c r="AH664" s="72"/>
      <c r="AI664" s="72"/>
      <c r="AJ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c r="AH665" s="72"/>
      <c r="AI665" s="72"/>
      <c r="AJ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c r="AH666" s="72"/>
      <c r="AI666" s="72"/>
      <c r="AJ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c r="AH667" s="72"/>
      <c r="AI667" s="72"/>
      <c r="AJ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c r="AH668" s="72"/>
      <c r="AI668" s="72"/>
      <c r="AJ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c r="AH669" s="72"/>
      <c r="AI669" s="72"/>
      <c r="AJ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c r="AH670" s="72"/>
      <c r="AI670" s="72"/>
      <c r="AJ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c r="AH671" s="72"/>
      <c r="AI671" s="72"/>
      <c r="AJ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c r="AH672" s="72"/>
      <c r="AI672" s="72"/>
      <c r="AJ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c r="AH673" s="72"/>
      <c r="AI673" s="72"/>
      <c r="AJ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c r="AH674" s="72"/>
      <c r="AI674" s="72"/>
      <c r="AJ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c r="AH675" s="72"/>
      <c r="AI675" s="72"/>
      <c r="AJ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c r="AI676" s="72"/>
      <c r="AJ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c r="AH677" s="72"/>
      <c r="AI677" s="72"/>
      <c r="AJ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c r="AH678" s="72"/>
      <c r="AI678" s="72"/>
      <c r="AJ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c r="AH679" s="72"/>
      <c r="AI679" s="72"/>
      <c r="AJ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c r="AH680" s="72"/>
      <c r="AI680" s="72"/>
      <c r="AJ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c r="AH681" s="72"/>
      <c r="AI681" s="72"/>
      <c r="AJ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c r="AH682" s="72"/>
      <c r="AI682" s="72"/>
      <c r="AJ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c r="AH683" s="72"/>
      <c r="AI683" s="72"/>
      <c r="AJ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c r="AH684" s="72"/>
      <c r="AI684" s="72"/>
      <c r="AJ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c r="AH685" s="72"/>
      <c r="AI685" s="72"/>
      <c r="AJ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c r="AH686" s="72"/>
      <c r="AI686" s="72"/>
      <c r="AJ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c r="AH687" s="72"/>
      <c r="AI687" s="72"/>
      <c r="AJ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c r="AJ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c r="AH689" s="72"/>
      <c r="AI689" s="72"/>
      <c r="AJ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c r="AH690" s="72"/>
      <c r="AI690" s="72"/>
      <c r="AJ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c r="AH691" s="72"/>
      <c r="AI691" s="72"/>
      <c r="AJ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c r="AH692" s="72"/>
      <c r="AI692" s="72"/>
      <c r="AJ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c r="AH693" s="72"/>
      <c r="AI693" s="72"/>
      <c r="AJ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c r="AH694" s="72"/>
      <c r="AI694" s="72"/>
      <c r="AJ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c r="AH695" s="72"/>
      <c r="AI695" s="72"/>
      <c r="AJ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c r="AH696" s="72"/>
      <c r="AI696" s="72"/>
      <c r="AJ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c r="AH697" s="72"/>
      <c r="AI697" s="72"/>
      <c r="AJ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c r="AH698" s="72"/>
      <c r="AI698" s="72"/>
      <c r="AJ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c r="AH699" s="72"/>
      <c r="AI699" s="72"/>
      <c r="AJ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c r="AH700" s="72"/>
      <c r="AI700" s="72"/>
      <c r="AJ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c r="AH701" s="72"/>
      <c r="AI701" s="72"/>
      <c r="AJ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c r="AH702" s="72"/>
      <c r="AI702" s="72"/>
      <c r="AJ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c r="AH703" s="72"/>
      <c r="AI703" s="72"/>
      <c r="AJ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c r="AH704" s="72"/>
      <c r="AI704" s="72"/>
      <c r="AJ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c r="AH705" s="72"/>
      <c r="AI705" s="72"/>
      <c r="AJ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c r="AH706" s="72"/>
      <c r="AI706" s="72"/>
      <c r="AJ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c r="AH707" s="72"/>
      <c r="AI707" s="72"/>
      <c r="AJ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c r="AH708" s="72"/>
      <c r="AI708" s="72"/>
      <c r="AJ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c r="AH709" s="72"/>
      <c r="AI709" s="72"/>
      <c r="AJ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c r="AH710" s="72"/>
      <c r="AI710" s="72"/>
      <c r="AJ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c r="AH711" s="72"/>
      <c r="AI711" s="72"/>
      <c r="AJ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c r="AH712" s="72"/>
      <c r="AI712" s="72"/>
      <c r="AJ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c r="AH713" s="72"/>
      <c r="AI713" s="72"/>
      <c r="AJ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c r="AH714" s="72"/>
      <c r="AI714" s="72"/>
      <c r="AJ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c r="AH715" s="72"/>
      <c r="AI715" s="72"/>
      <c r="AJ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c r="AH716" s="72"/>
      <c r="AI716" s="72"/>
      <c r="AJ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c r="AH717" s="72"/>
      <c r="AI717" s="72"/>
      <c r="AJ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c r="AH718" s="72"/>
      <c r="AI718" s="72"/>
      <c r="AJ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c r="AH719" s="72"/>
      <c r="AI719" s="72"/>
      <c r="AJ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c r="AH720" s="72"/>
      <c r="AI720" s="72"/>
      <c r="AJ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c r="AH721" s="72"/>
      <c r="AI721" s="72"/>
      <c r="AJ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c r="AH722" s="72"/>
      <c r="AI722" s="72"/>
      <c r="AJ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c r="AH723" s="72"/>
      <c r="AI723" s="72"/>
      <c r="AJ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c r="AH724" s="72"/>
      <c r="AI724" s="72"/>
      <c r="AJ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c r="AH725" s="72"/>
      <c r="AI725" s="72"/>
      <c r="AJ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c r="AH726" s="72"/>
      <c r="AI726" s="72"/>
      <c r="AJ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c r="AH727" s="72"/>
      <c r="AI727" s="72"/>
      <c r="AJ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c r="AH728" s="72"/>
      <c r="AI728" s="72"/>
      <c r="AJ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c r="AH729" s="72"/>
      <c r="AI729" s="72"/>
      <c r="AJ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c r="AH730" s="72"/>
      <c r="AI730" s="72"/>
      <c r="AJ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c r="AH731" s="72"/>
      <c r="AI731" s="72"/>
      <c r="AJ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c r="AH732" s="72"/>
      <c r="AI732" s="72"/>
      <c r="AJ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c r="AH733" s="72"/>
      <c r="AI733" s="72"/>
      <c r="AJ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c r="AH734" s="72"/>
      <c r="AI734" s="72"/>
      <c r="AJ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c r="AH735" s="72"/>
      <c r="AI735" s="72"/>
      <c r="AJ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c r="AH736" s="72"/>
      <c r="AI736" s="72"/>
      <c r="AJ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c r="AI737" s="72"/>
      <c r="AJ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c r="AH738" s="72"/>
      <c r="AI738" s="72"/>
      <c r="AJ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c r="AH739" s="72"/>
      <c r="AI739" s="72"/>
      <c r="AJ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c r="AH740" s="72"/>
      <c r="AI740" s="72"/>
      <c r="AJ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c r="AH741" s="72"/>
      <c r="AI741" s="72"/>
      <c r="AJ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c r="AH742" s="72"/>
      <c r="AI742" s="72"/>
      <c r="AJ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c r="AH743" s="72"/>
      <c r="AI743" s="72"/>
      <c r="AJ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c r="AH744" s="72"/>
      <c r="AI744" s="72"/>
      <c r="AJ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c r="AH745" s="72"/>
      <c r="AI745" s="72"/>
      <c r="AJ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c r="AH746" s="72"/>
      <c r="AI746" s="72"/>
      <c r="AJ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c r="AH747" s="72"/>
      <c r="AI747" s="72"/>
      <c r="AJ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c r="AH748" s="72"/>
      <c r="AI748" s="72"/>
      <c r="AJ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c r="AH749" s="72"/>
      <c r="AI749" s="72"/>
      <c r="AJ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c r="AH750" s="72"/>
      <c r="AI750" s="72"/>
      <c r="AJ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c r="AI751" s="72"/>
      <c r="AJ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c r="AH752" s="72"/>
      <c r="AI752" s="72"/>
      <c r="AJ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c r="AH753" s="72"/>
      <c r="AI753" s="72"/>
      <c r="AJ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c r="AH754" s="72"/>
      <c r="AI754" s="72"/>
      <c r="AJ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c r="AJ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c r="AH756" s="72"/>
      <c r="AI756" s="72"/>
      <c r="AJ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c r="AH757" s="72"/>
      <c r="AI757" s="72"/>
      <c r="AJ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c r="AH758" s="72"/>
      <c r="AI758" s="72"/>
      <c r="AJ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c r="AH759" s="72"/>
      <c r="AI759" s="72"/>
      <c r="AJ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c r="AH760" s="72"/>
      <c r="AI760" s="72"/>
      <c r="AJ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c r="AH761" s="72"/>
      <c r="AI761" s="72"/>
      <c r="AJ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c r="AH762" s="72"/>
      <c r="AI762" s="72"/>
      <c r="AJ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c r="AH763" s="72"/>
      <c r="AI763" s="72"/>
      <c r="AJ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c r="AH764" s="72"/>
      <c r="AI764" s="72"/>
      <c r="AJ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c r="AI765" s="72"/>
      <c r="AJ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c r="AH766" s="72"/>
      <c r="AI766" s="72"/>
      <c r="AJ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c r="AH767" s="72"/>
      <c r="AI767" s="72"/>
      <c r="AJ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c r="AH768" s="72"/>
      <c r="AI768" s="72"/>
      <c r="AJ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c r="AH769" s="72"/>
      <c r="AI769" s="72"/>
      <c r="AJ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c r="AH770" s="72"/>
      <c r="AI770" s="72"/>
      <c r="AJ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c r="AH771" s="72"/>
      <c r="AI771" s="72"/>
      <c r="AJ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c r="AH772" s="72"/>
      <c r="AI772" s="72"/>
      <c r="AJ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c r="AH773" s="72"/>
      <c r="AI773" s="72"/>
      <c r="AJ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c r="AH774" s="72"/>
      <c r="AI774" s="72"/>
      <c r="AJ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c r="AH775" s="72"/>
      <c r="AI775" s="72"/>
      <c r="AJ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c r="AH776" s="72"/>
      <c r="AI776" s="72"/>
      <c r="AJ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c r="AH777" s="72"/>
      <c r="AI777" s="72"/>
      <c r="AJ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c r="AH778" s="72"/>
      <c r="AI778" s="72"/>
      <c r="AJ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2"/>
      <c r="AI779" s="72"/>
      <c r="AJ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2"/>
      <c r="AI780" s="72"/>
      <c r="AJ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2"/>
      <c r="AI781" s="72"/>
      <c r="AJ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2"/>
      <c r="AI782" s="72"/>
      <c r="AJ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2"/>
      <c r="AI783" s="72"/>
      <c r="AJ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2"/>
      <c r="AI784" s="72"/>
      <c r="AJ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2"/>
      <c r="AI785" s="72"/>
      <c r="AJ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2"/>
      <c r="AI786" s="72"/>
      <c r="AJ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c r="AH787" s="72"/>
      <c r="AI787" s="72"/>
      <c r="AJ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c r="AH788" s="72"/>
      <c r="AI788" s="72"/>
      <c r="AJ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c r="AH789" s="72"/>
      <c r="AI789" s="72"/>
      <c r="AJ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c r="AH790" s="72"/>
      <c r="AI790" s="72"/>
      <c r="AJ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c r="AH791" s="72"/>
      <c r="AI791" s="72"/>
      <c r="AJ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c r="AH792" s="72"/>
      <c r="AI792" s="72"/>
      <c r="AJ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c r="AH793" s="72"/>
      <c r="AI793" s="72"/>
      <c r="AJ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c r="AH794" s="72"/>
      <c r="AI794" s="72"/>
      <c r="AJ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c r="AH795" s="72"/>
      <c r="AI795" s="72"/>
      <c r="AJ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c r="AH796" s="72"/>
      <c r="AI796" s="72"/>
      <c r="AJ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c r="AH797" s="72"/>
      <c r="AI797" s="72"/>
      <c r="AJ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c r="AH798" s="72"/>
      <c r="AI798" s="72"/>
      <c r="AJ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c r="AH799" s="72"/>
      <c r="AI799" s="72"/>
      <c r="AJ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c r="AH800" s="72"/>
      <c r="AI800" s="72"/>
      <c r="AJ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c r="AH801" s="72"/>
      <c r="AI801" s="72"/>
      <c r="AJ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c r="AH802" s="72"/>
      <c r="AI802" s="72"/>
      <c r="AJ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c r="AH803" s="72"/>
      <c r="AI803" s="72"/>
      <c r="AJ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c r="AH804" s="72"/>
      <c r="AI804" s="72"/>
      <c r="AJ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c r="AH805" s="72"/>
      <c r="AI805" s="72"/>
      <c r="AJ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c r="AH806" s="72"/>
      <c r="AI806" s="72"/>
      <c r="AJ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c r="AH807" s="72"/>
      <c r="AI807" s="72"/>
      <c r="AJ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c r="AH808" s="72"/>
      <c r="AI808" s="72"/>
      <c r="AJ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c r="AH809" s="72"/>
      <c r="AI809" s="72"/>
      <c r="AJ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c r="AH810" s="72"/>
      <c r="AI810" s="72"/>
      <c r="AJ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c r="AH811" s="72"/>
      <c r="AI811" s="72"/>
      <c r="AJ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c r="AH812" s="72"/>
      <c r="AI812" s="72"/>
      <c r="AJ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c r="AH813" s="72"/>
      <c r="AI813" s="72"/>
      <c r="AJ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c r="AH814" s="72"/>
      <c r="AI814" s="72"/>
      <c r="AJ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c r="AH815" s="72"/>
      <c r="AI815" s="72"/>
      <c r="AJ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c r="AH816" s="72"/>
      <c r="AI816" s="72"/>
      <c r="AJ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c r="AH817" s="72"/>
      <c r="AI817" s="72"/>
      <c r="AJ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c r="AH818" s="72"/>
      <c r="AI818" s="72"/>
      <c r="AJ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c r="AH819" s="72"/>
      <c r="AI819" s="72"/>
      <c r="AJ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c r="AH820" s="72"/>
      <c r="AI820" s="72"/>
      <c r="AJ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c r="AH821" s="72"/>
      <c r="AI821" s="72"/>
      <c r="AJ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c r="AH822" s="72"/>
      <c r="AI822" s="72"/>
      <c r="AJ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c r="AH823" s="72"/>
      <c r="AI823" s="72"/>
      <c r="AJ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c r="AH824" s="72"/>
      <c r="AI824" s="72"/>
      <c r="AJ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c r="AH825" s="72"/>
      <c r="AI825" s="72"/>
      <c r="AJ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c r="AH826" s="72"/>
      <c r="AI826" s="72"/>
      <c r="AJ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c r="AH827" s="72"/>
      <c r="AI827" s="72"/>
      <c r="AJ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c r="AH828" s="72"/>
      <c r="AI828" s="72"/>
      <c r="AJ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c r="AH829" s="72"/>
      <c r="AI829" s="72"/>
      <c r="AJ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c r="AH830" s="72"/>
      <c r="AI830" s="72"/>
      <c r="AJ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c r="AH831" s="72"/>
      <c r="AI831" s="72"/>
      <c r="AJ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c r="AH832" s="72"/>
      <c r="AI832" s="72"/>
      <c r="AJ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c r="AH833" s="72"/>
      <c r="AI833" s="72"/>
      <c r="AJ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c r="AH834" s="72"/>
      <c r="AI834" s="72"/>
      <c r="AJ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c r="AH835" s="72"/>
      <c r="AI835" s="72"/>
      <c r="AJ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c r="AH836" s="72"/>
      <c r="AI836" s="72"/>
      <c r="AJ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c r="AH837" s="72"/>
      <c r="AI837" s="72"/>
      <c r="AJ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c r="AH838" s="72"/>
      <c r="AI838" s="72"/>
      <c r="AJ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c r="AH839" s="72"/>
      <c r="AI839" s="72"/>
      <c r="AJ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c r="AH840" s="72"/>
      <c r="AI840" s="72"/>
      <c r="AJ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c r="AH841" s="72"/>
      <c r="AI841" s="72"/>
      <c r="AJ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c r="AH842" s="72"/>
      <c r="AI842" s="72"/>
      <c r="AJ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c r="AH843" s="72"/>
      <c r="AI843" s="72"/>
      <c r="AJ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c r="AH844" s="72"/>
      <c r="AI844" s="72"/>
      <c r="AJ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c r="AH845" s="72"/>
      <c r="AI845" s="72"/>
      <c r="AJ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c r="AH846" s="72"/>
      <c r="AI846" s="72"/>
      <c r="AJ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c r="AH847" s="72"/>
      <c r="AI847" s="72"/>
      <c r="AJ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c r="AH848" s="72"/>
      <c r="AI848" s="72"/>
      <c r="AJ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c r="AH849" s="72"/>
      <c r="AI849" s="72"/>
      <c r="AJ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c r="AH850" s="72"/>
      <c r="AI850" s="72"/>
      <c r="AJ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c r="AH851" s="72"/>
      <c r="AI851" s="72"/>
      <c r="AJ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c r="AH852" s="72"/>
      <c r="AI852" s="72"/>
      <c r="AJ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c r="AH853" s="72"/>
      <c r="AI853" s="72"/>
      <c r="AJ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c r="AH854" s="72"/>
      <c r="AI854" s="72"/>
      <c r="AJ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c r="AH855" s="72"/>
      <c r="AI855" s="72"/>
      <c r="AJ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c r="AH856" s="72"/>
      <c r="AI856" s="72"/>
      <c r="AJ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c r="AH857" s="72"/>
      <c r="AI857" s="72"/>
      <c r="AJ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c r="AH858" s="72"/>
      <c r="AI858" s="72"/>
      <c r="AJ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c r="AH859" s="72"/>
      <c r="AI859" s="72"/>
      <c r="AJ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c r="AH860" s="72"/>
      <c r="AI860" s="72"/>
      <c r="AJ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c r="AH861" s="72"/>
      <c r="AI861" s="72"/>
      <c r="AJ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c r="AH862" s="72"/>
      <c r="AI862" s="72"/>
      <c r="AJ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c r="AH863" s="72"/>
      <c r="AI863" s="72"/>
      <c r="AJ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c r="AH864" s="72"/>
      <c r="AI864" s="72"/>
      <c r="AJ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c r="AH865" s="72"/>
      <c r="AI865" s="72"/>
      <c r="AJ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c r="AH866" s="72"/>
      <c r="AI866" s="72"/>
      <c r="AJ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c r="AH867" s="72"/>
      <c r="AI867" s="72"/>
      <c r="AJ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c r="AH868" s="72"/>
      <c r="AI868" s="72"/>
      <c r="AJ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c r="AH869" s="72"/>
      <c r="AI869" s="72"/>
      <c r="AJ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c r="AH870" s="72"/>
      <c r="AI870" s="72"/>
      <c r="AJ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c r="AH871" s="72"/>
      <c r="AI871" s="72"/>
      <c r="AJ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c r="AH872" s="72"/>
      <c r="AI872" s="72"/>
      <c r="AJ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c r="AH873" s="72"/>
      <c r="AI873" s="72"/>
      <c r="AJ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c r="AH874" s="72"/>
      <c r="AI874" s="72"/>
      <c r="AJ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c r="AH875" s="72"/>
      <c r="AI875" s="72"/>
      <c r="AJ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c r="AH876" s="72"/>
      <c r="AI876" s="72"/>
      <c r="AJ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c r="AH877" s="72"/>
      <c r="AI877" s="72"/>
      <c r="AJ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c r="AH878" s="72"/>
      <c r="AI878" s="72"/>
      <c r="AJ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c r="AH879" s="72"/>
      <c r="AI879" s="72"/>
      <c r="AJ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c r="AH880" s="72"/>
      <c r="AI880" s="72"/>
      <c r="AJ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c r="AH881" s="72"/>
      <c r="AI881" s="72"/>
      <c r="AJ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c r="AH882" s="72"/>
      <c r="AI882" s="72"/>
      <c r="AJ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c r="AI883" s="72"/>
      <c r="AJ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c r="AH884" s="72"/>
      <c r="AI884" s="72"/>
      <c r="AJ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c r="AH885" s="72"/>
      <c r="AI885" s="72"/>
      <c r="AJ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c r="AH886" s="72"/>
      <c r="AI886" s="72"/>
      <c r="AJ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c r="AH887" s="72"/>
      <c r="AI887" s="72"/>
      <c r="AJ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c r="AH888" s="72"/>
      <c r="AI888" s="72"/>
      <c r="AJ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c r="AH889" s="72"/>
      <c r="AI889" s="72"/>
      <c r="AJ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c r="AH890" s="72"/>
      <c r="AI890" s="72"/>
      <c r="AJ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c r="AH891" s="72"/>
      <c r="AI891" s="72"/>
      <c r="AJ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c r="AH892" s="72"/>
      <c r="AI892" s="72"/>
      <c r="AJ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c r="AH893" s="72"/>
      <c r="AI893" s="72"/>
      <c r="AJ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c r="AH894" s="72"/>
      <c r="AI894" s="72"/>
      <c r="AJ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c r="AH895" s="72"/>
      <c r="AI895" s="72"/>
      <c r="AJ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c r="AH896" s="72"/>
      <c r="AI896" s="72"/>
      <c r="AJ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c r="AH897" s="72"/>
      <c r="AI897" s="72"/>
      <c r="AJ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c r="AH898" s="72"/>
      <c r="AI898" s="72"/>
      <c r="AJ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c r="AH899" s="72"/>
      <c r="AI899" s="72"/>
      <c r="AJ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c r="AJ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c r="AH901" s="72"/>
      <c r="AI901" s="72"/>
      <c r="AJ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c r="AH902" s="72"/>
      <c r="AI902" s="72"/>
      <c r="AJ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c r="AH903" s="72"/>
      <c r="AI903" s="72"/>
      <c r="AJ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c r="AH904" s="72"/>
      <c r="AI904" s="72"/>
      <c r="AJ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c r="AH905" s="72"/>
      <c r="AI905" s="72"/>
      <c r="AJ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c r="AH906" s="72"/>
      <c r="AI906" s="72"/>
      <c r="AJ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c r="AH907" s="72"/>
      <c r="AI907" s="72"/>
      <c r="AJ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c r="AH908" s="72"/>
      <c r="AI908" s="72"/>
      <c r="AJ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c r="AH909" s="72"/>
      <c r="AI909" s="72"/>
      <c r="AJ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c r="AH910" s="72"/>
      <c r="AI910" s="72"/>
      <c r="AJ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c r="AH911" s="72"/>
      <c r="AI911" s="72"/>
      <c r="AJ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c r="AH912" s="72"/>
      <c r="AI912" s="72"/>
      <c r="AJ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c r="AH913" s="72"/>
      <c r="AI913" s="72"/>
      <c r="AJ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c r="AH914" s="72"/>
      <c r="AI914" s="72"/>
      <c r="AJ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c r="AH915" s="72"/>
      <c r="AI915" s="72"/>
      <c r="AJ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c r="AH916" s="72"/>
      <c r="AI916" s="72"/>
      <c r="AJ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c r="AH917" s="72"/>
      <c r="AI917" s="72"/>
      <c r="AJ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c r="AH918" s="72"/>
      <c r="AI918" s="72"/>
      <c r="AJ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c r="AH919" s="72"/>
      <c r="AI919" s="72"/>
      <c r="AJ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c r="AH920" s="72"/>
      <c r="AI920" s="72"/>
      <c r="AJ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c r="AI921" s="72"/>
      <c r="AJ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c r="AH922" s="72"/>
      <c r="AI922" s="72"/>
      <c r="AJ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c r="AH923" s="72"/>
      <c r="AI923" s="72"/>
      <c r="AJ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c r="AH924" s="72"/>
      <c r="AI924" s="72"/>
      <c r="AJ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c r="AH925" s="72"/>
      <c r="AI925" s="72"/>
      <c r="AJ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c r="AH926" s="72"/>
      <c r="AI926" s="72"/>
      <c r="AJ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c r="AH927" s="72"/>
      <c r="AI927" s="72"/>
      <c r="AJ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c r="AH928" s="72"/>
      <c r="AI928" s="72"/>
      <c r="AJ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c r="AH929" s="72"/>
      <c r="AI929" s="72"/>
      <c r="AJ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c r="AH930" s="72"/>
      <c r="AI930" s="72"/>
      <c r="AJ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c r="AH931" s="72"/>
      <c r="AI931" s="72"/>
      <c r="AJ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c r="AH932" s="72"/>
      <c r="AI932" s="72"/>
      <c r="AJ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c r="AH933" s="72"/>
      <c r="AI933" s="72"/>
      <c r="AJ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c r="AH934" s="72"/>
      <c r="AI934" s="72"/>
      <c r="AJ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c r="AH935" s="72"/>
      <c r="AI935" s="72"/>
      <c r="AJ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c r="AH936" s="72"/>
      <c r="AI936" s="72"/>
      <c r="AJ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c r="AH937" s="72"/>
      <c r="AI937" s="72"/>
      <c r="AJ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c r="AH938" s="72"/>
      <c r="AI938" s="72"/>
      <c r="AJ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c r="AH939" s="72"/>
      <c r="AI939" s="72"/>
      <c r="AJ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c r="AH940" s="72"/>
      <c r="AI940" s="72"/>
      <c r="AJ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c r="AH941" s="72"/>
      <c r="AI941" s="72"/>
      <c r="AJ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c r="AH942" s="72"/>
      <c r="AI942" s="72"/>
      <c r="AJ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c r="AH943" s="72"/>
      <c r="AI943" s="72"/>
      <c r="AJ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c r="AH944" s="72"/>
      <c r="AI944" s="72"/>
      <c r="AJ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c r="AH945" s="72"/>
      <c r="AI945" s="72"/>
      <c r="AJ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c r="AH946" s="72"/>
      <c r="AI946" s="72"/>
      <c r="AJ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c r="AH947" s="72"/>
      <c r="AI947" s="72"/>
      <c r="AJ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c r="AH948" s="72"/>
      <c r="AI948" s="72"/>
      <c r="AJ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c r="AH949" s="72"/>
      <c r="AI949" s="72"/>
      <c r="AJ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c r="AH950" s="72"/>
      <c r="AI950" s="72"/>
      <c r="AJ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c r="AH951" s="72"/>
      <c r="AI951" s="72"/>
      <c r="AJ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c r="AH952" s="72"/>
      <c r="AI952" s="72"/>
      <c r="AJ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c r="AH953" s="72"/>
      <c r="AI953" s="72"/>
      <c r="AJ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c r="AH954" s="72"/>
      <c r="AI954" s="72"/>
      <c r="AJ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c r="AH955" s="72"/>
      <c r="AI955" s="72"/>
      <c r="AJ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c r="AH956" s="72"/>
      <c r="AI956" s="72"/>
      <c r="AJ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c r="AH957" s="72"/>
      <c r="AI957" s="72"/>
      <c r="AJ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c r="AH958" s="72"/>
      <c r="AI958" s="72"/>
      <c r="AJ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c r="AH959" s="72"/>
      <c r="AI959" s="72"/>
      <c r="AJ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c r="AH960" s="72"/>
      <c r="AI960" s="72"/>
      <c r="AJ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c r="AH961" s="72"/>
      <c r="AI961" s="72"/>
      <c r="AJ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c r="AH962" s="72"/>
      <c r="AI962" s="72"/>
      <c r="AJ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c r="AH963" s="72"/>
      <c r="AI963" s="72"/>
      <c r="AJ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c r="AH964" s="72"/>
      <c r="AI964" s="72"/>
      <c r="AJ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c r="AH965" s="72"/>
      <c r="AI965" s="72"/>
      <c r="AJ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c r="AH966" s="72"/>
      <c r="AI966" s="72"/>
      <c r="AJ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c r="AH967" s="72"/>
      <c r="AI967" s="72"/>
      <c r="AJ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c r="AH968" s="72"/>
      <c r="AI968" s="72"/>
      <c r="AJ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c r="AH969" s="72"/>
      <c r="AI969" s="72"/>
      <c r="AJ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c r="AH970" s="72"/>
      <c r="AI970" s="72"/>
      <c r="AJ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c r="AH971" s="72"/>
      <c r="AI971" s="72"/>
      <c r="AJ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c r="AH972" s="72"/>
      <c r="AI972" s="72"/>
      <c r="AJ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c r="AH973" s="72"/>
      <c r="AI973" s="72"/>
      <c r="AJ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c r="AH974" s="72"/>
      <c r="AI974" s="72"/>
      <c r="AJ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c r="AH975" s="72"/>
      <c r="AI975" s="72"/>
      <c r="AJ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c r="AH976" s="72"/>
      <c r="AI976" s="72"/>
      <c r="AJ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c r="AH977" s="72"/>
      <c r="AI977" s="72"/>
      <c r="AJ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c r="AH978" s="72"/>
      <c r="AI978" s="72"/>
      <c r="AJ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c r="AH979" s="72"/>
      <c r="AI979" s="72"/>
      <c r="AJ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c r="AH980" s="72"/>
      <c r="AI980" s="72"/>
      <c r="AJ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c r="AH981" s="72"/>
      <c r="AI981" s="72"/>
      <c r="AJ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c r="AH982" s="72"/>
      <c r="AI982" s="72"/>
      <c r="AJ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c r="AH983" s="72"/>
      <c r="AI983" s="72"/>
      <c r="AJ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c r="AH984" s="72"/>
      <c r="AI984" s="72"/>
      <c r="AJ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c r="AH985" s="72"/>
      <c r="AI985" s="72"/>
      <c r="AJ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c r="AH986" s="72"/>
      <c r="AI986" s="72"/>
      <c r="AJ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c r="AH987" s="72"/>
      <c r="AI987" s="72"/>
      <c r="AJ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c r="AH988" s="72"/>
      <c r="AI988" s="72"/>
      <c r="AJ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c r="AH989" s="72"/>
      <c r="AI989" s="72"/>
      <c r="AJ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c r="AH990" s="72"/>
      <c r="AI990" s="72"/>
      <c r="AJ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c r="AH991" s="72"/>
      <c r="AI991" s="72"/>
      <c r="AJ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c r="AH992" s="72"/>
      <c r="AI992" s="72"/>
      <c r="AJ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c r="AH993" s="72"/>
      <c r="AI993" s="72"/>
      <c r="AJ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c r="AH994" s="72"/>
      <c r="AI994" s="72"/>
      <c r="AJ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c r="AH995" s="72"/>
      <c r="AI995" s="72"/>
      <c r="AJ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c r="AH996" s="72"/>
      <c r="AI996" s="72"/>
      <c r="AJ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c r="AH997" s="72"/>
      <c r="AI997" s="72"/>
      <c r="AJ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c r="AH998" s="72"/>
      <c r="AI998" s="72"/>
      <c r="AJ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c r="AH999" s="72"/>
      <c r="AI999" s="72"/>
      <c r="AJ999" s="72"/>
    </row>
  </sheetData>
  <conditionalFormatting sqref="AH119">
    <cfRule type="containsText" dxfId="2" priority="1" operator="containsText" text="y">
      <formula>NOT(ISERROR(SEARCH(("y"),(AH119))))</formula>
    </cfRule>
  </conditionalFormatting>
  <conditionalFormatting sqref="O119">
    <cfRule type="cellIs" dxfId="2" priority="2" operator="equal">
      <formula>1</formula>
    </cfRule>
  </conditionalFormatting>
  <conditionalFormatting sqref="R119">
    <cfRule type="cellIs" dxfId="1" priority="3" operator="equal">
      <formula>"Survey"</formula>
    </cfRule>
  </conditionalFormatting>
  <conditionalFormatting sqref="AG119">
    <cfRule type="containsText" dxfId="4" priority="4" operator="containsText" text="upper">
      <formula>NOT(ISERROR(SEARCH(("upper"),(AG119))))</formula>
    </cfRule>
  </conditionalFormatting>
  <conditionalFormatting sqref="AG119">
    <cfRule type="containsText" dxfId="3" priority="5" operator="containsText" text="lower">
      <formula>NOT(ISERROR(SEARCH(("lower"),(AG119))))</formula>
    </cfRule>
  </conditionalFormatting>
  <conditionalFormatting sqref="T119">
    <cfRule type="cellIs" dxfId="0" priority="6" operator="greaterThan">
      <formula>1</formula>
    </cfRule>
  </conditionalFormatting>
  <conditionalFormatting sqref="D119:AH119 B119">
    <cfRule type="containsBlanks" dxfId="5" priority="7">
      <formula>LEN(TRIM(D119))=0</formula>
    </cfRule>
  </conditionalFormatting>
  <conditionalFormatting sqref="AF118">
    <cfRule type="containsText" dxfId="4" priority="8" operator="containsText" text="upper">
      <formula>NOT(ISERROR(SEARCH(("upper"),(AF118))))</formula>
    </cfRule>
  </conditionalFormatting>
  <conditionalFormatting sqref="AF118">
    <cfRule type="containsText" dxfId="3" priority="9" operator="containsText" text="lower">
      <formula>NOT(ISERROR(SEARCH(("lower"),(AF118))))</formula>
    </cfRule>
  </conditionalFormatting>
  <conditionalFormatting sqref="C118:AG118">
    <cfRule type="containsBlanks" dxfId="5" priority="10">
      <formula>LEN(TRIM(C118))=0</formula>
    </cfRule>
  </conditionalFormatting>
  <conditionalFormatting sqref="O118">
    <cfRule type="cellIs" dxfId="1" priority="11" operator="equal">
      <formula>"Survey"</formula>
    </cfRule>
  </conditionalFormatting>
  <conditionalFormatting sqref="S118">
    <cfRule type="cellIs" dxfId="0" priority="12" operator="greaterThan">
      <formula>1</formula>
    </cfRule>
  </conditionalFormatting>
  <conditionalFormatting sqref="L118">
    <cfRule type="cellIs" dxfId="2" priority="13" operator="equal">
      <formula>1</formula>
    </cfRule>
  </conditionalFormatting>
  <conditionalFormatting sqref="AG118">
    <cfRule type="containsText" dxfId="2" priority="14" operator="containsText" text="y">
      <formula>NOT(ISERROR(SEARCH(("y"),(AG118))))</formula>
    </cfRule>
  </conditionalFormatting>
  <conditionalFormatting sqref="L117">
    <cfRule type="cellIs" dxfId="2" priority="15" operator="equal">
      <formula>1</formula>
    </cfRule>
  </conditionalFormatting>
  <conditionalFormatting sqref="S117">
    <cfRule type="cellIs" dxfId="0" priority="16" operator="greaterThan">
      <formula>1</formula>
    </cfRule>
  </conditionalFormatting>
  <conditionalFormatting sqref="AG117">
    <cfRule type="containsText" dxfId="2" priority="17" operator="containsText" text="y">
      <formula>NOT(ISERROR(SEARCH(("y"),(AG117))))</formula>
    </cfRule>
  </conditionalFormatting>
  <conditionalFormatting sqref="C117:AG117">
    <cfRule type="containsBlanks" dxfId="5" priority="18">
      <formula>LEN(TRIM(C117))=0</formula>
    </cfRule>
  </conditionalFormatting>
  <conditionalFormatting sqref="AF117">
    <cfRule type="containsText" dxfId="3" priority="19" operator="containsText" text="lower">
      <formula>NOT(ISERROR(SEARCH(("lower"),(AF117))))</formula>
    </cfRule>
  </conditionalFormatting>
  <conditionalFormatting sqref="AF117">
    <cfRule type="containsText" dxfId="4" priority="20" operator="containsText" text="upper">
      <formula>NOT(ISERROR(SEARCH(("upper"),(AF117))))</formula>
    </cfRule>
  </conditionalFormatting>
  <conditionalFormatting sqref="O117">
    <cfRule type="cellIs" dxfId="1" priority="21" operator="equal">
      <formula>"Survey"</formula>
    </cfRule>
  </conditionalFormatting>
  <conditionalFormatting sqref="L116">
    <cfRule type="cellIs" dxfId="2" priority="22" operator="equal">
      <formula>1</formula>
    </cfRule>
  </conditionalFormatting>
  <conditionalFormatting sqref="S116">
    <cfRule type="cellIs" dxfId="0" priority="23" operator="greaterThan">
      <formula>1</formula>
    </cfRule>
  </conditionalFormatting>
  <conditionalFormatting sqref="AG116">
    <cfRule type="containsText" dxfId="2" priority="24" operator="containsText" text="y">
      <formula>NOT(ISERROR(SEARCH(("y"),(AG116))))</formula>
    </cfRule>
  </conditionalFormatting>
  <conditionalFormatting sqref="C116:AG116">
    <cfRule type="containsBlanks" dxfId="5" priority="25">
      <formula>LEN(TRIM(C116))=0</formula>
    </cfRule>
  </conditionalFormatting>
  <conditionalFormatting sqref="O116">
    <cfRule type="cellIs" dxfId="1" priority="26" operator="equal">
      <formula>"Survey"</formula>
    </cfRule>
  </conditionalFormatting>
  <conditionalFormatting sqref="AF116">
    <cfRule type="containsText" dxfId="3" priority="27" operator="containsText" text="lower">
      <formula>NOT(ISERROR(SEARCH(("lower"),(AF116))))</formula>
    </cfRule>
  </conditionalFormatting>
  <conditionalFormatting sqref="AF116">
    <cfRule type="containsText" dxfId="4" priority="28" operator="containsText" text="upper">
      <formula>NOT(ISERROR(SEARCH(("upper"),(AF116))))</formula>
    </cfRule>
  </conditionalFormatting>
  <conditionalFormatting sqref="C114:AF114 AG114">
    <cfRule type="containsBlanks" dxfId="5" priority="29">
      <formula>LEN(TRIM(C114))=0</formula>
    </cfRule>
  </conditionalFormatting>
  <conditionalFormatting sqref="L114">
    <cfRule type="cellIs" dxfId="2" priority="30" operator="equal">
      <formula>1</formula>
    </cfRule>
  </conditionalFormatting>
  <conditionalFormatting sqref="S114">
    <cfRule type="cellIs" dxfId="0" priority="31" operator="greaterThan">
      <formula>1</formula>
    </cfRule>
  </conditionalFormatting>
  <conditionalFormatting sqref="O114">
    <cfRule type="cellIs" dxfId="1" priority="32" operator="equal">
      <formula>"Survey"</formula>
    </cfRule>
  </conditionalFormatting>
  <conditionalFormatting sqref="AG114">
    <cfRule type="containsText" dxfId="2" priority="33" operator="containsText" text="y">
      <formula>NOT(ISERROR(SEARCH(("y"),(AG114))))</formula>
    </cfRule>
  </conditionalFormatting>
  <conditionalFormatting sqref="AF114">
    <cfRule type="containsText" dxfId="3" priority="34" operator="containsText" text="lower">
      <formula>NOT(ISERROR(SEARCH(("lower"),(AF114))))</formula>
    </cfRule>
  </conditionalFormatting>
  <conditionalFormatting sqref="AF114">
    <cfRule type="containsText" dxfId="4" priority="35" operator="containsText" text="upper">
      <formula>NOT(ISERROR(SEARCH(("upper"),(AF114))))</formula>
    </cfRule>
  </conditionalFormatting>
  <conditionalFormatting sqref="C113:AG113">
    <cfRule type="containsBlanks" dxfId="5" priority="36">
      <formula>LEN(TRIM(C113))=0</formula>
    </cfRule>
  </conditionalFormatting>
  <conditionalFormatting sqref="O113">
    <cfRule type="cellIs" dxfId="1" priority="37" operator="equal">
      <formula>"Survey"</formula>
    </cfRule>
  </conditionalFormatting>
  <conditionalFormatting sqref="L113">
    <cfRule type="cellIs" dxfId="2" priority="38" operator="equal">
      <formula>1</formula>
    </cfRule>
  </conditionalFormatting>
  <conditionalFormatting sqref="AF113">
    <cfRule type="containsText" dxfId="3" priority="39" operator="containsText" text="lower">
      <formula>NOT(ISERROR(SEARCH(("lower"),(AF113))))</formula>
    </cfRule>
  </conditionalFormatting>
  <conditionalFormatting sqref="AF113">
    <cfRule type="containsText" dxfId="4" priority="40" operator="containsText" text="upper">
      <formula>NOT(ISERROR(SEARCH(("upper"),(AF113))))</formula>
    </cfRule>
  </conditionalFormatting>
  <conditionalFormatting sqref="AG113">
    <cfRule type="containsText" dxfId="2" priority="41" operator="containsText" text="y">
      <formula>NOT(ISERROR(SEARCH(("y"),(AG113))))</formula>
    </cfRule>
  </conditionalFormatting>
  <conditionalFormatting sqref="S113">
    <cfRule type="cellIs" dxfId="0" priority="42" operator="greaterThan">
      <formula>1</formula>
    </cfRule>
  </conditionalFormatting>
  <conditionalFormatting sqref="C112:O112 AE112:AG112">
    <cfRule type="containsBlanks" dxfId="5" priority="43">
      <formula>LEN(TRIM(C112))=0</formula>
    </cfRule>
  </conditionalFormatting>
  <conditionalFormatting sqref="AF112">
    <cfRule type="containsText" dxfId="4" priority="44" operator="containsText" text="upper">
      <formula>NOT(ISERROR(SEARCH(("upper"),(AF112))))</formula>
    </cfRule>
  </conditionalFormatting>
  <conditionalFormatting sqref="AF112">
    <cfRule type="containsText" dxfId="3" priority="45" operator="containsText" text="lower">
      <formula>NOT(ISERROR(SEARCH(("lower"),(AF112))))</formula>
    </cfRule>
  </conditionalFormatting>
  <conditionalFormatting sqref="L112">
    <cfRule type="cellIs" dxfId="2" priority="46" operator="equal">
      <formula>1</formula>
    </cfRule>
  </conditionalFormatting>
  <conditionalFormatting sqref="O112">
    <cfRule type="cellIs" dxfId="1" priority="47" operator="equal">
      <formula>"Survey"</formula>
    </cfRule>
  </conditionalFormatting>
  <conditionalFormatting sqref="AG112">
    <cfRule type="containsText" dxfId="2" priority="48" operator="containsText" text="y">
      <formula>NOT(ISERROR(SEARCH(("y"),(AG112))))</formula>
    </cfRule>
  </conditionalFormatting>
  <conditionalFormatting sqref="AG111">
    <cfRule type="containsText" dxfId="2" priority="49" operator="containsText" text="y">
      <formula>NOT(ISERROR(SEARCH(("y"),(AG111))))</formula>
    </cfRule>
  </conditionalFormatting>
  <conditionalFormatting sqref="S111">
    <cfRule type="cellIs" dxfId="0" priority="50" operator="greaterThan">
      <formula>1</formula>
    </cfRule>
  </conditionalFormatting>
  <conditionalFormatting sqref="C111:AG111">
    <cfRule type="containsBlanks" dxfId="5" priority="51">
      <formula>LEN(TRIM(C111))=0</formula>
    </cfRule>
  </conditionalFormatting>
  <conditionalFormatting sqref="AF111">
    <cfRule type="containsText" dxfId="3" priority="52" operator="containsText" text="lower">
      <formula>NOT(ISERROR(SEARCH(("lower"),(AF111))))</formula>
    </cfRule>
  </conditionalFormatting>
  <conditionalFormatting sqref="AF111">
    <cfRule type="containsText" dxfId="4" priority="53" operator="containsText" text="upper">
      <formula>NOT(ISERROR(SEARCH(("upper"),(AF111))))</formula>
    </cfRule>
  </conditionalFormatting>
  <conditionalFormatting sqref="L111">
    <cfRule type="cellIs" dxfId="2" priority="54" operator="equal">
      <formula>1</formula>
    </cfRule>
  </conditionalFormatting>
  <conditionalFormatting sqref="O111">
    <cfRule type="cellIs" dxfId="1" priority="55" operator="equal">
      <formula>"Survey"</formula>
    </cfRule>
  </conditionalFormatting>
  <conditionalFormatting sqref="L110">
    <cfRule type="cellIs" dxfId="2" priority="56" operator="equal">
      <formula>1</formula>
    </cfRule>
  </conditionalFormatting>
  <conditionalFormatting sqref="AF110">
    <cfRule type="containsText" dxfId="3" priority="57" operator="containsText" text="lower">
      <formula>NOT(ISERROR(SEARCH(("lower"),(AF110))))</formula>
    </cfRule>
  </conditionalFormatting>
  <conditionalFormatting sqref="AF110">
    <cfRule type="containsText" dxfId="4" priority="58" operator="containsText" text="upper">
      <formula>NOT(ISERROR(SEARCH(("upper"),(AF110))))</formula>
    </cfRule>
  </conditionalFormatting>
  <conditionalFormatting sqref="O110">
    <cfRule type="cellIs" dxfId="1" priority="59" operator="equal">
      <formula>"Survey"</formula>
    </cfRule>
  </conditionalFormatting>
  <conditionalFormatting sqref="C110:AG110">
    <cfRule type="containsBlanks" dxfId="5" priority="60">
      <formula>LEN(TRIM(C110))=0</formula>
    </cfRule>
  </conditionalFormatting>
  <conditionalFormatting sqref="AG110">
    <cfRule type="containsText" dxfId="2" priority="61" operator="containsText" text="y">
      <formula>NOT(ISERROR(SEARCH(("y"),(AG110))))</formula>
    </cfRule>
  </conditionalFormatting>
  <conditionalFormatting sqref="S110">
    <cfRule type="cellIs" dxfId="0" priority="62" operator="greaterThan">
      <formula>1</formula>
    </cfRule>
  </conditionalFormatting>
  <conditionalFormatting sqref="C109:AG109">
    <cfRule type="containsBlanks" dxfId="5" priority="63">
      <formula>LEN(TRIM(C109))=0</formula>
    </cfRule>
  </conditionalFormatting>
  <conditionalFormatting sqref="AF109">
    <cfRule type="containsText" dxfId="3" priority="64" operator="containsText" text="lower">
      <formula>NOT(ISERROR(SEARCH(("lower"),(AF109))))</formula>
    </cfRule>
  </conditionalFormatting>
  <conditionalFormatting sqref="AF109">
    <cfRule type="containsText" dxfId="4" priority="65" operator="containsText" text="upper">
      <formula>NOT(ISERROR(SEARCH(("upper"),(AF109))))</formula>
    </cfRule>
  </conditionalFormatting>
  <conditionalFormatting sqref="AG109">
    <cfRule type="containsText" dxfId="2" priority="66" operator="containsText" text="y">
      <formula>NOT(ISERROR(SEARCH(("y"),(AG109))))</formula>
    </cfRule>
  </conditionalFormatting>
  <conditionalFormatting sqref="O109">
    <cfRule type="cellIs" dxfId="1" priority="67" operator="equal">
      <formula>"Survey"</formula>
    </cfRule>
  </conditionalFormatting>
  <conditionalFormatting sqref="L109">
    <cfRule type="cellIs" dxfId="2" priority="68" operator="equal">
      <formula>1</formula>
    </cfRule>
  </conditionalFormatting>
  <conditionalFormatting sqref="AF109">
    <cfRule type="containsText" dxfId="4" priority="69" operator="containsText" text="upper">
      <formula>NOT(ISERROR(SEARCH(("upper"),(AF109))))</formula>
    </cfRule>
  </conditionalFormatting>
  <conditionalFormatting sqref="AF109">
    <cfRule type="containsText" dxfId="3" priority="70" operator="containsText" text="lower">
      <formula>NOT(ISERROR(SEARCH(("lower"),(AF109))))</formula>
    </cfRule>
  </conditionalFormatting>
  <conditionalFormatting sqref="L109">
    <cfRule type="cellIs" dxfId="2" priority="71" operator="equal">
      <formula>1</formula>
    </cfRule>
  </conditionalFormatting>
  <conditionalFormatting sqref="AG109">
    <cfRule type="containsText" dxfId="2" priority="72" operator="containsText" text="y">
      <formula>NOT(ISERROR(SEARCH(("y"),(AG109))))</formula>
    </cfRule>
  </conditionalFormatting>
  <conditionalFormatting sqref="C109:AG109">
    <cfRule type="containsBlanks" dxfId="5" priority="73">
      <formula>LEN(TRIM(C109))=0</formula>
    </cfRule>
  </conditionalFormatting>
  <conditionalFormatting sqref="S109">
    <cfRule type="cellIs" dxfId="0" priority="74" operator="greaterThan">
      <formula>1</formula>
    </cfRule>
  </conditionalFormatting>
  <conditionalFormatting sqref="O109">
    <cfRule type="cellIs" dxfId="1" priority="75" operator="equal">
      <formula>"Survey"</formula>
    </cfRule>
  </conditionalFormatting>
  <conditionalFormatting sqref="S109">
    <cfRule type="cellIs" dxfId="0" priority="76" operator="greaterThan">
      <formula>1</formula>
    </cfRule>
  </conditionalFormatting>
  <conditionalFormatting sqref="AG108">
    <cfRule type="containsText" dxfId="2" priority="77" operator="containsText" text="y">
      <formula>NOT(ISERROR(SEARCH(("y"),(AG108))))</formula>
    </cfRule>
  </conditionalFormatting>
  <conditionalFormatting sqref="O108">
    <cfRule type="cellIs" dxfId="1" priority="78" operator="equal">
      <formula>"Survey"</formula>
    </cfRule>
  </conditionalFormatting>
  <conditionalFormatting sqref="L108">
    <cfRule type="cellIs" dxfId="2" priority="79" operator="equal">
      <formula>1</formula>
    </cfRule>
  </conditionalFormatting>
  <conditionalFormatting sqref="AF108">
    <cfRule type="containsText" dxfId="3" priority="80" operator="containsText" text="lower">
      <formula>NOT(ISERROR(SEARCH(("lower"),(AF108))))</formula>
    </cfRule>
  </conditionalFormatting>
  <conditionalFormatting sqref="AF108">
    <cfRule type="containsText" dxfId="4" priority="81" operator="containsText" text="upper">
      <formula>NOT(ISERROR(SEARCH(("upper"),(AF108))))</formula>
    </cfRule>
  </conditionalFormatting>
  <conditionalFormatting sqref="C108:AG108">
    <cfRule type="containsBlanks" dxfId="5" priority="82">
      <formula>LEN(TRIM(C108))=0</formula>
    </cfRule>
  </conditionalFormatting>
  <conditionalFormatting sqref="S108">
    <cfRule type="cellIs" dxfId="0" priority="83" operator="greaterThan">
      <formula>1</formula>
    </cfRule>
  </conditionalFormatting>
  <conditionalFormatting sqref="L107">
    <cfRule type="cellIs" dxfId="2" priority="84" operator="equal">
      <formula>1</formula>
    </cfRule>
  </conditionalFormatting>
  <conditionalFormatting sqref="AF107">
    <cfRule type="containsText" dxfId="3" priority="85" operator="containsText" text="lower">
      <formula>NOT(ISERROR(SEARCH(("lower"),(AF107))))</formula>
    </cfRule>
  </conditionalFormatting>
  <conditionalFormatting sqref="AF107">
    <cfRule type="containsText" dxfId="4" priority="86" operator="containsText" text="upper">
      <formula>NOT(ISERROR(SEARCH(("upper"),(AF107))))</formula>
    </cfRule>
  </conditionalFormatting>
  <conditionalFormatting sqref="C107:AG107">
    <cfRule type="containsBlanks" dxfId="5" priority="87">
      <formula>LEN(TRIM(C107))=0</formula>
    </cfRule>
  </conditionalFormatting>
  <conditionalFormatting sqref="S107">
    <cfRule type="cellIs" dxfId="0" priority="88" operator="greaterThan">
      <formula>1</formula>
    </cfRule>
  </conditionalFormatting>
  <conditionalFormatting sqref="AG107">
    <cfRule type="containsText" dxfId="2" priority="89" operator="containsText" text="y">
      <formula>NOT(ISERROR(SEARCH(("y"),(AG107))))</formula>
    </cfRule>
  </conditionalFormatting>
  <conditionalFormatting sqref="O107">
    <cfRule type="cellIs" dxfId="1" priority="90" operator="equal">
      <formula>"Survey"</formula>
    </cfRule>
  </conditionalFormatting>
  <conditionalFormatting sqref="E106:S106 AF106 C106:D106 T106:AE106 AG106">
    <cfRule type="containsBlanks" dxfId="5" priority="91">
      <formula>LEN(TRIM(E106))=0</formula>
    </cfRule>
  </conditionalFormatting>
  <conditionalFormatting sqref="AG106">
    <cfRule type="containsText" dxfId="2" priority="92" operator="containsText" text="y">
      <formula>NOT(ISERROR(SEARCH(("y"),(AG106))))</formula>
    </cfRule>
  </conditionalFormatting>
  <conditionalFormatting sqref="S106">
    <cfRule type="cellIs" dxfId="0" priority="93" operator="greaterThan">
      <formula>1</formula>
    </cfRule>
  </conditionalFormatting>
  <conditionalFormatting sqref="O106">
    <cfRule type="cellIs" dxfId="1" priority="94" operator="equal">
      <formula>"Survey"</formula>
    </cfRule>
  </conditionalFormatting>
  <conditionalFormatting sqref="AF106">
    <cfRule type="containsText" dxfId="3" priority="95" operator="containsText" text="lower">
      <formula>NOT(ISERROR(SEARCH(("lower"),(AF106))))</formula>
    </cfRule>
  </conditionalFormatting>
  <conditionalFormatting sqref="AF106">
    <cfRule type="containsText" dxfId="4" priority="96" operator="containsText" text="upper">
      <formula>NOT(ISERROR(SEARCH(("upper"),(AF106))))</formula>
    </cfRule>
  </conditionalFormatting>
  <conditionalFormatting sqref="L106">
    <cfRule type="cellIs" dxfId="2" priority="97" operator="equal">
      <formula>1</formula>
    </cfRule>
  </conditionalFormatting>
  <conditionalFormatting sqref="AG105">
    <cfRule type="containsText" dxfId="2" priority="98" operator="containsText" text="y">
      <formula>NOT(ISERROR(SEARCH(("y"),(AG105))))</formula>
    </cfRule>
  </conditionalFormatting>
  <conditionalFormatting sqref="C105:AG105">
    <cfRule type="containsBlanks" dxfId="5" priority="99">
      <formula>LEN(TRIM(C105))=0</formula>
    </cfRule>
  </conditionalFormatting>
  <conditionalFormatting sqref="S105">
    <cfRule type="cellIs" dxfId="0" priority="100" operator="greaterThan">
      <formula>1</formula>
    </cfRule>
  </conditionalFormatting>
  <conditionalFormatting sqref="AF105">
    <cfRule type="containsText" dxfId="3" priority="101" operator="containsText" text="lower">
      <formula>NOT(ISERROR(SEARCH(("lower"),(AF105))))</formula>
    </cfRule>
  </conditionalFormatting>
  <conditionalFormatting sqref="AF105">
    <cfRule type="containsText" dxfId="4" priority="102" operator="containsText" text="upper">
      <formula>NOT(ISERROR(SEARCH(("upper"),(AF105))))</formula>
    </cfRule>
  </conditionalFormatting>
  <conditionalFormatting sqref="O105">
    <cfRule type="cellIs" dxfId="1" priority="103" operator="equal">
      <formula>"Survey"</formula>
    </cfRule>
  </conditionalFormatting>
  <conditionalFormatting sqref="L105">
    <cfRule type="cellIs" dxfId="2" priority="104" operator="equal">
      <formula>1</formula>
    </cfRule>
  </conditionalFormatting>
  <conditionalFormatting sqref="S104">
    <cfRule type="cellIs" dxfId="0" priority="105" operator="greaterThan">
      <formula>1</formula>
    </cfRule>
  </conditionalFormatting>
  <conditionalFormatting sqref="L104">
    <cfRule type="cellIs" dxfId="2" priority="106" operator="equal">
      <formula>1</formula>
    </cfRule>
  </conditionalFormatting>
  <conditionalFormatting sqref="O104">
    <cfRule type="cellIs" dxfId="1" priority="107" operator="equal">
      <formula>"Survey"</formula>
    </cfRule>
  </conditionalFormatting>
  <conditionalFormatting sqref="AG104">
    <cfRule type="containsText" dxfId="2" priority="108" operator="containsText" text="y">
      <formula>NOT(ISERROR(SEARCH(("y"),(AG104))))</formula>
    </cfRule>
  </conditionalFormatting>
  <conditionalFormatting sqref="AF104">
    <cfRule type="containsText" dxfId="3" priority="109" operator="containsText" text="lower">
      <formula>NOT(ISERROR(SEARCH(("lower"),(AF104))))</formula>
    </cfRule>
  </conditionalFormatting>
  <conditionalFormatting sqref="AF104">
    <cfRule type="containsText" dxfId="4" priority="110" operator="containsText" text="upper">
      <formula>NOT(ISERROR(SEARCH(("upper"),(AF104))))</formula>
    </cfRule>
  </conditionalFormatting>
  <conditionalFormatting sqref="C104:AG104">
    <cfRule type="containsBlanks" dxfId="5" priority="111">
      <formula>LEN(TRIM(C104))=0</formula>
    </cfRule>
  </conditionalFormatting>
  <conditionalFormatting sqref="C103:AH103">
    <cfRule type="containsBlanks" dxfId="5" priority="112">
      <formula>LEN(TRIM(C103))=0</formula>
    </cfRule>
  </conditionalFormatting>
  <conditionalFormatting sqref="AF103">
    <cfRule type="containsText" dxfId="4" priority="113" operator="containsText" text="upper">
      <formula>NOT(ISERROR(SEARCH(("upper"),(AF103))))</formula>
    </cfRule>
  </conditionalFormatting>
  <conditionalFormatting sqref="AF103">
    <cfRule type="containsText" dxfId="3" priority="114" operator="containsText" text="lower">
      <formula>NOT(ISERROR(SEARCH(("lower"),(AF103))))</formula>
    </cfRule>
  </conditionalFormatting>
  <conditionalFormatting sqref="AG103">
    <cfRule type="containsText" dxfId="2" priority="115" operator="containsText" text="y">
      <formula>NOT(ISERROR(SEARCH(("y"),(AG103))))</formula>
    </cfRule>
  </conditionalFormatting>
  <conditionalFormatting sqref="S103">
    <cfRule type="cellIs" dxfId="0" priority="116" operator="greaterThan">
      <formula>1</formula>
    </cfRule>
  </conditionalFormatting>
  <conditionalFormatting sqref="L103">
    <cfRule type="cellIs" dxfId="2" priority="117" operator="equal">
      <formula>1</formula>
    </cfRule>
  </conditionalFormatting>
  <conditionalFormatting sqref="O103">
    <cfRule type="cellIs" dxfId="1" priority="118" operator="equal">
      <formula>"Survey"</formula>
    </cfRule>
  </conditionalFormatting>
  <conditionalFormatting sqref="C102:AH102">
    <cfRule type="containsBlanks" dxfId="5" priority="119">
      <formula>LEN(TRIM(C102))=0</formula>
    </cfRule>
  </conditionalFormatting>
  <conditionalFormatting sqref="AG102">
    <cfRule type="containsText" dxfId="2" priority="120" operator="containsText" text="y">
      <formula>NOT(ISERROR(SEARCH(("y"),(AG102))))</formula>
    </cfRule>
  </conditionalFormatting>
  <conditionalFormatting sqref="S102">
    <cfRule type="cellIs" dxfId="0" priority="121" operator="greaterThan">
      <formula>1</formula>
    </cfRule>
  </conditionalFormatting>
  <conditionalFormatting sqref="O102">
    <cfRule type="cellIs" dxfId="1" priority="122" operator="equal">
      <formula>"Survey"</formula>
    </cfRule>
  </conditionalFormatting>
  <conditionalFormatting sqref="L102">
    <cfRule type="cellIs" dxfId="2" priority="123" operator="equal">
      <formula>1</formula>
    </cfRule>
  </conditionalFormatting>
  <conditionalFormatting sqref="AF102">
    <cfRule type="containsText" dxfId="3" priority="124" operator="containsText" text="lower">
      <formula>NOT(ISERROR(SEARCH(("lower"),(AF102))))</formula>
    </cfRule>
  </conditionalFormatting>
  <conditionalFormatting sqref="AF102">
    <cfRule type="containsText" dxfId="4" priority="125" operator="containsText" text="upper">
      <formula>NOT(ISERROR(SEARCH(("upper"),(AF102))))</formula>
    </cfRule>
  </conditionalFormatting>
  <conditionalFormatting sqref="C101:AG101">
    <cfRule type="containsBlanks" dxfId="5" priority="126">
      <formula>LEN(TRIM(C101))=0</formula>
    </cfRule>
  </conditionalFormatting>
  <conditionalFormatting sqref="AG101">
    <cfRule type="containsText" dxfId="2" priority="127" operator="containsText" text="y">
      <formula>NOT(ISERROR(SEARCH(("y"),(AG101))))</formula>
    </cfRule>
  </conditionalFormatting>
  <conditionalFormatting sqref="AF101">
    <cfRule type="containsText" dxfId="3" priority="128" operator="containsText" text="lower">
      <formula>NOT(ISERROR(SEARCH(("lower"),(AF101))))</formula>
    </cfRule>
  </conditionalFormatting>
  <conditionalFormatting sqref="AF101">
    <cfRule type="containsText" dxfId="4" priority="129" operator="containsText" text="upper">
      <formula>NOT(ISERROR(SEARCH(("upper"),(AF101))))</formula>
    </cfRule>
  </conditionalFormatting>
  <conditionalFormatting sqref="O101">
    <cfRule type="cellIs" dxfId="1" priority="130" operator="equal">
      <formula>"Survey"</formula>
    </cfRule>
  </conditionalFormatting>
  <conditionalFormatting sqref="S101">
    <cfRule type="cellIs" dxfId="0" priority="131" operator="greaterThan">
      <formula>1</formula>
    </cfRule>
  </conditionalFormatting>
  <conditionalFormatting sqref="L101">
    <cfRule type="cellIs" dxfId="2" priority="132" operator="equal">
      <formula>1</formula>
    </cfRule>
  </conditionalFormatting>
  <conditionalFormatting sqref="C100:AG100">
    <cfRule type="containsBlanks" dxfId="5" priority="133">
      <formula>LEN(TRIM(C100))=0</formula>
    </cfRule>
  </conditionalFormatting>
  <conditionalFormatting sqref="AG100">
    <cfRule type="containsText" dxfId="2" priority="134" operator="containsText" text="y">
      <formula>NOT(ISERROR(SEARCH(("y"),(AG100))))</formula>
    </cfRule>
  </conditionalFormatting>
  <conditionalFormatting sqref="AF100">
    <cfRule type="containsText" dxfId="4" priority="135" operator="containsText" text="upper">
      <formula>NOT(ISERROR(SEARCH(("upper"),(AF100))))</formula>
    </cfRule>
  </conditionalFormatting>
  <conditionalFormatting sqref="AF100">
    <cfRule type="containsText" dxfId="3" priority="136" operator="containsText" text="lower">
      <formula>NOT(ISERROR(SEARCH(("lower"),(AF100))))</formula>
    </cfRule>
  </conditionalFormatting>
  <conditionalFormatting sqref="L100">
    <cfRule type="cellIs" dxfId="2" priority="137" operator="equal">
      <formula>1</formula>
    </cfRule>
  </conditionalFormatting>
  <conditionalFormatting sqref="O100">
    <cfRule type="cellIs" dxfId="1" priority="138" operator="equal">
      <formula>"Survey"</formula>
    </cfRule>
  </conditionalFormatting>
  <conditionalFormatting sqref="S100">
    <cfRule type="cellIs" dxfId="0" priority="139" operator="greaterThan">
      <formula>1</formula>
    </cfRule>
  </conditionalFormatting>
  <conditionalFormatting sqref="AJ99">
    <cfRule type="containsText" dxfId="2" priority="140" operator="containsText" text="y">
      <formula>NOT(ISERROR(SEARCH(("y"),(AJ99))))</formula>
    </cfRule>
  </conditionalFormatting>
  <conditionalFormatting sqref="C99:AJ99">
    <cfRule type="containsBlanks" dxfId="5" priority="141">
      <formula>LEN(TRIM(C99))=0</formula>
    </cfRule>
  </conditionalFormatting>
  <conditionalFormatting sqref="N99">
    <cfRule type="cellIs" dxfId="2" priority="142" operator="equal">
      <formula>1</formula>
    </cfRule>
  </conditionalFormatting>
  <conditionalFormatting sqref="AI99">
    <cfRule type="containsText" dxfId="4" priority="143" operator="containsText" text="upper">
      <formula>NOT(ISERROR(SEARCH(("upper"),(AI99))))</formula>
    </cfRule>
  </conditionalFormatting>
  <conditionalFormatting sqref="AI99">
    <cfRule type="containsText" dxfId="3" priority="144" operator="containsText" text="lower">
      <formula>NOT(ISERROR(SEARCH(("lower"),(AI99))))</formula>
    </cfRule>
  </conditionalFormatting>
  <conditionalFormatting sqref="Q99">
    <cfRule type="cellIs" dxfId="1" priority="145" operator="equal">
      <formula>"Survey"</formula>
    </cfRule>
  </conditionalFormatting>
  <conditionalFormatting sqref="U99">
    <cfRule type="cellIs" dxfId="0" priority="146" operator="greaterThan">
      <formula>1</formula>
    </cfRule>
  </conditionalFormatting>
  <conditionalFormatting sqref="C98:AJ98">
    <cfRule type="containsBlanks" dxfId="5" priority="147">
      <formula>LEN(TRIM(C98))=0</formula>
    </cfRule>
  </conditionalFormatting>
  <conditionalFormatting sqref="N98">
    <cfRule type="cellIs" dxfId="2" priority="148" operator="equal">
      <formula>1</formula>
    </cfRule>
  </conditionalFormatting>
  <conditionalFormatting sqref="AI98">
    <cfRule type="containsText" dxfId="4" priority="149" operator="containsText" text="upper">
      <formula>NOT(ISERROR(SEARCH(("upper"),(AI98))))</formula>
    </cfRule>
  </conditionalFormatting>
  <conditionalFormatting sqref="AI98">
    <cfRule type="containsText" dxfId="3" priority="150" operator="containsText" text="lower">
      <formula>NOT(ISERROR(SEARCH(("lower"),(AI98))))</formula>
    </cfRule>
  </conditionalFormatting>
  <conditionalFormatting sqref="AJ98">
    <cfRule type="containsText" dxfId="2" priority="151" operator="containsText" text="y">
      <formula>NOT(ISERROR(SEARCH(("y"),(AJ98))))</formula>
    </cfRule>
  </conditionalFormatting>
  <conditionalFormatting sqref="Q98">
    <cfRule type="cellIs" dxfId="1" priority="152" operator="equal">
      <formula>"Survey"</formula>
    </cfRule>
  </conditionalFormatting>
  <conditionalFormatting sqref="U98">
    <cfRule type="cellIs" dxfId="0" priority="153" operator="greaterThan">
      <formula>1</formula>
    </cfRule>
  </conditionalFormatting>
  <conditionalFormatting sqref="AG97">
    <cfRule type="containsText" dxfId="4" priority="154" operator="containsText" text="upper">
      <formula>NOT(ISERROR(SEARCH(("upper"),(AG97))))</formula>
    </cfRule>
  </conditionalFormatting>
  <conditionalFormatting sqref="AG97">
    <cfRule type="containsText" dxfId="3" priority="155" operator="containsText" text="lower">
      <formula>NOT(ISERROR(SEARCH(("lower"),(AG97))))</formula>
    </cfRule>
  </conditionalFormatting>
  <conditionalFormatting sqref="L97">
    <cfRule type="cellIs" dxfId="2" priority="156" operator="equal">
      <formula>1</formula>
    </cfRule>
  </conditionalFormatting>
  <conditionalFormatting sqref="AH97">
    <cfRule type="containsText" dxfId="2" priority="157" operator="containsText" text="y">
      <formula>NOT(ISERROR(SEARCH(("y"),(AH97))))</formula>
    </cfRule>
  </conditionalFormatting>
  <conditionalFormatting sqref="O97">
    <cfRule type="cellIs" dxfId="1" priority="158" operator="equal">
      <formula>"Survey"</formula>
    </cfRule>
  </conditionalFormatting>
  <conditionalFormatting sqref="T97">
    <cfRule type="cellIs" dxfId="0" priority="159" operator="greaterThan">
      <formula>1</formula>
    </cfRule>
  </conditionalFormatting>
  <conditionalFormatting sqref="C97:AH97">
    <cfRule type="containsBlanks" dxfId="5" priority="160">
      <formula>LEN(TRIM(C97))=0</formula>
    </cfRule>
  </conditionalFormatting>
  <conditionalFormatting sqref="L95">
    <cfRule type="cellIs" dxfId="2" priority="161" operator="equal">
      <formula>1</formula>
    </cfRule>
  </conditionalFormatting>
  <conditionalFormatting sqref="AG95">
    <cfRule type="containsText" dxfId="4" priority="162" operator="containsText" text="upper">
      <formula>NOT(ISERROR(SEARCH(("upper"),(AG95))))</formula>
    </cfRule>
  </conditionalFormatting>
  <conditionalFormatting sqref="AG95">
    <cfRule type="containsText" dxfId="3" priority="163" operator="containsText" text="lower">
      <formula>NOT(ISERROR(SEARCH(("lower"),(AG95))))</formula>
    </cfRule>
  </conditionalFormatting>
  <conditionalFormatting sqref="AH95">
    <cfRule type="containsText" dxfId="2" priority="164" operator="containsText" text="y">
      <formula>NOT(ISERROR(SEARCH(("y"),(AH95))))</formula>
    </cfRule>
  </conditionalFormatting>
  <conditionalFormatting sqref="O95">
    <cfRule type="cellIs" dxfId="1" priority="165" operator="equal">
      <formula>"Survey"</formula>
    </cfRule>
  </conditionalFormatting>
  <conditionalFormatting sqref="T95">
    <cfRule type="cellIs" dxfId="0" priority="166" operator="greaterThan">
      <formula>1</formula>
    </cfRule>
  </conditionalFormatting>
  <conditionalFormatting sqref="C95:AH95">
    <cfRule type="containsBlanks" dxfId="5" priority="167">
      <formula>LEN(TRIM(C95))=0</formula>
    </cfRule>
  </conditionalFormatting>
  <conditionalFormatting sqref="AG96">
    <cfRule type="containsText" dxfId="4" priority="168" operator="containsText" text="upper">
      <formula>NOT(ISERROR(SEARCH(("upper"),(AG96))))</formula>
    </cfRule>
  </conditionalFormatting>
  <conditionalFormatting sqref="AG96">
    <cfRule type="containsText" dxfId="3" priority="169" operator="containsText" text="lower">
      <formula>NOT(ISERROR(SEARCH(("lower"),(AG96))))</formula>
    </cfRule>
  </conditionalFormatting>
  <conditionalFormatting sqref="C96:AH96">
    <cfRule type="containsBlanks" dxfId="5" priority="170">
      <formula>LEN(TRIM(C96))=0</formula>
    </cfRule>
  </conditionalFormatting>
  <conditionalFormatting sqref="L96">
    <cfRule type="cellIs" dxfId="2" priority="171" operator="equal">
      <formula>1</formula>
    </cfRule>
  </conditionalFormatting>
  <conditionalFormatting sqref="AH96">
    <cfRule type="containsText" dxfId="2" priority="172" operator="containsText" text="y">
      <formula>NOT(ISERROR(SEARCH(("y"),(AH96))))</formula>
    </cfRule>
  </conditionalFormatting>
  <conditionalFormatting sqref="O96">
    <cfRule type="cellIs" dxfId="1" priority="173" operator="equal">
      <formula>"Survey"</formula>
    </cfRule>
  </conditionalFormatting>
  <conditionalFormatting sqref="T96">
    <cfRule type="cellIs" dxfId="0" priority="174" operator="greaterThan">
      <formula>1</formula>
    </cfRule>
  </conditionalFormatting>
  <conditionalFormatting sqref="C94:AH94">
    <cfRule type="containsBlanks" dxfId="5" priority="175">
      <formula>LEN(TRIM(C94))=0</formula>
    </cfRule>
  </conditionalFormatting>
  <conditionalFormatting sqref="AG94">
    <cfRule type="containsText" dxfId="4" priority="176" operator="containsText" text="upper">
      <formula>NOT(ISERROR(SEARCH(("upper"),(AG94))))</formula>
    </cfRule>
  </conditionalFormatting>
  <conditionalFormatting sqref="AG94">
    <cfRule type="containsText" dxfId="3" priority="177" operator="containsText" text="lower">
      <formula>NOT(ISERROR(SEARCH(("lower"),(AG94))))</formula>
    </cfRule>
  </conditionalFormatting>
  <conditionalFormatting sqref="AH94">
    <cfRule type="containsText" dxfId="2" priority="178" operator="containsText" text="y">
      <formula>NOT(ISERROR(SEARCH(("y"),(AH94))))</formula>
    </cfRule>
  </conditionalFormatting>
  <conditionalFormatting sqref="O94">
    <cfRule type="cellIs" dxfId="1" priority="179" operator="equal">
      <formula>"Survey"</formula>
    </cfRule>
  </conditionalFormatting>
  <conditionalFormatting sqref="T94">
    <cfRule type="cellIs" dxfId="0" priority="180" operator="greaterThan">
      <formula>1</formula>
    </cfRule>
  </conditionalFormatting>
  <conditionalFormatting sqref="L94">
    <cfRule type="cellIs" dxfId="2" priority="181" operator="equal">
      <formula>1</formula>
    </cfRule>
  </conditionalFormatting>
  <conditionalFormatting sqref="AI93">
    <cfRule type="containsText" dxfId="4" priority="182" operator="containsText" text="upper">
      <formula>NOT(ISERROR(SEARCH(("upper"),(AI93))))</formula>
    </cfRule>
  </conditionalFormatting>
  <conditionalFormatting sqref="AI93">
    <cfRule type="containsText" dxfId="3" priority="183" operator="containsText" text="lower">
      <formula>NOT(ISERROR(SEARCH(("lower"),(AI93))))</formula>
    </cfRule>
  </conditionalFormatting>
  <conditionalFormatting sqref="AJ93">
    <cfRule type="containsText" dxfId="2" priority="184" operator="containsText" text="y">
      <formula>NOT(ISERROR(SEARCH(("y"),(AJ93))))</formula>
    </cfRule>
  </conditionalFormatting>
  <conditionalFormatting sqref="V93">
    <cfRule type="cellIs" dxfId="0" priority="185" operator="greaterThan">
      <formula>1</formula>
    </cfRule>
  </conditionalFormatting>
  <conditionalFormatting sqref="C93:AJ93">
    <cfRule type="containsBlanks" dxfId="5" priority="186">
      <formula>LEN(TRIM(C93))=0</formula>
    </cfRule>
  </conditionalFormatting>
  <conditionalFormatting sqref="N93">
    <cfRule type="cellIs" dxfId="2" priority="187" operator="equal">
      <formula>1</formula>
    </cfRule>
  </conditionalFormatting>
  <conditionalFormatting sqref="Q93">
    <cfRule type="cellIs" dxfId="1" priority="188" operator="equal">
      <formula>"Survey"</formula>
    </cfRule>
  </conditionalFormatting>
  <conditionalFormatting sqref="V92">
    <cfRule type="cellIs" dxfId="0" priority="189" operator="greaterThan">
      <formula>1</formula>
    </cfRule>
  </conditionalFormatting>
  <conditionalFormatting sqref="AJ92">
    <cfRule type="containsText" dxfId="2" priority="190" operator="containsText" text="y">
      <formula>NOT(ISERROR(SEARCH(("y"),(AJ92))))</formula>
    </cfRule>
  </conditionalFormatting>
  <conditionalFormatting sqref="AI92">
    <cfRule type="containsText" dxfId="3" priority="191" operator="containsText" text="lower">
      <formula>NOT(ISERROR(SEARCH(("lower"),(AI92))))</formula>
    </cfRule>
  </conditionalFormatting>
  <conditionalFormatting sqref="AI92">
    <cfRule type="containsText" dxfId="4" priority="192" operator="containsText" text="upper">
      <formula>NOT(ISERROR(SEARCH(("upper"),(AI92))))</formula>
    </cfRule>
  </conditionalFormatting>
  <conditionalFormatting sqref="Q92">
    <cfRule type="cellIs" dxfId="1" priority="193" operator="equal">
      <formula>"Survey"</formula>
    </cfRule>
  </conditionalFormatting>
  <conditionalFormatting sqref="C92:AJ92">
    <cfRule type="containsBlanks" dxfId="5" priority="194">
      <formula>LEN(TRIM(C92))=0</formula>
    </cfRule>
  </conditionalFormatting>
  <conditionalFormatting sqref="N92">
    <cfRule type="cellIs" dxfId="2" priority="195" operator="equal">
      <formula>1</formula>
    </cfRule>
  </conditionalFormatting>
  <conditionalFormatting sqref="AI91">
    <cfRule type="containsText" dxfId="4" priority="196" operator="containsText" text="upper">
      <formula>NOT(ISERROR(SEARCH(("upper"),(AI91))))</formula>
    </cfRule>
  </conditionalFormatting>
  <conditionalFormatting sqref="AI91">
    <cfRule type="containsText" dxfId="3" priority="197" operator="containsText" text="lower">
      <formula>NOT(ISERROR(SEARCH(("lower"),(AI91))))</formula>
    </cfRule>
  </conditionalFormatting>
  <conditionalFormatting sqref="AJ91">
    <cfRule type="containsText" dxfId="2" priority="198" operator="containsText" text="y">
      <formula>NOT(ISERROR(SEARCH(("y"),(AJ91))))</formula>
    </cfRule>
  </conditionalFormatting>
  <conditionalFormatting sqref="Q91">
    <cfRule type="cellIs" dxfId="1" priority="199" operator="equal">
      <formula>"Survey"</formula>
    </cfRule>
  </conditionalFormatting>
  <conditionalFormatting sqref="V91">
    <cfRule type="cellIs" dxfId="0" priority="200" operator="greaterThan">
      <formula>1</formula>
    </cfRule>
  </conditionalFormatting>
  <conditionalFormatting sqref="C91:AJ91">
    <cfRule type="containsBlanks" dxfId="5" priority="201">
      <formula>LEN(TRIM(C91))=0</formula>
    </cfRule>
  </conditionalFormatting>
  <conditionalFormatting sqref="N91">
    <cfRule type="cellIs" dxfId="2" priority="202" operator="equal">
      <formula>1</formula>
    </cfRule>
  </conditionalFormatting>
  <conditionalFormatting sqref="C90:AJ90">
    <cfRule type="containsBlanks" dxfId="5" priority="203">
      <formula>LEN(TRIM(C90))=0</formula>
    </cfRule>
  </conditionalFormatting>
  <conditionalFormatting sqref="V90">
    <cfRule type="cellIs" dxfId="0" priority="204" operator="greaterThan">
      <formula>1</formula>
    </cfRule>
  </conditionalFormatting>
  <conditionalFormatting sqref="N90">
    <cfRule type="cellIs" dxfId="2" priority="205" operator="equal">
      <formula>1</formula>
    </cfRule>
  </conditionalFormatting>
  <conditionalFormatting sqref="Q90">
    <cfRule type="cellIs" dxfId="1" priority="206" operator="equal">
      <formula>"Survey"</formula>
    </cfRule>
  </conditionalFormatting>
  <conditionalFormatting sqref="AI90">
    <cfRule type="containsText" dxfId="4" priority="207" operator="containsText" text="upper">
      <formula>NOT(ISERROR(SEARCH(("upper"),(AI90))))</formula>
    </cfRule>
  </conditionalFormatting>
  <conditionalFormatting sqref="AI90">
    <cfRule type="containsText" dxfId="3" priority="208" operator="containsText" text="lower">
      <formula>NOT(ISERROR(SEARCH(("lower"),(AI90))))</formula>
    </cfRule>
  </conditionalFormatting>
  <conditionalFormatting sqref="AJ90">
    <cfRule type="containsText" dxfId="2" priority="209" operator="containsText" text="y">
      <formula>NOT(ISERROR(SEARCH(("y"),(AJ90))))</formula>
    </cfRule>
  </conditionalFormatting>
  <conditionalFormatting sqref="AI88">
    <cfRule type="containsText" dxfId="4" priority="210" operator="containsText" text="upper">
      <formula>NOT(ISERROR(SEARCH(("upper"),(AI88))))</formula>
    </cfRule>
  </conditionalFormatting>
  <conditionalFormatting sqref="AI88">
    <cfRule type="containsText" dxfId="3" priority="211" operator="containsText" text="lower">
      <formula>NOT(ISERROR(SEARCH(("lower"),(AI88))))</formula>
    </cfRule>
  </conditionalFormatting>
  <conditionalFormatting sqref="AJ88">
    <cfRule type="containsText" dxfId="2" priority="212" operator="containsText" text="y">
      <formula>NOT(ISERROR(SEARCH(("y"),(AJ88))))</formula>
    </cfRule>
  </conditionalFormatting>
  <conditionalFormatting sqref="V88">
    <cfRule type="cellIs" dxfId="0" priority="213" operator="greaterThan">
      <formula>1</formula>
    </cfRule>
  </conditionalFormatting>
  <conditionalFormatting sqref="Q88">
    <cfRule type="cellIs" dxfId="1" priority="214" operator="equal">
      <formula>"Survey"</formula>
    </cfRule>
  </conditionalFormatting>
  <conditionalFormatting sqref="N88">
    <cfRule type="cellIs" dxfId="2" priority="215" operator="equal">
      <formula>1</formula>
    </cfRule>
  </conditionalFormatting>
  <conditionalFormatting sqref="C88:AJ88">
    <cfRule type="containsBlanks" dxfId="5" priority="216">
      <formula>LEN(TRIM(C88))=0</formula>
    </cfRule>
  </conditionalFormatting>
  <conditionalFormatting sqref="AI87">
    <cfRule type="containsText" dxfId="4" priority="217" operator="containsText" text="upper">
      <formula>NOT(ISERROR(SEARCH(("upper"),(AI87))))</formula>
    </cfRule>
  </conditionalFormatting>
  <conditionalFormatting sqref="AI87">
    <cfRule type="containsText" dxfId="3" priority="218" operator="containsText" text="lower">
      <formula>NOT(ISERROR(SEARCH(("lower"),(AI87))))</formula>
    </cfRule>
  </conditionalFormatting>
  <conditionalFormatting sqref="AJ87">
    <cfRule type="containsText" dxfId="2" priority="219" operator="containsText" text="y">
      <formula>NOT(ISERROR(SEARCH(("y"),(AJ87))))</formula>
    </cfRule>
  </conditionalFormatting>
  <conditionalFormatting sqref="Q87">
    <cfRule type="cellIs" dxfId="1" priority="220" operator="equal">
      <formula>"Survey"</formula>
    </cfRule>
  </conditionalFormatting>
  <conditionalFormatting sqref="V87">
    <cfRule type="cellIs" dxfId="0" priority="221" operator="greaterThan">
      <formula>1</formula>
    </cfRule>
  </conditionalFormatting>
  <conditionalFormatting sqref="C87:AJ87">
    <cfRule type="containsBlanks" dxfId="5" priority="222">
      <formula>LEN(TRIM(C87))=0</formula>
    </cfRule>
  </conditionalFormatting>
  <conditionalFormatting sqref="N87">
    <cfRule type="cellIs" dxfId="2" priority="223" operator="equal">
      <formula>1</formula>
    </cfRule>
  </conditionalFormatting>
  <conditionalFormatting sqref="AI86">
    <cfRule type="containsText" dxfId="4" priority="224" operator="containsText" text="upper">
      <formula>NOT(ISERROR(SEARCH(("upper"),(AI86))))</formula>
    </cfRule>
  </conditionalFormatting>
  <conditionalFormatting sqref="AI86">
    <cfRule type="containsText" dxfId="3" priority="225" operator="containsText" text="lower">
      <formula>NOT(ISERROR(SEARCH(("lower"),(AI86))))</formula>
    </cfRule>
  </conditionalFormatting>
  <conditionalFormatting sqref="AJ86">
    <cfRule type="containsText" dxfId="2" priority="226" operator="containsText" text="y">
      <formula>NOT(ISERROR(SEARCH(("y"),(AJ86))))</formula>
    </cfRule>
  </conditionalFormatting>
  <conditionalFormatting sqref="Q86">
    <cfRule type="cellIs" dxfId="1" priority="227" operator="equal">
      <formula>"Survey"</formula>
    </cfRule>
  </conditionalFormatting>
  <conditionalFormatting sqref="N86">
    <cfRule type="cellIs" dxfId="2" priority="228" operator="equal">
      <formula>1</formula>
    </cfRule>
  </conditionalFormatting>
  <conditionalFormatting sqref="V86">
    <cfRule type="cellIs" dxfId="0" priority="229" operator="greaterThan">
      <formula>1</formula>
    </cfRule>
  </conditionalFormatting>
  <conditionalFormatting sqref="C86:AJ86">
    <cfRule type="containsBlanks" dxfId="5" priority="230">
      <formula>LEN(TRIM(C86))=0</formula>
    </cfRule>
  </conditionalFormatting>
  <conditionalFormatting sqref="N85">
    <cfRule type="cellIs" dxfId="2" priority="231" operator="equal">
      <formula>1</formula>
    </cfRule>
  </conditionalFormatting>
  <conditionalFormatting sqref="C85:AJ85">
    <cfRule type="containsBlanks" dxfId="5" priority="232">
      <formula>LEN(TRIM(C85))=0</formula>
    </cfRule>
  </conditionalFormatting>
  <conditionalFormatting sqref="AI85">
    <cfRule type="containsText" dxfId="4" priority="233" operator="containsText" text="upper">
      <formula>NOT(ISERROR(SEARCH(("upper"),(AI85))))</formula>
    </cfRule>
  </conditionalFormatting>
  <conditionalFormatting sqref="AI85">
    <cfRule type="containsText" dxfId="3" priority="234" operator="containsText" text="lower">
      <formula>NOT(ISERROR(SEARCH(("lower"),(AI85))))</formula>
    </cfRule>
  </conditionalFormatting>
  <conditionalFormatting sqref="AJ85">
    <cfRule type="containsText" dxfId="2" priority="235" operator="containsText" text="y">
      <formula>NOT(ISERROR(SEARCH(("y"),(AJ85))))</formula>
    </cfRule>
  </conditionalFormatting>
  <conditionalFormatting sqref="Q85">
    <cfRule type="cellIs" dxfId="1" priority="236" operator="equal">
      <formula>"Survey"</formula>
    </cfRule>
  </conditionalFormatting>
  <conditionalFormatting sqref="V85">
    <cfRule type="cellIs" dxfId="0" priority="237" operator="greaterThan">
      <formula>1</formula>
    </cfRule>
  </conditionalFormatting>
  <conditionalFormatting sqref="AI84">
    <cfRule type="containsText" dxfId="4" priority="238" operator="containsText" text="upper">
      <formula>NOT(ISERROR(SEARCH(("upper"),(AI84))))</formula>
    </cfRule>
  </conditionalFormatting>
  <conditionalFormatting sqref="AI84">
    <cfRule type="containsText" dxfId="3" priority="239" operator="containsText" text="lower">
      <formula>NOT(ISERROR(SEARCH(("lower"),(AI84))))</formula>
    </cfRule>
  </conditionalFormatting>
  <conditionalFormatting sqref="AJ84">
    <cfRule type="containsText" dxfId="2" priority="240" operator="containsText" text="y">
      <formula>NOT(ISERROR(SEARCH(("y"),(AJ84))))</formula>
    </cfRule>
  </conditionalFormatting>
  <conditionalFormatting sqref="V84">
    <cfRule type="cellIs" dxfId="0" priority="241" operator="greaterThan">
      <formula>1</formula>
    </cfRule>
  </conditionalFormatting>
  <conditionalFormatting sqref="Q84">
    <cfRule type="cellIs" dxfId="1" priority="242" operator="equal">
      <formula>"Survey"</formula>
    </cfRule>
  </conditionalFormatting>
  <conditionalFormatting sqref="C84:AJ84">
    <cfRule type="containsBlanks" dxfId="5" priority="243">
      <formula>LEN(TRIM(C84))=0</formula>
    </cfRule>
  </conditionalFormatting>
  <conditionalFormatting sqref="N84">
    <cfRule type="cellIs" dxfId="2" priority="244" operator="equal">
      <formula>1</formula>
    </cfRule>
  </conditionalFormatting>
  <conditionalFormatting sqref="AI83">
    <cfRule type="containsText" dxfId="4" priority="245" operator="containsText" text="upper">
      <formula>NOT(ISERROR(SEARCH(("upper"),(AI83))))</formula>
    </cfRule>
  </conditionalFormatting>
  <conditionalFormatting sqref="AI83">
    <cfRule type="containsText" dxfId="3" priority="246" operator="containsText" text="lower">
      <formula>NOT(ISERROR(SEARCH(("lower"),(AI83))))</formula>
    </cfRule>
  </conditionalFormatting>
  <conditionalFormatting sqref="AJ83">
    <cfRule type="containsText" dxfId="2" priority="247" operator="containsText" text="y">
      <formula>NOT(ISERROR(SEARCH(("y"),(AJ83))))</formula>
    </cfRule>
  </conditionalFormatting>
  <conditionalFormatting sqref="N83">
    <cfRule type="cellIs" dxfId="2" priority="248" operator="equal">
      <formula>1</formula>
    </cfRule>
  </conditionalFormatting>
  <conditionalFormatting sqref="Q83">
    <cfRule type="cellIs" dxfId="1" priority="249" operator="equal">
      <formula>"Survey"</formula>
    </cfRule>
  </conditionalFormatting>
  <conditionalFormatting sqref="V83">
    <cfRule type="cellIs" dxfId="0" priority="250" operator="greaterThan">
      <formula>1</formula>
    </cfRule>
  </conditionalFormatting>
  <conditionalFormatting sqref="C83:AJ83">
    <cfRule type="containsBlanks" dxfId="5" priority="251">
      <formula>LEN(TRIM(C83))=0</formula>
    </cfRule>
  </conditionalFormatting>
  <conditionalFormatting sqref="AI82">
    <cfRule type="containsText" dxfId="4" priority="252" operator="containsText" text="upper">
      <formula>NOT(ISERROR(SEARCH(("upper"),(AI82))))</formula>
    </cfRule>
  </conditionalFormatting>
  <conditionalFormatting sqref="AI82">
    <cfRule type="containsText" dxfId="3" priority="253" operator="containsText" text="lower">
      <formula>NOT(ISERROR(SEARCH(("lower"),(AI82))))</formula>
    </cfRule>
  </conditionalFormatting>
  <conditionalFormatting sqref="AJ82">
    <cfRule type="containsText" dxfId="2" priority="254" operator="containsText" text="y">
      <formula>NOT(ISERROR(SEARCH(("y"),(AJ82))))</formula>
    </cfRule>
  </conditionalFormatting>
  <conditionalFormatting sqref="N82">
    <cfRule type="cellIs" dxfId="2" priority="255" operator="equal">
      <formula>1</formula>
    </cfRule>
  </conditionalFormatting>
  <conditionalFormatting sqref="Q82">
    <cfRule type="cellIs" dxfId="1" priority="256" operator="equal">
      <formula>"Survey"</formula>
    </cfRule>
  </conditionalFormatting>
  <conditionalFormatting sqref="V82">
    <cfRule type="cellIs" dxfId="0" priority="257" operator="greaterThan">
      <formula>1</formula>
    </cfRule>
  </conditionalFormatting>
  <conditionalFormatting sqref="C82:AJ82">
    <cfRule type="containsBlanks" dxfId="5" priority="258">
      <formula>LEN(TRIM(C82))=0</formula>
    </cfRule>
  </conditionalFormatting>
  <conditionalFormatting sqref="AI81">
    <cfRule type="containsText" dxfId="4" priority="259" operator="containsText" text="upper">
      <formula>NOT(ISERROR(SEARCH(("upper"),(AI81))))</formula>
    </cfRule>
  </conditionalFormatting>
  <conditionalFormatting sqref="AI81">
    <cfRule type="containsText" dxfId="3" priority="260" operator="containsText" text="lower">
      <formula>NOT(ISERROR(SEARCH(("lower"),(AI81))))</formula>
    </cfRule>
  </conditionalFormatting>
  <conditionalFormatting sqref="AJ81">
    <cfRule type="containsText" dxfId="2" priority="261" operator="containsText" text="y">
      <formula>NOT(ISERROR(SEARCH(("y"),(AJ81))))</formula>
    </cfRule>
  </conditionalFormatting>
  <conditionalFormatting sqref="L81">
    <cfRule type="cellIs" dxfId="2" priority="262" operator="equal">
      <formula>1</formula>
    </cfRule>
  </conditionalFormatting>
  <conditionalFormatting sqref="Q81">
    <cfRule type="cellIs" dxfId="1" priority="263" operator="equal">
      <formula>"Survey"</formula>
    </cfRule>
  </conditionalFormatting>
  <conditionalFormatting sqref="V81">
    <cfRule type="cellIs" dxfId="0" priority="264" operator="greaterThan">
      <formula>1</formula>
    </cfRule>
  </conditionalFormatting>
  <conditionalFormatting sqref="C81:AJ81">
    <cfRule type="containsBlanks" dxfId="5" priority="265">
      <formula>LEN(TRIM(C81))=0</formula>
    </cfRule>
  </conditionalFormatting>
  <conditionalFormatting sqref="AI80">
    <cfRule type="containsText" dxfId="4" priority="266" operator="containsText" text="upper">
      <formula>NOT(ISERROR(SEARCH(("upper"),(AI80))))</formula>
    </cfRule>
  </conditionalFormatting>
  <conditionalFormatting sqref="AI80">
    <cfRule type="containsText" dxfId="3" priority="267" operator="containsText" text="lower">
      <formula>NOT(ISERROR(SEARCH(("lower"),(AI80))))</formula>
    </cfRule>
  </conditionalFormatting>
  <conditionalFormatting sqref="AJ80">
    <cfRule type="containsText" dxfId="2" priority="268" operator="containsText" text="y">
      <formula>NOT(ISERROR(SEARCH(("y"),(AJ80))))</formula>
    </cfRule>
  </conditionalFormatting>
  <conditionalFormatting sqref="L80">
    <cfRule type="cellIs" dxfId="2" priority="269" operator="equal">
      <formula>1</formula>
    </cfRule>
  </conditionalFormatting>
  <conditionalFormatting sqref="Q80">
    <cfRule type="cellIs" dxfId="1" priority="270" operator="equal">
      <formula>"Survey"</formula>
    </cfRule>
  </conditionalFormatting>
  <conditionalFormatting sqref="V80">
    <cfRule type="cellIs" dxfId="0" priority="271" operator="greaterThan">
      <formula>1</formula>
    </cfRule>
  </conditionalFormatting>
  <conditionalFormatting sqref="C80:AJ80">
    <cfRule type="containsBlanks" dxfId="5" priority="272">
      <formula>LEN(TRIM(C80))=0</formula>
    </cfRule>
  </conditionalFormatting>
  <conditionalFormatting sqref="AI79">
    <cfRule type="containsText" dxfId="4" priority="273" operator="containsText" text="upper">
      <formula>NOT(ISERROR(SEARCH(("upper"),(AI79))))</formula>
    </cfRule>
  </conditionalFormatting>
  <conditionalFormatting sqref="AI79">
    <cfRule type="containsText" dxfId="3" priority="274" operator="containsText" text="lower">
      <formula>NOT(ISERROR(SEARCH(("lower"),(AI79))))</formula>
    </cfRule>
  </conditionalFormatting>
  <conditionalFormatting sqref="AJ79">
    <cfRule type="containsText" dxfId="2" priority="275" operator="containsText" text="y">
      <formula>NOT(ISERROR(SEARCH(("y"),(AJ79))))</formula>
    </cfRule>
  </conditionalFormatting>
  <conditionalFormatting sqref="Q79">
    <cfRule type="cellIs" dxfId="1" priority="276" operator="equal">
      <formula>"Survey"</formula>
    </cfRule>
  </conditionalFormatting>
  <conditionalFormatting sqref="N79">
    <cfRule type="cellIs" dxfId="2" priority="277" operator="equal">
      <formula>1</formula>
    </cfRule>
  </conditionalFormatting>
  <conditionalFormatting sqref="V79">
    <cfRule type="cellIs" dxfId="0" priority="278" operator="greaterThan">
      <formula>1</formula>
    </cfRule>
  </conditionalFormatting>
  <conditionalFormatting sqref="C79:AJ79">
    <cfRule type="containsBlanks" dxfId="5" priority="279">
      <formula>LEN(TRIM(C79))=0</formula>
    </cfRule>
  </conditionalFormatting>
  <conditionalFormatting sqref="AI78">
    <cfRule type="containsText" dxfId="4" priority="280" operator="containsText" text="upper">
      <formula>NOT(ISERROR(SEARCH(("upper"),(AI78))))</formula>
    </cfRule>
  </conditionalFormatting>
  <conditionalFormatting sqref="AI78">
    <cfRule type="containsText" dxfId="3" priority="281" operator="containsText" text="lower">
      <formula>NOT(ISERROR(SEARCH(("lower"),(AI78))))</formula>
    </cfRule>
  </conditionalFormatting>
  <conditionalFormatting sqref="AJ78">
    <cfRule type="containsText" dxfId="2" priority="282" operator="containsText" text="y">
      <formula>NOT(ISERROR(SEARCH(("y"),(AJ78))))</formula>
    </cfRule>
  </conditionalFormatting>
  <conditionalFormatting sqref="N78">
    <cfRule type="cellIs" dxfId="2" priority="283" operator="equal">
      <formula>1</formula>
    </cfRule>
  </conditionalFormatting>
  <conditionalFormatting sqref="Q78">
    <cfRule type="cellIs" dxfId="1" priority="284" operator="equal">
      <formula>"Survey"</formula>
    </cfRule>
  </conditionalFormatting>
  <conditionalFormatting sqref="V78">
    <cfRule type="cellIs" dxfId="0" priority="285" operator="greaterThan">
      <formula>1</formula>
    </cfRule>
  </conditionalFormatting>
  <conditionalFormatting sqref="C78:AJ78">
    <cfRule type="containsBlanks" dxfId="5" priority="286">
      <formula>LEN(TRIM(C78))=0</formula>
    </cfRule>
  </conditionalFormatting>
  <conditionalFormatting sqref="AI77">
    <cfRule type="containsText" dxfId="4" priority="287" operator="containsText" text="upper">
      <formula>NOT(ISERROR(SEARCH(("upper"),(AI77))))</formula>
    </cfRule>
  </conditionalFormatting>
  <conditionalFormatting sqref="AI77">
    <cfRule type="containsText" dxfId="3" priority="288" operator="containsText" text="lower">
      <formula>NOT(ISERROR(SEARCH(("lower"),(AI77))))</formula>
    </cfRule>
  </conditionalFormatting>
  <conditionalFormatting sqref="AJ77">
    <cfRule type="containsText" dxfId="2" priority="289" operator="containsText" text="y">
      <formula>NOT(ISERROR(SEARCH(("y"),(AJ77))))</formula>
    </cfRule>
  </conditionalFormatting>
  <conditionalFormatting sqref="N77">
    <cfRule type="cellIs" dxfId="2" priority="290" operator="equal">
      <formula>1</formula>
    </cfRule>
  </conditionalFormatting>
  <conditionalFormatting sqref="Q77">
    <cfRule type="cellIs" dxfId="1" priority="291" operator="equal">
      <formula>"Survey"</formula>
    </cfRule>
  </conditionalFormatting>
  <conditionalFormatting sqref="C77:AJ77">
    <cfRule type="containsBlanks" dxfId="5" priority="292">
      <formula>LEN(TRIM(C77))=0</formula>
    </cfRule>
  </conditionalFormatting>
  <conditionalFormatting sqref="V77">
    <cfRule type="cellIs" dxfId="0" priority="293" operator="greaterThan">
      <formula>1</formula>
    </cfRule>
  </conditionalFormatting>
  <conditionalFormatting sqref="C76:AJ76">
    <cfRule type="containsBlanks" dxfId="5" priority="294">
      <formula>LEN(TRIM(C76))=0</formula>
    </cfRule>
  </conditionalFormatting>
  <conditionalFormatting sqref="Q76">
    <cfRule type="cellIs" dxfId="1" priority="295" operator="equal">
      <formula>"Survey"</formula>
    </cfRule>
  </conditionalFormatting>
  <conditionalFormatting sqref="N76">
    <cfRule type="cellIs" dxfId="2" priority="296" operator="equal">
      <formula>1</formula>
    </cfRule>
  </conditionalFormatting>
  <conditionalFormatting sqref="AI76">
    <cfRule type="containsText" dxfId="4" priority="297" operator="containsText" text="upper">
      <formula>NOT(ISERROR(SEARCH(("upper"),(AI76))))</formula>
    </cfRule>
  </conditionalFormatting>
  <conditionalFormatting sqref="AI76">
    <cfRule type="containsText" dxfId="3" priority="298" operator="containsText" text="lower">
      <formula>NOT(ISERROR(SEARCH(("lower"),(AI76))))</formula>
    </cfRule>
  </conditionalFormatting>
  <conditionalFormatting sqref="AJ76">
    <cfRule type="containsText" dxfId="2" priority="299" operator="containsText" text="y">
      <formula>NOT(ISERROR(SEARCH(("y"),(AJ76))))</formula>
    </cfRule>
  </conditionalFormatting>
  <conditionalFormatting sqref="V76">
    <cfRule type="cellIs" dxfId="0" priority="300" operator="greaterThan">
      <formula>1</formula>
    </cfRule>
  </conditionalFormatting>
  <conditionalFormatting sqref="AI75">
    <cfRule type="containsText" dxfId="4" priority="301" operator="containsText" text="upper">
      <formula>NOT(ISERROR(SEARCH(("upper"),(AI75))))</formula>
    </cfRule>
  </conditionalFormatting>
  <conditionalFormatting sqref="AI75">
    <cfRule type="containsText" dxfId="3" priority="302" operator="containsText" text="lower">
      <formula>NOT(ISERROR(SEARCH(("lower"),(AI75))))</formula>
    </cfRule>
  </conditionalFormatting>
  <conditionalFormatting sqref="N75">
    <cfRule type="cellIs" dxfId="2" priority="303" operator="equal">
      <formula>1</formula>
    </cfRule>
  </conditionalFormatting>
  <conditionalFormatting sqref="C75:AJ75">
    <cfRule type="containsBlanks" dxfId="5" priority="304">
      <formula>LEN(TRIM(C75))=0</formula>
    </cfRule>
  </conditionalFormatting>
  <conditionalFormatting sqref="AJ75">
    <cfRule type="containsText" dxfId="2" priority="305" operator="containsText" text="y">
      <formula>NOT(ISERROR(SEARCH(("y"),(AJ75))))</formula>
    </cfRule>
  </conditionalFormatting>
  <conditionalFormatting sqref="Q75">
    <cfRule type="cellIs" dxfId="1" priority="306" operator="equal">
      <formula>"Survey"</formula>
    </cfRule>
  </conditionalFormatting>
  <conditionalFormatting sqref="V75">
    <cfRule type="cellIs" dxfId="0" priority="307" operator="greaterThan">
      <formula>1</formula>
    </cfRule>
  </conditionalFormatting>
  <conditionalFormatting sqref="AJ74">
    <cfRule type="containsText" dxfId="2" priority="308" operator="containsText" text="y">
      <formula>NOT(ISERROR(SEARCH(("y"),(AJ74))))</formula>
    </cfRule>
  </conditionalFormatting>
  <conditionalFormatting sqref="N74">
    <cfRule type="cellIs" dxfId="2" priority="309" operator="equal">
      <formula>1</formula>
    </cfRule>
  </conditionalFormatting>
  <conditionalFormatting sqref="Q74">
    <cfRule type="cellIs" dxfId="1" priority="310" operator="equal">
      <formula>"Survey"</formula>
    </cfRule>
  </conditionalFormatting>
  <conditionalFormatting sqref="V74">
    <cfRule type="cellIs" dxfId="0" priority="311" operator="greaterThan">
      <formula>1</formula>
    </cfRule>
  </conditionalFormatting>
  <conditionalFormatting sqref="C74:AJ74">
    <cfRule type="containsBlanks" dxfId="5" priority="312">
      <formula>LEN(TRIM(C74))=0</formula>
    </cfRule>
  </conditionalFormatting>
  <conditionalFormatting sqref="AI74">
    <cfRule type="containsText" dxfId="4" priority="313" operator="containsText" text="upper">
      <formula>NOT(ISERROR(SEARCH(("upper"),(AI74))))</formula>
    </cfRule>
  </conditionalFormatting>
  <conditionalFormatting sqref="AI74">
    <cfRule type="containsText" dxfId="3" priority="314" operator="containsText" text="lower">
      <formula>NOT(ISERROR(SEARCH(("lower"),(AI74))))</formula>
    </cfRule>
  </conditionalFormatting>
  <conditionalFormatting sqref="N73">
    <cfRule type="cellIs" dxfId="2" priority="315" operator="equal">
      <formula>1</formula>
    </cfRule>
  </conditionalFormatting>
  <conditionalFormatting sqref="Q73">
    <cfRule type="cellIs" dxfId="1" priority="316" operator="equal">
      <formula>"Survey"</formula>
    </cfRule>
  </conditionalFormatting>
  <conditionalFormatting sqref="V73">
    <cfRule type="cellIs" dxfId="0" priority="317" operator="greaterThan">
      <formula>1</formula>
    </cfRule>
  </conditionalFormatting>
  <conditionalFormatting sqref="C73:AJ73">
    <cfRule type="containsBlanks" dxfId="5" priority="318">
      <formula>LEN(TRIM(C73))=0</formula>
    </cfRule>
  </conditionalFormatting>
  <conditionalFormatting sqref="AI73">
    <cfRule type="containsText" dxfId="4" priority="319" operator="containsText" text="upper">
      <formula>NOT(ISERROR(SEARCH(("upper"),(AI73))))</formula>
    </cfRule>
  </conditionalFormatting>
  <conditionalFormatting sqref="AI73">
    <cfRule type="containsText" dxfId="3" priority="320" operator="containsText" text="lower">
      <formula>NOT(ISERROR(SEARCH(("lower"),(AI73))))</formula>
    </cfRule>
  </conditionalFormatting>
  <conditionalFormatting sqref="AJ73">
    <cfRule type="containsText" dxfId="2" priority="321" operator="containsText" text="y">
      <formula>NOT(ISERROR(SEARCH(("y"),(AJ73))))</formula>
    </cfRule>
  </conditionalFormatting>
  <conditionalFormatting sqref="C72:AJ72">
    <cfRule type="containsBlanks" dxfId="5" priority="322">
      <formula>LEN(TRIM(C72))=0</formula>
    </cfRule>
  </conditionalFormatting>
  <conditionalFormatting sqref="N72">
    <cfRule type="cellIs" dxfId="2" priority="323" operator="equal">
      <formula>1</formula>
    </cfRule>
  </conditionalFormatting>
  <conditionalFormatting sqref="AI72">
    <cfRule type="containsText" dxfId="4" priority="324" operator="containsText" text="upper">
      <formula>NOT(ISERROR(SEARCH(("upper"),(AI72))))</formula>
    </cfRule>
  </conditionalFormatting>
  <conditionalFormatting sqref="AI72">
    <cfRule type="containsText" dxfId="3" priority="325" operator="containsText" text="lower">
      <formula>NOT(ISERROR(SEARCH(("lower"),(AI72))))</formula>
    </cfRule>
  </conditionalFormatting>
  <conditionalFormatting sqref="AJ72">
    <cfRule type="containsText" dxfId="2" priority="326" operator="containsText" text="y">
      <formula>NOT(ISERROR(SEARCH(("y"),(AJ72))))</formula>
    </cfRule>
  </conditionalFormatting>
  <conditionalFormatting sqref="Q72">
    <cfRule type="cellIs" dxfId="1" priority="327" operator="equal">
      <formula>"Survey"</formula>
    </cfRule>
  </conditionalFormatting>
  <conditionalFormatting sqref="V72">
    <cfRule type="cellIs" dxfId="0" priority="328" operator="greaterThan">
      <formula>1</formula>
    </cfRule>
  </conditionalFormatting>
  <conditionalFormatting sqref="AI71">
    <cfRule type="containsText" dxfId="4" priority="329" operator="containsText" text="upper">
      <formula>NOT(ISERROR(SEARCH(("upper"),(AI71))))</formula>
    </cfRule>
  </conditionalFormatting>
  <conditionalFormatting sqref="AI71">
    <cfRule type="containsText" dxfId="3" priority="330" operator="containsText" text="lower">
      <formula>NOT(ISERROR(SEARCH(("lower"),(AI71))))</formula>
    </cfRule>
  </conditionalFormatting>
  <conditionalFormatting sqref="AJ71">
    <cfRule type="containsText" dxfId="2" priority="331" operator="containsText" text="y">
      <formula>NOT(ISERROR(SEARCH(("y"),(AJ71))))</formula>
    </cfRule>
  </conditionalFormatting>
  <conditionalFormatting sqref="Q71">
    <cfRule type="cellIs" dxfId="1" priority="332" operator="equal">
      <formula>"Survey"</formula>
    </cfRule>
  </conditionalFormatting>
  <conditionalFormatting sqref="V71">
    <cfRule type="cellIs" dxfId="0" priority="333" operator="greaterThan">
      <formula>1</formula>
    </cfRule>
  </conditionalFormatting>
  <conditionalFormatting sqref="C71:AJ71">
    <cfRule type="containsBlanks" dxfId="5" priority="334">
      <formula>LEN(TRIM(C71))=0</formula>
    </cfRule>
  </conditionalFormatting>
  <conditionalFormatting sqref="N71">
    <cfRule type="cellIs" dxfId="2" priority="335" operator="equal">
      <formula>1</formula>
    </cfRule>
  </conditionalFormatting>
  <conditionalFormatting sqref="AJ69">
    <cfRule type="containsText" dxfId="2" priority="336" operator="containsText" text="y">
      <formula>NOT(ISERROR(SEARCH(("y"),(AJ69))))</formula>
    </cfRule>
  </conditionalFormatting>
  <conditionalFormatting sqref="Q69">
    <cfRule type="cellIs" dxfId="1" priority="337" operator="equal">
      <formula>"Survey"</formula>
    </cfRule>
  </conditionalFormatting>
  <conditionalFormatting sqref="V69">
    <cfRule type="cellIs" dxfId="0" priority="338" operator="greaterThan">
      <formula>1</formula>
    </cfRule>
  </conditionalFormatting>
  <conditionalFormatting sqref="AI69">
    <cfRule type="containsText" dxfId="4" priority="339" operator="containsText" text="upper">
      <formula>NOT(ISERROR(SEARCH(("upper"),(AI69))))</formula>
    </cfRule>
  </conditionalFormatting>
  <conditionalFormatting sqref="AI69">
    <cfRule type="containsText" dxfId="3" priority="340" operator="containsText" text="lower">
      <formula>NOT(ISERROR(SEARCH(("lower"),(AI69))))</formula>
    </cfRule>
  </conditionalFormatting>
  <conditionalFormatting sqref="N69">
    <cfRule type="cellIs" dxfId="2" priority="341" operator="equal">
      <formula>1</formula>
    </cfRule>
  </conditionalFormatting>
  <conditionalFormatting sqref="C69:AJ69">
    <cfRule type="containsBlanks" dxfId="5" priority="342">
      <formula>LEN(TRIM(C69))=0</formula>
    </cfRule>
  </conditionalFormatting>
  <conditionalFormatting sqref="C68:AJ68">
    <cfRule type="containsBlanks" dxfId="5" priority="343">
      <formula>LEN(TRIM(C68))=0</formula>
    </cfRule>
  </conditionalFormatting>
  <conditionalFormatting sqref="N68">
    <cfRule type="cellIs" dxfId="2" priority="344" operator="equal">
      <formula>1</formula>
    </cfRule>
  </conditionalFormatting>
  <conditionalFormatting sqref="AI68">
    <cfRule type="containsText" dxfId="4" priority="345" operator="containsText" text="upper">
      <formula>NOT(ISERROR(SEARCH(("upper"),(AI68))))</formula>
    </cfRule>
  </conditionalFormatting>
  <conditionalFormatting sqref="AI68">
    <cfRule type="containsText" dxfId="3" priority="346" operator="containsText" text="lower">
      <formula>NOT(ISERROR(SEARCH(("lower"),(AI68))))</formula>
    </cfRule>
  </conditionalFormatting>
  <conditionalFormatting sqref="AJ68">
    <cfRule type="containsText" dxfId="2" priority="347" operator="containsText" text="y">
      <formula>NOT(ISERROR(SEARCH(("y"),(AJ68))))</formula>
    </cfRule>
  </conditionalFormatting>
  <conditionalFormatting sqref="Q68">
    <cfRule type="cellIs" dxfId="1" priority="348" operator="equal">
      <formula>"Survey"</formula>
    </cfRule>
  </conditionalFormatting>
  <conditionalFormatting sqref="V68">
    <cfRule type="cellIs" dxfId="0" priority="349" operator="greaterThan">
      <formula>1</formula>
    </cfRule>
  </conditionalFormatting>
  <conditionalFormatting sqref="AI67">
    <cfRule type="containsText" dxfId="3" priority="350" operator="containsText" text="lower">
      <formula>NOT(ISERROR(SEARCH(("lower"),(AI67))))</formula>
    </cfRule>
  </conditionalFormatting>
  <conditionalFormatting sqref="AI67">
    <cfRule type="containsText" dxfId="4" priority="351" operator="containsText" text="upper">
      <formula>NOT(ISERROR(SEARCH(("upper"),(AI67))))</formula>
    </cfRule>
  </conditionalFormatting>
  <conditionalFormatting sqref="AJ67">
    <cfRule type="containsText" dxfId="2" priority="352" operator="containsText" text="y">
      <formula>NOT(ISERROR(SEARCH(("y"),(AJ67))))</formula>
    </cfRule>
  </conditionalFormatting>
  <conditionalFormatting sqref="Q67">
    <cfRule type="cellIs" dxfId="1" priority="353" operator="equal">
      <formula>"Survey"</formula>
    </cfRule>
  </conditionalFormatting>
  <conditionalFormatting sqref="V67">
    <cfRule type="cellIs" dxfId="0" priority="354" operator="greaterThan">
      <formula>1</formula>
    </cfRule>
  </conditionalFormatting>
  <conditionalFormatting sqref="C67:AJ67">
    <cfRule type="containsBlanks" dxfId="5" priority="355">
      <formula>LEN(TRIM(C67))=0</formula>
    </cfRule>
  </conditionalFormatting>
  <conditionalFormatting sqref="N67">
    <cfRule type="cellIs" dxfId="2" priority="356" operator="equal">
      <formula>1</formula>
    </cfRule>
  </conditionalFormatting>
  <conditionalFormatting sqref="AI66">
    <cfRule type="containsText" dxfId="4" priority="357" operator="containsText" text="upper">
      <formula>NOT(ISERROR(SEARCH(("upper"),(AI66))))</formula>
    </cfRule>
  </conditionalFormatting>
  <conditionalFormatting sqref="AI66">
    <cfRule type="containsText" dxfId="3" priority="358" operator="containsText" text="lower">
      <formula>NOT(ISERROR(SEARCH(("lower"),(AI66))))</formula>
    </cfRule>
  </conditionalFormatting>
  <conditionalFormatting sqref="Q66">
    <cfRule type="cellIs" dxfId="1" priority="359" operator="equal">
      <formula>"Survey"</formula>
    </cfRule>
  </conditionalFormatting>
  <conditionalFormatting sqref="V66">
    <cfRule type="cellIs" dxfId="0" priority="360" operator="greaterThan">
      <formula>1</formula>
    </cfRule>
  </conditionalFormatting>
  <conditionalFormatting sqref="C66:AJ66">
    <cfRule type="containsBlanks" dxfId="5" priority="361">
      <formula>LEN(TRIM(C66))=0</formula>
    </cfRule>
  </conditionalFormatting>
  <conditionalFormatting sqref="N66">
    <cfRule type="cellIs" dxfId="2" priority="362" operator="equal">
      <formula>1</formula>
    </cfRule>
  </conditionalFormatting>
  <conditionalFormatting sqref="AJ66">
    <cfRule type="containsText" dxfId="2" priority="363" operator="containsText" text="y">
      <formula>NOT(ISERROR(SEARCH(("y"),(AJ66))))</formula>
    </cfRule>
  </conditionalFormatting>
  <conditionalFormatting sqref="AI65">
    <cfRule type="containsText" dxfId="4" priority="364" operator="containsText" text="upper">
      <formula>NOT(ISERROR(SEARCH(("upper"),(AI65))))</formula>
    </cfRule>
  </conditionalFormatting>
  <conditionalFormatting sqref="AI65">
    <cfRule type="containsText" dxfId="3" priority="365" operator="containsText" text="lower">
      <formula>NOT(ISERROR(SEARCH(("lower"),(AI65))))</formula>
    </cfRule>
  </conditionalFormatting>
  <conditionalFormatting sqref="AJ65">
    <cfRule type="containsText" dxfId="2" priority="366" operator="containsText" text="y">
      <formula>NOT(ISERROR(SEARCH(("y"),(AJ65))))</formula>
    </cfRule>
  </conditionalFormatting>
  <conditionalFormatting sqref="Q65">
    <cfRule type="cellIs" dxfId="1" priority="367" operator="equal">
      <formula>"Survey"</formula>
    </cfRule>
  </conditionalFormatting>
  <conditionalFormatting sqref="V65">
    <cfRule type="cellIs" dxfId="0" priority="368" operator="greaterThan">
      <formula>1</formula>
    </cfRule>
  </conditionalFormatting>
  <conditionalFormatting sqref="N65">
    <cfRule type="cellIs" dxfId="2" priority="369" operator="equal">
      <formula>1</formula>
    </cfRule>
  </conditionalFormatting>
  <conditionalFormatting sqref="C65:AJ65">
    <cfRule type="containsBlanks" dxfId="5" priority="370">
      <formula>LEN(TRIM(C65))=0</formula>
    </cfRule>
  </conditionalFormatting>
  <conditionalFormatting sqref="AI64">
    <cfRule type="containsText" dxfId="4" priority="371" operator="containsText" text="upper">
      <formula>NOT(ISERROR(SEARCH(("upper"),(AI64))))</formula>
    </cfRule>
  </conditionalFormatting>
  <conditionalFormatting sqref="AI64">
    <cfRule type="containsText" dxfId="3" priority="372" operator="containsText" text="lower">
      <formula>NOT(ISERROR(SEARCH(("lower"),(AI64))))</formula>
    </cfRule>
  </conditionalFormatting>
  <conditionalFormatting sqref="AJ64">
    <cfRule type="containsText" dxfId="2" priority="373" operator="containsText" text="y">
      <formula>NOT(ISERROR(SEARCH(("y"),(AJ64))))</formula>
    </cfRule>
  </conditionalFormatting>
  <conditionalFormatting sqref="C64:AJ64">
    <cfRule type="containsBlanks" dxfId="5" priority="374">
      <formula>LEN(TRIM(C64))=0</formula>
    </cfRule>
  </conditionalFormatting>
  <conditionalFormatting sqref="Q64">
    <cfRule type="cellIs" dxfId="1" priority="375" operator="equal">
      <formula>"Survey"</formula>
    </cfRule>
  </conditionalFormatting>
  <conditionalFormatting sqref="V64">
    <cfRule type="cellIs" dxfId="0" priority="376" operator="greaterThan">
      <formula>1</formula>
    </cfRule>
  </conditionalFormatting>
  <conditionalFormatting sqref="N64">
    <cfRule type="cellIs" dxfId="2" priority="377" operator="equal">
      <formula>1</formula>
    </cfRule>
  </conditionalFormatting>
  <conditionalFormatting sqref="Q63">
    <cfRule type="cellIs" dxfId="1" priority="378" operator="equal">
      <formula>"Survey"</formula>
    </cfRule>
  </conditionalFormatting>
  <conditionalFormatting sqref="N63">
    <cfRule type="cellIs" dxfId="2" priority="379" operator="equal">
      <formula>1</formula>
    </cfRule>
  </conditionalFormatting>
  <conditionalFormatting sqref="C63:AJ63">
    <cfRule type="containsBlanks" dxfId="5" priority="380">
      <formula>LEN(TRIM(C63))=0</formula>
    </cfRule>
  </conditionalFormatting>
  <conditionalFormatting sqref="AI63">
    <cfRule type="containsText" dxfId="4" priority="381" operator="containsText" text="upper">
      <formula>NOT(ISERROR(SEARCH(("upper"),(AI63))))</formula>
    </cfRule>
  </conditionalFormatting>
  <conditionalFormatting sqref="AI63">
    <cfRule type="containsText" dxfId="3" priority="382" operator="containsText" text="lower">
      <formula>NOT(ISERROR(SEARCH(("lower"),(AI63))))</formula>
    </cfRule>
  </conditionalFormatting>
  <conditionalFormatting sqref="AJ63">
    <cfRule type="containsText" dxfId="2" priority="383" operator="containsText" text="y">
      <formula>NOT(ISERROR(SEARCH(("y"),(AJ63))))</formula>
    </cfRule>
  </conditionalFormatting>
  <conditionalFormatting sqref="V63">
    <cfRule type="cellIs" dxfId="0" priority="384" operator="greaterThan">
      <formula>1</formula>
    </cfRule>
  </conditionalFormatting>
  <conditionalFormatting sqref="C62:AJ62">
    <cfRule type="containsBlanks" dxfId="5" priority="385">
      <formula>LEN(TRIM(C62))=0</formula>
    </cfRule>
  </conditionalFormatting>
  <conditionalFormatting sqref="V62">
    <cfRule type="cellIs" dxfId="0" priority="386" operator="greaterThan">
      <formula>1</formula>
    </cfRule>
  </conditionalFormatting>
  <conditionalFormatting sqref="N62">
    <cfRule type="cellIs" dxfId="2" priority="387" operator="equal">
      <formula>1</formula>
    </cfRule>
  </conditionalFormatting>
  <conditionalFormatting sqref="AI62">
    <cfRule type="containsText" dxfId="4" priority="388" operator="containsText" text="upper">
      <formula>NOT(ISERROR(SEARCH(("upper"),(AI62))))</formula>
    </cfRule>
  </conditionalFormatting>
  <conditionalFormatting sqref="AI62">
    <cfRule type="containsText" dxfId="3" priority="389" operator="containsText" text="lower">
      <formula>NOT(ISERROR(SEARCH(("lower"),(AI62))))</formula>
    </cfRule>
  </conditionalFormatting>
  <conditionalFormatting sqref="AJ62">
    <cfRule type="containsText" dxfId="2" priority="390" operator="containsText" text="y">
      <formula>NOT(ISERROR(SEARCH(("y"),(AJ62))))</formula>
    </cfRule>
  </conditionalFormatting>
  <conditionalFormatting sqref="Q62">
    <cfRule type="cellIs" dxfId="1" priority="391" operator="equal">
      <formula>"Survey"</formula>
    </cfRule>
  </conditionalFormatting>
  <conditionalFormatting sqref="C61:AJ61">
    <cfRule type="containsBlanks" dxfId="5" priority="392">
      <formula>LEN(TRIM(C61))=0</formula>
    </cfRule>
  </conditionalFormatting>
  <conditionalFormatting sqref="N61">
    <cfRule type="cellIs" dxfId="2" priority="393" operator="equal">
      <formula>1</formula>
    </cfRule>
  </conditionalFormatting>
  <conditionalFormatting sqref="AI61">
    <cfRule type="containsText" dxfId="4" priority="394" operator="containsText" text="upper">
      <formula>NOT(ISERROR(SEARCH(("upper"),(AI61))))</formula>
    </cfRule>
  </conditionalFormatting>
  <conditionalFormatting sqref="AI61">
    <cfRule type="containsText" dxfId="3" priority="395" operator="containsText" text="lower">
      <formula>NOT(ISERROR(SEARCH(("lower"),(AI61))))</formula>
    </cfRule>
  </conditionalFormatting>
  <conditionalFormatting sqref="AJ61">
    <cfRule type="containsText" dxfId="2" priority="396" operator="containsText" text="y">
      <formula>NOT(ISERROR(SEARCH(("y"),(AJ61))))</formula>
    </cfRule>
  </conditionalFormatting>
  <conditionalFormatting sqref="Q61">
    <cfRule type="cellIs" dxfId="1" priority="397" operator="equal">
      <formula>"Survey"</formula>
    </cfRule>
  </conditionalFormatting>
  <conditionalFormatting sqref="V61">
    <cfRule type="cellIs" dxfId="0" priority="398" operator="greaterThan">
      <formula>1</formula>
    </cfRule>
  </conditionalFormatting>
  <conditionalFormatting sqref="C60:AJ60">
    <cfRule type="containsBlanks" dxfId="5" priority="399">
      <formula>LEN(TRIM(C60))=0</formula>
    </cfRule>
  </conditionalFormatting>
  <conditionalFormatting sqref="N60">
    <cfRule type="cellIs" dxfId="2" priority="400" operator="equal">
      <formula>1</formula>
    </cfRule>
  </conditionalFormatting>
  <conditionalFormatting sqref="AI60">
    <cfRule type="containsText" dxfId="4" priority="401" operator="containsText" text="upper">
      <formula>NOT(ISERROR(SEARCH(("upper"),(AI60))))</formula>
    </cfRule>
  </conditionalFormatting>
  <conditionalFormatting sqref="AI60">
    <cfRule type="containsText" dxfId="3" priority="402" operator="containsText" text="lower">
      <formula>NOT(ISERROR(SEARCH(("lower"),(AI60))))</formula>
    </cfRule>
  </conditionalFormatting>
  <conditionalFormatting sqref="AJ60">
    <cfRule type="containsText" dxfId="2" priority="403" operator="containsText" text="y">
      <formula>NOT(ISERROR(SEARCH(("y"),(AJ60))))</formula>
    </cfRule>
  </conditionalFormatting>
  <conditionalFormatting sqref="Q60">
    <cfRule type="cellIs" dxfId="1" priority="404" operator="equal">
      <formula>"Survey"</formula>
    </cfRule>
  </conditionalFormatting>
  <conditionalFormatting sqref="V60">
    <cfRule type="cellIs" dxfId="0" priority="405" operator="greaterThan">
      <formula>1</formula>
    </cfRule>
  </conditionalFormatting>
  <conditionalFormatting sqref="AI59">
    <cfRule type="containsText" dxfId="4" priority="406" operator="containsText" text="upper">
      <formula>NOT(ISERROR(SEARCH(("upper"),(AI59))))</formula>
    </cfRule>
  </conditionalFormatting>
  <conditionalFormatting sqref="AI59">
    <cfRule type="containsText" dxfId="3" priority="407" operator="containsText" text="lower">
      <formula>NOT(ISERROR(SEARCH(("lower"),(AI59))))</formula>
    </cfRule>
  </conditionalFormatting>
  <conditionalFormatting sqref="C59:AJ59">
    <cfRule type="containsBlanks" dxfId="5" priority="408">
      <formula>LEN(TRIM(C59))=0</formula>
    </cfRule>
  </conditionalFormatting>
  <conditionalFormatting sqref="N59">
    <cfRule type="cellIs" dxfId="2" priority="409" operator="equal">
      <formula>1</formula>
    </cfRule>
  </conditionalFormatting>
  <conditionalFormatting sqref="AJ59">
    <cfRule type="containsText" dxfId="2" priority="410" operator="containsText" text="y">
      <formula>NOT(ISERROR(SEARCH(("y"),(AJ59))))</formula>
    </cfRule>
  </conditionalFormatting>
  <conditionalFormatting sqref="Q59">
    <cfRule type="cellIs" dxfId="1" priority="411" operator="equal">
      <formula>"Survey"</formula>
    </cfRule>
  </conditionalFormatting>
  <conditionalFormatting sqref="V59">
    <cfRule type="cellIs" dxfId="0" priority="412" operator="greaterThan">
      <formula>1</formula>
    </cfRule>
  </conditionalFormatting>
  <conditionalFormatting sqref="C58:AJ58">
    <cfRule type="containsBlanks" dxfId="5" priority="413">
      <formula>LEN(TRIM(C58))=0</formula>
    </cfRule>
  </conditionalFormatting>
  <conditionalFormatting sqref="N58">
    <cfRule type="cellIs" dxfId="2" priority="414" operator="equal">
      <formula>1</formula>
    </cfRule>
  </conditionalFormatting>
  <conditionalFormatting sqref="AI58">
    <cfRule type="containsText" dxfId="4" priority="415" operator="containsText" text="upper">
      <formula>NOT(ISERROR(SEARCH(("upper"),(AI58))))</formula>
    </cfRule>
  </conditionalFormatting>
  <conditionalFormatting sqref="AI58">
    <cfRule type="containsText" dxfId="3" priority="416" operator="containsText" text="lower">
      <formula>NOT(ISERROR(SEARCH(("lower"),(AI58))))</formula>
    </cfRule>
  </conditionalFormatting>
  <conditionalFormatting sqref="AJ58">
    <cfRule type="containsText" dxfId="2" priority="417" operator="containsText" text="y">
      <formula>NOT(ISERROR(SEARCH(("y"),(AJ58))))</formula>
    </cfRule>
  </conditionalFormatting>
  <conditionalFormatting sqref="Q58">
    <cfRule type="cellIs" dxfId="1" priority="418" operator="equal">
      <formula>"Survey"</formula>
    </cfRule>
  </conditionalFormatting>
  <conditionalFormatting sqref="V58">
    <cfRule type="cellIs" dxfId="0" priority="419" operator="greaterThan">
      <formula>1</formula>
    </cfRule>
  </conditionalFormatting>
  <conditionalFormatting sqref="AI56:AI57">
    <cfRule type="containsText" dxfId="4" priority="420" operator="containsText" text="upper">
      <formula>NOT(ISERROR(SEARCH(("upper"),(AI56))))</formula>
    </cfRule>
  </conditionalFormatting>
  <conditionalFormatting sqref="AI56:AI57">
    <cfRule type="containsText" dxfId="3" priority="421" operator="containsText" text="lower">
      <formula>NOT(ISERROR(SEARCH(("lower"),(AI56))))</formula>
    </cfRule>
  </conditionalFormatting>
  <conditionalFormatting sqref="AJ56:AJ57">
    <cfRule type="containsText" dxfId="2" priority="422" operator="containsText" text="y">
      <formula>NOT(ISERROR(SEARCH(("y"),(AJ56))))</formula>
    </cfRule>
  </conditionalFormatting>
  <conditionalFormatting sqref="Q56:Q57">
    <cfRule type="cellIs" dxfId="1" priority="423" operator="equal">
      <formula>"Survey"</formula>
    </cfRule>
  </conditionalFormatting>
  <conditionalFormatting sqref="V56:V57">
    <cfRule type="cellIs" dxfId="0" priority="424" operator="greaterThan">
      <formula>1</formula>
    </cfRule>
  </conditionalFormatting>
  <conditionalFormatting sqref="N56:N57">
    <cfRule type="cellIs" dxfId="2" priority="425" operator="equal">
      <formula>1</formula>
    </cfRule>
  </conditionalFormatting>
  <conditionalFormatting sqref="C56:AJ57">
    <cfRule type="containsBlanks" dxfId="5" priority="426">
      <formula>LEN(TRIM(C56))=0</formula>
    </cfRule>
  </conditionalFormatting>
  <conditionalFormatting sqref="AI55">
    <cfRule type="containsText" dxfId="4" priority="427" operator="containsText" text="upper">
      <formula>NOT(ISERROR(SEARCH(("upper"),(AI55))))</formula>
    </cfRule>
  </conditionalFormatting>
  <conditionalFormatting sqref="AI55">
    <cfRule type="containsText" dxfId="3" priority="428" operator="containsText" text="lower">
      <formula>NOT(ISERROR(SEARCH(("lower"),(AI55))))</formula>
    </cfRule>
  </conditionalFormatting>
  <conditionalFormatting sqref="V55">
    <cfRule type="cellIs" dxfId="0" priority="429" operator="greaterThan">
      <formula>1</formula>
    </cfRule>
  </conditionalFormatting>
  <conditionalFormatting sqref="Q55">
    <cfRule type="cellIs" dxfId="1" priority="430" operator="equal">
      <formula>"Survey"</formula>
    </cfRule>
  </conditionalFormatting>
  <conditionalFormatting sqref="N55">
    <cfRule type="cellIs" dxfId="2" priority="431" operator="equal">
      <formula>1</formula>
    </cfRule>
  </conditionalFormatting>
  <conditionalFormatting sqref="AJ55">
    <cfRule type="containsText" dxfId="2" priority="432" operator="containsText" text="y">
      <formula>NOT(ISERROR(SEARCH(("y"),(AJ55))))</formula>
    </cfRule>
  </conditionalFormatting>
  <conditionalFormatting sqref="C55:AJ55">
    <cfRule type="containsBlanks" dxfId="5" priority="433">
      <formula>LEN(TRIM(C55))=0</formula>
    </cfRule>
  </conditionalFormatting>
  <conditionalFormatting sqref="V54">
    <cfRule type="cellIs" dxfId="0" priority="434" operator="greaterThan">
      <formula>1</formula>
    </cfRule>
  </conditionalFormatting>
  <conditionalFormatting sqref="C54:AJ54">
    <cfRule type="containsBlanks" dxfId="5" priority="435">
      <formula>LEN(TRIM(C54))=0</formula>
    </cfRule>
  </conditionalFormatting>
  <conditionalFormatting sqref="AI54">
    <cfRule type="containsText" dxfId="3" priority="436" operator="containsText" text="lower">
      <formula>NOT(ISERROR(SEARCH(("lower"),(AI54))))</formula>
    </cfRule>
  </conditionalFormatting>
  <conditionalFormatting sqref="AI54">
    <cfRule type="containsText" dxfId="4" priority="437" operator="containsText" text="upper">
      <formula>NOT(ISERROR(SEARCH(("upper"),(AI54))))</formula>
    </cfRule>
  </conditionalFormatting>
  <conditionalFormatting sqref="N54">
    <cfRule type="cellIs" dxfId="2" priority="438" operator="equal">
      <formula>1</formula>
    </cfRule>
  </conditionalFormatting>
  <conditionalFormatting sqref="AJ54">
    <cfRule type="containsText" dxfId="2" priority="439" operator="containsText" text="y">
      <formula>NOT(ISERROR(SEARCH(("y"),(AJ54))))</formula>
    </cfRule>
  </conditionalFormatting>
  <conditionalFormatting sqref="Q54">
    <cfRule type="cellIs" dxfId="1" priority="440" operator="equal">
      <formula>"Survey"</formula>
    </cfRule>
  </conditionalFormatting>
  <conditionalFormatting sqref="AI53">
    <cfRule type="containsText" dxfId="3" priority="441" operator="containsText" text="lower">
      <formula>NOT(ISERROR(SEARCH(("lower"),(AI53))))</formula>
    </cfRule>
  </conditionalFormatting>
  <conditionalFormatting sqref="AI53">
    <cfRule type="containsText" dxfId="4" priority="442" operator="containsText" text="upper">
      <formula>NOT(ISERROR(SEARCH(("upper"),(AI53))))</formula>
    </cfRule>
  </conditionalFormatting>
  <conditionalFormatting sqref="AJ53">
    <cfRule type="containsText" dxfId="2" priority="443" operator="containsText" text="y">
      <formula>NOT(ISERROR(SEARCH(("y"),(AJ53))))</formula>
    </cfRule>
  </conditionalFormatting>
  <conditionalFormatting sqref="Q53">
    <cfRule type="cellIs" dxfId="1" priority="444" operator="equal">
      <formula>"Survey"</formula>
    </cfRule>
  </conditionalFormatting>
  <conditionalFormatting sqref="V53">
    <cfRule type="cellIs" dxfId="0" priority="445" operator="greaterThan">
      <formula>1</formula>
    </cfRule>
  </conditionalFormatting>
  <conditionalFormatting sqref="C53:AJ53">
    <cfRule type="containsBlanks" dxfId="5" priority="446">
      <formula>LEN(TRIM(C53))=0</formula>
    </cfRule>
  </conditionalFormatting>
  <conditionalFormatting sqref="N53">
    <cfRule type="cellIs" dxfId="2" priority="447" operator="equal">
      <formula>1</formula>
    </cfRule>
  </conditionalFormatting>
  <conditionalFormatting sqref="AI52">
    <cfRule type="containsText" dxfId="4" priority="448" operator="containsText" text="upper">
      <formula>NOT(ISERROR(SEARCH(("upper"),(AI52))))</formula>
    </cfRule>
  </conditionalFormatting>
  <conditionalFormatting sqref="AI52">
    <cfRule type="containsText" dxfId="3" priority="449" operator="containsText" text="lower">
      <formula>NOT(ISERROR(SEARCH(("lower"),(AI52))))</formula>
    </cfRule>
  </conditionalFormatting>
  <conditionalFormatting sqref="V52">
    <cfRule type="cellIs" dxfId="0" priority="450" operator="greaterThan">
      <formula>1</formula>
    </cfRule>
  </conditionalFormatting>
  <conditionalFormatting sqref="C52:AJ52">
    <cfRule type="containsBlanks" dxfId="5" priority="451">
      <formula>LEN(TRIM(C52))=0</formula>
    </cfRule>
  </conditionalFormatting>
  <conditionalFormatting sqref="N52">
    <cfRule type="cellIs" dxfId="2" priority="452" operator="equal">
      <formula>1</formula>
    </cfRule>
  </conditionalFormatting>
  <conditionalFormatting sqref="AJ52">
    <cfRule type="containsText" dxfId="2" priority="453" operator="containsText" text="y">
      <formula>NOT(ISERROR(SEARCH(("y"),(AJ52))))</formula>
    </cfRule>
  </conditionalFormatting>
  <conditionalFormatting sqref="Q52">
    <cfRule type="cellIs" dxfId="1" priority="454" operator="equal">
      <formula>"Survey"</formula>
    </cfRule>
  </conditionalFormatting>
  <conditionalFormatting sqref="AI51">
    <cfRule type="containsText" dxfId="4" priority="455" operator="containsText" text="upper">
      <formula>NOT(ISERROR(SEARCH(("upper"),(AI51))))</formula>
    </cfRule>
  </conditionalFormatting>
  <conditionalFormatting sqref="AI51">
    <cfRule type="containsText" dxfId="3" priority="456" operator="containsText" text="lower">
      <formula>NOT(ISERROR(SEARCH(("lower"),(AI51))))</formula>
    </cfRule>
  </conditionalFormatting>
  <conditionalFormatting sqref="Q51">
    <cfRule type="cellIs" dxfId="1" priority="457" operator="equal">
      <formula>"Survey"</formula>
    </cfRule>
  </conditionalFormatting>
  <conditionalFormatting sqref="N51">
    <cfRule type="cellIs" dxfId="2" priority="458" operator="equal">
      <formula>1</formula>
    </cfRule>
  </conditionalFormatting>
  <conditionalFormatting sqref="C51:AJ51">
    <cfRule type="containsBlanks" dxfId="5" priority="459">
      <formula>LEN(TRIM(C51))=0</formula>
    </cfRule>
  </conditionalFormatting>
  <conditionalFormatting sqref="AJ51">
    <cfRule type="containsText" dxfId="2" priority="460" operator="containsText" text="y">
      <formula>NOT(ISERROR(SEARCH(("y"),(AJ51))))</formula>
    </cfRule>
  </conditionalFormatting>
  <conditionalFormatting sqref="V51">
    <cfRule type="cellIs" dxfId="0" priority="461" operator="greaterThan">
      <formula>1</formula>
    </cfRule>
  </conditionalFormatting>
  <conditionalFormatting sqref="AI50">
    <cfRule type="containsText" dxfId="4" priority="462" operator="containsText" text="upper">
      <formula>NOT(ISERROR(SEARCH(("upper"),(AI50))))</formula>
    </cfRule>
  </conditionalFormatting>
  <conditionalFormatting sqref="AI50">
    <cfRule type="containsText" dxfId="3" priority="463" operator="containsText" text="lower">
      <formula>NOT(ISERROR(SEARCH(("lower"),(AI50))))</formula>
    </cfRule>
  </conditionalFormatting>
  <conditionalFormatting sqref="C50:AJ50">
    <cfRule type="containsBlanks" dxfId="5" priority="464">
      <formula>LEN(TRIM(C50))=0</formula>
    </cfRule>
  </conditionalFormatting>
  <conditionalFormatting sqref="N50">
    <cfRule type="cellIs" dxfId="2" priority="465" operator="equal">
      <formula>1</formula>
    </cfRule>
  </conditionalFormatting>
  <conditionalFormatting sqref="AJ50">
    <cfRule type="containsText" dxfId="2" priority="466" operator="containsText" text="y">
      <formula>NOT(ISERROR(SEARCH(("y"),(AJ50))))</formula>
    </cfRule>
  </conditionalFormatting>
  <conditionalFormatting sqref="Q50">
    <cfRule type="cellIs" dxfId="1" priority="467" operator="equal">
      <formula>"Survey"</formula>
    </cfRule>
  </conditionalFormatting>
  <conditionalFormatting sqref="V50">
    <cfRule type="cellIs" dxfId="0" priority="468" operator="greaterThan">
      <formula>1</formula>
    </cfRule>
  </conditionalFormatting>
  <conditionalFormatting sqref="AI49">
    <cfRule type="containsText" dxfId="4" priority="469" operator="containsText" text="upper">
      <formula>NOT(ISERROR(SEARCH(("upper"),(AI49))))</formula>
    </cfRule>
  </conditionalFormatting>
  <conditionalFormatting sqref="AI49">
    <cfRule type="containsText" dxfId="3" priority="470" operator="containsText" text="lower">
      <formula>NOT(ISERROR(SEARCH(("lower"),(AI49))))</formula>
    </cfRule>
  </conditionalFormatting>
  <conditionalFormatting sqref="C49:AJ49">
    <cfRule type="containsBlanks" dxfId="5" priority="471">
      <formula>LEN(TRIM(C49))=0</formula>
    </cfRule>
  </conditionalFormatting>
  <conditionalFormatting sqref="AJ49">
    <cfRule type="containsText" dxfId="2" priority="472" operator="containsText" text="y">
      <formula>NOT(ISERROR(SEARCH(("y"),(AJ49))))</formula>
    </cfRule>
  </conditionalFormatting>
  <conditionalFormatting sqref="N49">
    <cfRule type="cellIs" dxfId="2" priority="473" operator="equal">
      <formula>1</formula>
    </cfRule>
  </conditionalFormatting>
  <conditionalFormatting sqref="Q49">
    <cfRule type="cellIs" dxfId="1" priority="474" operator="equal">
      <formula>"Survey"</formula>
    </cfRule>
  </conditionalFormatting>
  <conditionalFormatting sqref="V49">
    <cfRule type="cellIs" dxfId="0" priority="475" operator="greaterThan">
      <formula>1</formula>
    </cfRule>
  </conditionalFormatting>
  <conditionalFormatting sqref="N48">
    <cfRule type="cellIs" dxfId="2" priority="476" operator="equal">
      <formula>1</formula>
    </cfRule>
  </conditionalFormatting>
  <conditionalFormatting sqref="V48">
    <cfRule type="cellIs" dxfId="0" priority="477" operator="greaterThan">
      <formula>1</formula>
    </cfRule>
  </conditionalFormatting>
  <conditionalFormatting sqref="AI48">
    <cfRule type="containsText" dxfId="4" priority="478" operator="containsText" text="upper">
      <formula>NOT(ISERROR(SEARCH(("upper"),(AI48))))</formula>
    </cfRule>
  </conditionalFormatting>
  <conditionalFormatting sqref="AI48">
    <cfRule type="containsText" dxfId="3" priority="479" operator="containsText" text="lower">
      <formula>NOT(ISERROR(SEARCH(("lower"),(AI48))))</formula>
    </cfRule>
  </conditionalFormatting>
  <conditionalFormatting sqref="C48:AJ48">
    <cfRule type="containsBlanks" dxfId="5" priority="480">
      <formula>LEN(TRIM(C48))=0</formula>
    </cfRule>
  </conditionalFormatting>
  <conditionalFormatting sqref="AJ48">
    <cfRule type="containsText" dxfId="2" priority="481" operator="containsText" text="y">
      <formula>NOT(ISERROR(SEARCH(("y"),(AJ48))))</formula>
    </cfRule>
  </conditionalFormatting>
  <conditionalFormatting sqref="Q48">
    <cfRule type="cellIs" dxfId="1" priority="482" operator="equal">
      <formula>"Survey"</formula>
    </cfRule>
  </conditionalFormatting>
  <conditionalFormatting sqref="AI47">
    <cfRule type="containsText" dxfId="4" priority="483" operator="containsText" text="upper">
      <formula>NOT(ISERROR(SEARCH(("upper"),(AI47))))</formula>
    </cfRule>
  </conditionalFormatting>
  <conditionalFormatting sqref="AI47">
    <cfRule type="containsText" dxfId="3" priority="484" operator="containsText" text="lower">
      <formula>NOT(ISERROR(SEARCH(("lower"),(AI47))))</formula>
    </cfRule>
  </conditionalFormatting>
  <conditionalFormatting sqref="AJ47">
    <cfRule type="containsText" dxfId="2" priority="485" operator="containsText" text="y">
      <formula>NOT(ISERROR(SEARCH(("y"),(AJ47))))</formula>
    </cfRule>
  </conditionalFormatting>
  <conditionalFormatting sqref="C47:AJ47">
    <cfRule type="containsBlanks" dxfId="5" priority="486">
      <formula>LEN(TRIM(C47))=0</formula>
    </cfRule>
  </conditionalFormatting>
  <conditionalFormatting sqref="N47">
    <cfRule type="cellIs" dxfId="2" priority="487" operator="equal">
      <formula>1</formula>
    </cfRule>
  </conditionalFormatting>
  <conditionalFormatting sqref="Q47">
    <cfRule type="cellIs" dxfId="1" priority="488" operator="equal">
      <formula>"Survey"</formula>
    </cfRule>
  </conditionalFormatting>
  <conditionalFormatting sqref="V47">
    <cfRule type="cellIs" dxfId="0" priority="489" operator="greaterThan">
      <formula>1</formula>
    </cfRule>
  </conditionalFormatting>
  <conditionalFormatting sqref="N46">
    <cfRule type="cellIs" dxfId="2" priority="490" operator="equal">
      <formula>1</formula>
    </cfRule>
  </conditionalFormatting>
  <conditionalFormatting sqref="Q46">
    <cfRule type="cellIs" dxfId="1" priority="491" operator="equal">
      <formula>"Survey"</formula>
    </cfRule>
  </conditionalFormatting>
  <conditionalFormatting sqref="AI46">
    <cfRule type="containsText" dxfId="4" priority="492" operator="containsText" text="upper">
      <formula>NOT(ISERROR(SEARCH(("upper"),(AI46))))</formula>
    </cfRule>
  </conditionalFormatting>
  <conditionalFormatting sqref="AI46">
    <cfRule type="containsText" dxfId="3" priority="493" operator="containsText" text="lower">
      <formula>NOT(ISERROR(SEARCH(("lower"),(AI46))))</formula>
    </cfRule>
  </conditionalFormatting>
  <conditionalFormatting sqref="AJ46">
    <cfRule type="containsText" dxfId="2" priority="494" operator="containsText" text="y">
      <formula>NOT(ISERROR(SEARCH(("y"),(AJ46))))</formula>
    </cfRule>
  </conditionalFormatting>
  <conditionalFormatting sqref="C46:AJ46">
    <cfRule type="containsBlanks" dxfId="5" priority="495">
      <formula>LEN(TRIM(C46))=0</formula>
    </cfRule>
  </conditionalFormatting>
  <conditionalFormatting sqref="V46">
    <cfRule type="cellIs" dxfId="0" priority="496" operator="greaterThan">
      <formula>1</formula>
    </cfRule>
  </conditionalFormatting>
  <conditionalFormatting sqref="AI45">
    <cfRule type="containsText" dxfId="3" priority="497" operator="containsText" text="lower">
      <formula>NOT(ISERROR(SEARCH(("lower"),(AI45))))</formula>
    </cfRule>
  </conditionalFormatting>
  <conditionalFormatting sqref="AI45">
    <cfRule type="containsText" dxfId="4" priority="498" operator="containsText" text="upper">
      <formula>NOT(ISERROR(SEARCH(("upper"),(AI45))))</formula>
    </cfRule>
  </conditionalFormatting>
  <conditionalFormatting sqref="V45">
    <cfRule type="cellIs" dxfId="0" priority="499" operator="greaterThan">
      <formula>1</formula>
    </cfRule>
  </conditionalFormatting>
  <conditionalFormatting sqref="AJ45">
    <cfRule type="containsText" dxfId="2" priority="500" operator="containsText" text="y">
      <formula>NOT(ISERROR(SEARCH(("y"),(AJ45))))</formula>
    </cfRule>
  </conditionalFormatting>
  <conditionalFormatting sqref="Q45">
    <cfRule type="cellIs" dxfId="1" priority="501" operator="equal">
      <formula>"Survey"</formula>
    </cfRule>
  </conditionalFormatting>
  <conditionalFormatting sqref="N45">
    <cfRule type="cellIs" dxfId="2" priority="502" operator="equal">
      <formula>1</formula>
    </cfRule>
  </conditionalFormatting>
  <conditionalFormatting sqref="C45:D45 G45:AJ45">
    <cfRule type="containsBlanks" dxfId="5" priority="503">
      <formula>LEN(TRIM(C45))=0</formula>
    </cfRule>
  </conditionalFormatting>
  <conditionalFormatting sqref="V44">
    <cfRule type="cellIs" dxfId="0" priority="504" operator="greaterThan">
      <formula>1</formula>
    </cfRule>
  </conditionalFormatting>
  <conditionalFormatting sqref="Q44">
    <cfRule type="cellIs" dxfId="1" priority="505" operator="equal">
      <formula>"Survey"</formula>
    </cfRule>
  </conditionalFormatting>
  <conditionalFormatting sqref="N44">
    <cfRule type="cellIs" dxfId="2" priority="506" operator="equal">
      <formula>1</formula>
    </cfRule>
  </conditionalFormatting>
  <conditionalFormatting sqref="AJ44">
    <cfRule type="containsText" dxfId="2" priority="507" operator="containsText" text="y">
      <formula>NOT(ISERROR(SEARCH(("y"),(AJ44))))</formula>
    </cfRule>
  </conditionalFormatting>
  <conditionalFormatting sqref="AI44">
    <cfRule type="containsText" dxfId="3" priority="508" operator="containsText" text="lower">
      <formula>NOT(ISERROR(SEARCH(("lower"),(AI44))))</formula>
    </cfRule>
  </conditionalFormatting>
  <conditionalFormatting sqref="AI44">
    <cfRule type="containsText" dxfId="4" priority="509" operator="containsText" text="upper">
      <formula>NOT(ISERROR(SEARCH(("upper"),(AI44))))</formula>
    </cfRule>
  </conditionalFormatting>
  <conditionalFormatting sqref="C44:AJ44">
    <cfRule type="containsBlanks" dxfId="5" priority="510">
      <formula>LEN(TRIM(C44))=0</formula>
    </cfRule>
  </conditionalFormatting>
  <conditionalFormatting sqref="Q43">
    <cfRule type="cellIs" dxfId="1" priority="511" operator="equal">
      <formula>"Survey"</formula>
    </cfRule>
  </conditionalFormatting>
  <conditionalFormatting sqref="V43">
    <cfRule type="cellIs" dxfId="0" priority="512" operator="greaterThan">
      <formula>1</formula>
    </cfRule>
  </conditionalFormatting>
  <conditionalFormatting sqref="C43:AJ43">
    <cfRule type="containsBlanks" dxfId="5" priority="513">
      <formula>LEN(TRIM(C43))=0</formula>
    </cfRule>
  </conditionalFormatting>
  <conditionalFormatting sqref="AJ43">
    <cfRule type="containsText" dxfId="2" priority="514" operator="containsText" text="y">
      <formula>NOT(ISERROR(SEARCH(("y"),(AJ43))))</formula>
    </cfRule>
  </conditionalFormatting>
  <conditionalFormatting sqref="N43">
    <cfRule type="cellIs" dxfId="2" priority="515" operator="equal">
      <formula>1</formula>
    </cfRule>
  </conditionalFormatting>
  <conditionalFormatting sqref="AI43">
    <cfRule type="containsText" dxfId="4" priority="516" operator="containsText" text="upper">
      <formula>NOT(ISERROR(SEARCH(("upper"),(AI43))))</formula>
    </cfRule>
  </conditionalFormatting>
  <conditionalFormatting sqref="AI43">
    <cfRule type="containsText" dxfId="3" priority="517" operator="containsText" text="lower">
      <formula>NOT(ISERROR(SEARCH(("lower"),(AI43))))</formula>
    </cfRule>
  </conditionalFormatting>
  <conditionalFormatting sqref="AJ42">
    <cfRule type="containsText" dxfId="2" priority="518" operator="containsText" text="y">
      <formula>NOT(ISERROR(SEARCH(("y"),(AJ42))))</formula>
    </cfRule>
  </conditionalFormatting>
  <conditionalFormatting sqref="N42">
    <cfRule type="cellIs" dxfId="2" priority="519" operator="equal">
      <formula>1</formula>
    </cfRule>
  </conditionalFormatting>
  <conditionalFormatting sqref="C42:AJ42">
    <cfRule type="containsBlanks" dxfId="5" priority="520">
      <formula>LEN(TRIM(C42))=0</formula>
    </cfRule>
  </conditionalFormatting>
  <conditionalFormatting sqref="V42">
    <cfRule type="cellIs" dxfId="0" priority="521" operator="greaterThan">
      <formula>1</formula>
    </cfRule>
  </conditionalFormatting>
  <conditionalFormatting sqref="Q42">
    <cfRule type="cellIs" dxfId="1" priority="522" operator="equal">
      <formula>"Survey"</formula>
    </cfRule>
  </conditionalFormatting>
  <conditionalFormatting sqref="AI42">
    <cfRule type="containsText" dxfId="3" priority="523" operator="containsText" text="lower">
      <formula>NOT(ISERROR(SEARCH(("lower"),(AI42))))</formula>
    </cfRule>
  </conditionalFormatting>
  <conditionalFormatting sqref="AI42">
    <cfRule type="containsText" dxfId="4" priority="524" operator="containsText" text="upper">
      <formula>NOT(ISERROR(SEARCH(("upper"),(AI42))))</formula>
    </cfRule>
  </conditionalFormatting>
  <conditionalFormatting sqref="Q41">
    <cfRule type="cellIs" dxfId="1" priority="525" operator="equal">
      <formula>"Survey"</formula>
    </cfRule>
  </conditionalFormatting>
  <conditionalFormatting sqref="V41">
    <cfRule type="cellIs" dxfId="0" priority="526" operator="greaterThan">
      <formula>1</formula>
    </cfRule>
  </conditionalFormatting>
  <conditionalFormatting sqref="C41:AJ41">
    <cfRule type="containsBlanks" dxfId="5" priority="527">
      <formula>LEN(TRIM(C41))=0</formula>
    </cfRule>
  </conditionalFormatting>
  <conditionalFormatting sqref="AJ41">
    <cfRule type="containsText" dxfId="2" priority="528" operator="containsText" text="y">
      <formula>NOT(ISERROR(SEARCH(("y"),(AJ41))))</formula>
    </cfRule>
  </conditionalFormatting>
  <conditionalFormatting sqref="N41">
    <cfRule type="cellIs" dxfId="2" priority="529" operator="equal">
      <formula>1</formula>
    </cfRule>
  </conditionalFormatting>
  <conditionalFormatting sqref="AI41">
    <cfRule type="containsText" dxfId="4" priority="530" operator="containsText" text="upper">
      <formula>NOT(ISERROR(SEARCH(("upper"),(AI41))))</formula>
    </cfRule>
  </conditionalFormatting>
  <conditionalFormatting sqref="AI41">
    <cfRule type="containsText" dxfId="3" priority="531" operator="containsText" text="lower">
      <formula>NOT(ISERROR(SEARCH(("lower"),(AI41))))</formula>
    </cfRule>
  </conditionalFormatting>
  <conditionalFormatting sqref="AI40">
    <cfRule type="containsText" dxfId="3" priority="532" operator="containsText" text="lower">
      <formula>NOT(ISERROR(SEARCH(("lower"),(AI40))))</formula>
    </cfRule>
  </conditionalFormatting>
  <conditionalFormatting sqref="AI40">
    <cfRule type="containsText" dxfId="4" priority="533" operator="containsText" text="upper">
      <formula>NOT(ISERROR(SEARCH(("upper"),(AI40))))</formula>
    </cfRule>
  </conditionalFormatting>
  <conditionalFormatting sqref="AJ40">
    <cfRule type="containsText" dxfId="2" priority="534" operator="containsText" text="y">
      <formula>NOT(ISERROR(SEARCH(("y"),(AJ40))))</formula>
    </cfRule>
  </conditionalFormatting>
  <conditionalFormatting sqref="N40">
    <cfRule type="cellIs" dxfId="2" priority="535" operator="equal">
      <formula>1</formula>
    </cfRule>
  </conditionalFormatting>
  <conditionalFormatting sqref="C40:AJ40">
    <cfRule type="containsBlanks" dxfId="5" priority="536">
      <formula>LEN(TRIM(C40))=0</formula>
    </cfRule>
  </conditionalFormatting>
  <conditionalFormatting sqref="V40">
    <cfRule type="cellIs" dxfId="0" priority="537" operator="greaterThan">
      <formula>1</formula>
    </cfRule>
  </conditionalFormatting>
  <conditionalFormatting sqref="Q40">
    <cfRule type="cellIs" dxfId="1" priority="538" operator="equal">
      <formula>"Survey"</formula>
    </cfRule>
  </conditionalFormatting>
  <conditionalFormatting sqref="AI39">
    <cfRule type="containsText" dxfId="4" priority="539" operator="containsText" text="upper">
      <formula>NOT(ISERROR(SEARCH(("upper"),(AI39))))</formula>
    </cfRule>
  </conditionalFormatting>
  <conditionalFormatting sqref="AI39">
    <cfRule type="containsText" dxfId="3" priority="540" operator="containsText" text="lower">
      <formula>NOT(ISERROR(SEARCH(("lower"),(AI39))))</formula>
    </cfRule>
  </conditionalFormatting>
  <conditionalFormatting sqref="C39:AJ39">
    <cfRule type="containsBlanks" dxfId="5" priority="541">
      <formula>LEN(TRIM(C39))=0</formula>
    </cfRule>
  </conditionalFormatting>
  <conditionalFormatting sqref="V39">
    <cfRule type="cellIs" dxfId="0" priority="542" operator="greaterThan">
      <formula>1</formula>
    </cfRule>
  </conditionalFormatting>
  <conditionalFormatting sqref="N39">
    <cfRule type="cellIs" dxfId="2" priority="543" operator="equal">
      <formula>1</formula>
    </cfRule>
  </conditionalFormatting>
  <conditionalFormatting sqref="AJ39">
    <cfRule type="containsText" dxfId="2" priority="544" operator="containsText" text="y">
      <formula>NOT(ISERROR(SEARCH(("y"),(AJ39))))</formula>
    </cfRule>
  </conditionalFormatting>
  <conditionalFormatting sqref="Q39">
    <cfRule type="cellIs" dxfId="1" priority="545" operator="equal">
      <formula>"Survey"</formula>
    </cfRule>
  </conditionalFormatting>
  <conditionalFormatting sqref="N38">
    <cfRule type="cellIs" dxfId="2" priority="546" operator="equal">
      <formula>1</formula>
    </cfRule>
  </conditionalFormatting>
  <conditionalFormatting sqref="AI38">
    <cfRule type="containsText" dxfId="3" priority="547" operator="containsText" text="lower">
      <formula>NOT(ISERROR(SEARCH(("lower"),(AI38))))</formula>
    </cfRule>
  </conditionalFormatting>
  <conditionalFormatting sqref="AI38">
    <cfRule type="containsText" dxfId="4" priority="548" operator="containsText" text="upper">
      <formula>NOT(ISERROR(SEARCH(("upper"),(AI38))))</formula>
    </cfRule>
  </conditionalFormatting>
  <conditionalFormatting sqref="AJ38">
    <cfRule type="containsText" dxfId="2" priority="549" operator="containsText" text="y">
      <formula>NOT(ISERROR(SEARCH(("y"),(AJ38))))</formula>
    </cfRule>
  </conditionalFormatting>
  <conditionalFormatting sqref="Q38">
    <cfRule type="cellIs" dxfId="1" priority="550" operator="equal">
      <formula>"Survey"</formula>
    </cfRule>
  </conditionalFormatting>
  <conditionalFormatting sqref="V38">
    <cfRule type="cellIs" dxfId="0" priority="551" operator="greaterThan">
      <formula>1</formula>
    </cfRule>
  </conditionalFormatting>
  <conditionalFormatting sqref="C38:AJ38">
    <cfRule type="containsBlanks" dxfId="5" priority="552">
      <formula>LEN(TRIM(C38))=0</formula>
    </cfRule>
  </conditionalFormatting>
  <conditionalFormatting sqref="C37:AJ37">
    <cfRule type="containsBlanks" dxfId="5" priority="553">
      <formula>LEN(TRIM(C37))=0</formula>
    </cfRule>
  </conditionalFormatting>
  <conditionalFormatting sqref="AJ37">
    <cfRule type="containsText" dxfId="2" priority="554" operator="containsText" text="y">
      <formula>NOT(ISERROR(SEARCH(("y"),(AJ37))))</formula>
    </cfRule>
  </conditionalFormatting>
  <conditionalFormatting sqref="N37">
    <cfRule type="cellIs" dxfId="2" priority="555" operator="equal">
      <formula>1</formula>
    </cfRule>
  </conditionalFormatting>
  <conditionalFormatting sqref="AI37">
    <cfRule type="containsText" dxfId="4" priority="556" operator="containsText" text="upper">
      <formula>NOT(ISERROR(SEARCH(("upper"),(AI37))))</formula>
    </cfRule>
  </conditionalFormatting>
  <conditionalFormatting sqref="AI37">
    <cfRule type="containsText" dxfId="3" priority="557" operator="containsText" text="lower">
      <formula>NOT(ISERROR(SEARCH(("lower"),(AI37))))</formula>
    </cfRule>
  </conditionalFormatting>
  <conditionalFormatting sqref="Q37">
    <cfRule type="cellIs" dxfId="1" priority="558" operator="equal">
      <formula>"Survey"</formula>
    </cfRule>
  </conditionalFormatting>
  <conditionalFormatting sqref="V37">
    <cfRule type="cellIs" dxfId="0" priority="559" operator="greaterThan">
      <formula>1</formula>
    </cfRule>
  </conditionalFormatting>
  <conditionalFormatting sqref="C36:AK36">
    <cfRule type="containsBlanks" dxfId="5" priority="560">
      <formula>LEN(TRIM(C36))=0</formula>
    </cfRule>
  </conditionalFormatting>
  <conditionalFormatting sqref="N36">
    <cfRule type="cellIs" dxfId="2" priority="561" operator="equal">
      <formula>1</formula>
    </cfRule>
  </conditionalFormatting>
  <conditionalFormatting sqref="AJ36">
    <cfRule type="containsText" dxfId="2" priority="562" operator="containsText" text="y">
      <formula>NOT(ISERROR(SEARCH(("y"),(AJ36))))</formula>
    </cfRule>
  </conditionalFormatting>
  <conditionalFormatting sqref="Q36">
    <cfRule type="cellIs" dxfId="1" priority="563" operator="equal">
      <formula>"Survey"</formula>
    </cfRule>
  </conditionalFormatting>
  <conditionalFormatting sqref="V36">
    <cfRule type="cellIs" dxfId="0" priority="564" operator="greaterThan">
      <formula>1</formula>
    </cfRule>
  </conditionalFormatting>
  <conditionalFormatting sqref="AI36:AJ36">
    <cfRule type="containsText" dxfId="4" priority="565" operator="containsText" text="upper">
      <formula>NOT(ISERROR(SEARCH(("upper"),(AI36))))</formula>
    </cfRule>
  </conditionalFormatting>
  <conditionalFormatting sqref="AI36:AJ36">
    <cfRule type="containsText" dxfId="3" priority="566" operator="containsText" text="lower">
      <formula>NOT(ISERROR(SEARCH(("lower"),(AI36))))</formula>
    </cfRule>
  </conditionalFormatting>
  <conditionalFormatting sqref="AH35">
    <cfRule type="containsText" dxfId="4" priority="567" operator="containsText" text="upper">
      <formula>NOT(ISERROR(SEARCH(("upper"),(AH35))))</formula>
    </cfRule>
  </conditionalFormatting>
  <conditionalFormatting sqref="AH35">
    <cfRule type="containsText" dxfId="3" priority="568" operator="containsText" text="lower">
      <formula>NOT(ISERROR(SEARCH(("lower"),(AH35))))</formula>
    </cfRule>
  </conditionalFormatting>
  <conditionalFormatting sqref="C35:AJ35">
    <cfRule type="containsBlanks" dxfId="5" priority="569">
      <formula>LEN(TRIM(C35))=0</formula>
    </cfRule>
  </conditionalFormatting>
  <conditionalFormatting sqref="P35">
    <cfRule type="cellIs" dxfId="1" priority="570" operator="equal">
      <formula>"Survey"</formula>
    </cfRule>
  </conditionalFormatting>
  <conditionalFormatting sqref="U35">
    <cfRule type="cellIs" dxfId="0" priority="571" operator="greaterThan">
      <formula>1</formula>
    </cfRule>
  </conditionalFormatting>
  <conditionalFormatting sqref="M35">
    <cfRule type="cellIs" dxfId="2" priority="572" operator="equal">
      <formula>1</formula>
    </cfRule>
  </conditionalFormatting>
  <conditionalFormatting sqref="AI35:AJ35">
    <cfRule type="containsText" dxfId="2" priority="573" operator="containsText" text="y">
      <formula>NOT(ISERROR(SEARCH(("y"),(AI35))))</formula>
    </cfRule>
  </conditionalFormatting>
  <conditionalFormatting sqref="C34:AJ34">
    <cfRule type="containsBlanks" dxfId="5" priority="574">
      <formula>LEN(TRIM(C34))=0</formula>
    </cfRule>
  </conditionalFormatting>
  <conditionalFormatting sqref="M34">
    <cfRule type="cellIs" dxfId="2" priority="575" operator="equal">
      <formula>1</formula>
    </cfRule>
  </conditionalFormatting>
  <conditionalFormatting sqref="P34">
    <cfRule type="cellIs" dxfId="1" priority="576" operator="equal">
      <formula>"Survey"</formula>
    </cfRule>
  </conditionalFormatting>
  <conditionalFormatting sqref="AH34">
    <cfRule type="containsText" dxfId="4" priority="577" operator="containsText" text="upper">
      <formula>NOT(ISERROR(SEARCH(("upper"),(AH34))))</formula>
    </cfRule>
  </conditionalFormatting>
  <conditionalFormatting sqref="AH34">
    <cfRule type="containsText" dxfId="3" priority="578" operator="containsText" text="lower">
      <formula>NOT(ISERROR(SEARCH(("lower"),(AH34))))</formula>
    </cfRule>
  </conditionalFormatting>
  <conditionalFormatting sqref="AI34:AJ34">
    <cfRule type="containsText" dxfId="2" priority="579" operator="containsText" text="y">
      <formula>NOT(ISERROR(SEARCH(("y"),(AI34))))</formula>
    </cfRule>
  </conditionalFormatting>
  <conditionalFormatting sqref="U34">
    <cfRule type="cellIs" dxfId="0" priority="580" operator="greaterThan">
      <formula>1</formula>
    </cfRule>
  </conditionalFormatting>
  <conditionalFormatting sqref="O33">
    <cfRule type="cellIs" dxfId="1" priority="581" operator="equal">
      <formula>"Survey"</formula>
    </cfRule>
  </conditionalFormatting>
  <conditionalFormatting sqref="L33">
    <cfRule type="cellIs" dxfId="2" priority="582" operator="equal">
      <formula>1</formula>
    </cfRule>
  </conditionalFormatting>
  <conditionalFormatting sqref="T33">
    <cfRule type="cellIs" dxfId="0" priority="583" operator="greaterThan">
      <formula>1</formula>
    </cfRule>
  </conditionalFormatting>
  <conditionalFormatting sqref="AJ33">
    <cfRule type="containsText" dxfId="2" priority="584" operator="containsText" text="y">
      <formula>NOT(ISERROR(SEARCH(("y"),(AJ33))))</formula>
    </cfRule>
  </conditionalFormatting>
  <conditionalFormatting sqref="C33:AK33">
    <cfRule type="containsBlanks" dxfId="5" priority="585">
      <formula>LEN(TRIM(C33))=0</formula>
    </cfRule>
  </conditionalFormatting>
  <conditionalFormatting sqref="AH33:AJ33">
    <cfRule type="containsText" dxfId="3" priority="586" operator="containsText" text="lower">
      <formula>NOT(ISERROR(SEARCH(("lower"),(AH33))))</formula>
    </cfRule>
  </conditionalFormatting>
  <conditionalFormatting sqref="AH33:AJ33">
    <cfRule type="containsText" dxfId="4" priority="587" operator="containsText" text="upper">
      <formula>NOT(ISERROR(SEARCH(("upper"),(AH33))))</formula>
    </cfRule>
  </conditionalFormatting>
  <conditionalFormatting sqref="Q32:S32">
    <cfRule type="containsBlanks" dxfId="0" priority="588">
      <formula>LEN(TRIM(Q32))=0</formula>
    </cfRule>
  </conditionalFormatting>
  <conditionalFormatting sqref="AG32">
    <cfRule type="containsText" dxfId="4" priority="589" operator="containsText" text="upper">
      <formula>NOT(ISERROR(SEARCH(("upper"),(AG32))))</formula>
    </cfRule>
  </conditionalFormatting>
  <conditionalFormatting sqref="AG32">
    <cfRule type="containsText" dxfId="3" priority="590" operator="containsText" text="lower">
      <formula>NOT(ISERROR(SEARCH(("lower"),(AG32))))</formula>
    </cfRule>
  </conditionalFormatting>
  <conditionalFormatting sqref="AH32:AJ32">
    <cfRule type="containsText" dxfId="2" priority="591" operator="containsText" text="y">
      <formula>NOT(ISERROR(SEARCH(("y"),(AH32))))</formula>
    </cfRule>
  </conditionalFormatting>
  <conditionalFormatting sqref="T32">
    <cfRule type="cellIs" dxfId="0" priority="592" operator="greaterThan">
      <formula>1</formula>
    </cfRule>
  </conditionalFormatting>
  <conditionalFormatting sqref="L32">
    <cfRule type="cellIs" dxfId="2" priority="593" operator="equal">
      <formula>1</formula>
    </cfRule>
  </conditionalFormatting>
  <conditionalFormatting sqref="O32">
    <cfRule type="cellIs" dxfId="1" priority="594" operator="equal">
      <formula>"Survey"</formula>
    </cfRule>
  </conditionalFormatting>
  <conditionalFormatting sqref="AG31">
    <cfRule type="containsText" dxfId="4" priority="595" operator="containsText" text="upper">
      <formula>NOT(ISERROR(SEARCH(("upper"),(AG31))))</formula>
    </cfRule>
  </conditionalFormatting>
  <conditionalFormatting sqref="AG31">
    <cfRule type="containsText" dxfId="3" priority="596" operator="containsText" text="lower">
      <formula>NOT(ISERROR(SEARCH(("lower"),(AG31))))</formula>
    </cfRule>
  </conditionalFormatting>
  <conditionalFormatting sqref="AH31:AJ31">
    <cfRule type="containsText" dxfId="2" priority="597" operator="containsText" text="y">
      <formula>NOT(ISERROR(SEARCH(("y"),(AH31))))</formula>
    </cfRule>
  </conditionalFormatting>
  <conditionalFormatting sqref="Q31:S31">
    <cfRule type="containsBlanks" dxfId="0" priority="598">
      <formula>LEN(TRIM(Q31))=0</formula>
    </cfRule>
  </conditionalFormatting>
  <conditionalFormatting sqref="O31">
    <cfRule type="cellIs" dxfId="1" priority="599" operator="equal">
      <formula>"Survey"</formula>
    </cfRule>
  </conditionalFormatting>
  <conditionalFormatting sqref="T31">
    <cfRule type="cellIs" dxfId="0" priority="600" operator="greaterThan">
      <formula>1</formula>
    </cfRule>
  </conditionalFormatting>
  <conditionalFormatting sqref="L31">
    <cfRule type="cellIs" dxfId="2" priority="601" operator="equal">
      <formula>1</formula>
    </cfRule>
  </conditionalFormatting>
  <conditionalFormatting sqref="AG30">
    <cfRule type="containsText" dxfId="4" priority="602" operator="containsText" text="upper">
      <formula>NOT(ISERROR(SEARCH(("upper"),(AG30))))</formula>
    </cfRule>
  </conditionalFormatting>
  <conditionalFormatting sqref="AG30">
    <cfRule type="containsText" dxfId="3" priority="603" operator="containsText" text="lower">
      <formula>NOT(ISERROR(SEARCH(("lower"),(AG30))))</formula>
    </cfRule>
  </conditionalFormatting>
  <conditionalFormatting sqref="Q30:S30">
    <cfRule type="containsBlanks" dxfId="0" priority="604">
      <formula>LEN(TRIM(Q30))=0</formula>
    </cfRule>
  </conditionalFormatting>
  <conditionalFormatting sqref="O30">
    <cfRule type="cellIs" dxfId="1" priority="605" operator="equal">
      <formula>"Survey"</formula>
    </cfRule>
  </conditionalFormatting>
  <conditionalFormatting sqref="T30">
    <cfRule type="cellIs" dxfId="0" priority="606" operator="greaterThan">
      <formula>1</formula>
    </cfRule>
  </conditionalFormatting>
  <conditionalFormatting sqref="AH30:AJ30">
    <cfRule type="containsText" dxfId="2" priority="607" operator="containsText" text="y">
      <formula>NOT(ISERROR(SEARCH(("y"),(AH30))))</formula>
    </cfRule>
  </conditionalFormatting>
  <conditionalFormatting sqref="AG29">
    <cfRule type="containsText" dxfId="4" priority="608" operator="containsText" text="upper">
      <formula>NOT(ISERROR(SEARCH(("upper"),(AG29))))</formula>
    </cfRule>
  </conditionalFormatting>
  <conditionalFormatting sqref="AG29">
    <cfRule type="containsText" dxfId="3" priority="609" operator="containsText" text="lower">
      <formula>NOT(ISERROR(SEARCH(("lower"),(AG29))))</formula>
    </cfRule>
  </conditionalFormatting>
  <conditionalFormatting sqref="Q29:S29">
    <cfRule type="containsBlanks" dxfId="0" priority="610">
      <formula>LEN(TRIM(Q29))=0</formula>
    </cfRule>
  </conditionalFormatting>
  <conditionalFormatting sqref="O29">
    <cfRule type="cellIs" dxfId="1" priority="611" operator="equal">
      <formula>"Survey"</formula>
    </cfRule>
  </conditionalFormatting>
  <conditionalFormatting sqref="T29">
    <cfRule type="cellIs" dxfId="0" priority="612" operator="greaterThan">
      <formula>1</formula>
    </cfRule>
  </conditionalFormatting>
  <conditionalFormatting sqref="AH29:AJ29">
    <cfRule type="containsText" dxfId="2" priority="613" operator="containsText" text="y">
      <formula>NOT(ISERROR(SEARCH(("y"),(AH29))))</formula>
    </cfRule>
  </conditionalFormatting>
  <conditionalFormatting sqref="AG28">
    <cfRule type="containsText" dxfId="4" priority="614" operator="containsText" text="upper">
      <formula>NOT(ISERROR(SEARCH(("upper"),(AG28))))</formula>
    </cfRule>
  </conditionalFormatting>
  <conditionalFormatting sqref="AG28">
    <cfRule type="containsText" dxfId="3" priority="615" operator="containsText" text="lower">
      <formula>NOT(ISERROR(SEARCH(("lower"),(AG28))))</formula>
    </cfRule>
  </conditionalFormatting>
  <conditionalFormatting sqref="Q28:S28">
    <cfRule type="containsBlanks" dxfId="0" priority="616">
      <formula>LEN(TRIM(Q28))=0</formula>
    </cfRule>
  </conditionalFormatting>
  <conditionalFormatting sqref="O28">
    <cfRule type="cellIs" dxfId="1" priority="617" operator="equal">
      <formula>"Survey"</formula>
    </cfRule>
  </conditionalFormatting>
  <conditionalFormatting sqref="T28">
    <cfRule type="cellIs" dxfId="0" priority="618" operator="greaterThan">
      <formula>1</formula>
    </cfRule>
  </conditionalFormatting>
  <conditionalFormatting sqref="AH28:AJ28">
    <cfRule type="containsText" dxfId="2" priority="619" operator="containsText" text="y">
      <formula>NOT(ISERROR(SEARCH(("y"),(AH28))))</formula>
    </cfRule>
  </conditionalFormatting>
  <conditionalFormatting sqref="AG27">
    <cfRule type="containsText" dxfId="4" priority="620" operator="containsText" text="upper">
      <formula>NOT(ISERROR(SEARCH(("upper"),(AG27))))</formula>
    </cfRule>
  </conditionalFormatting>
  <conditionalFormatting sqref="AG27">
    <cfRule type="containsText" dxfId="3" priority="621" operator="containsText" text="lower">
      <formula>NOT(ISERROR(SEARCH(("lower"),(AG27))))</formula>
    </cfRule>
  </conditionalFormatting>
  <conditionalFormatting sqref="Q27:S27">
    <cfRule type="containsBlanks" dxfId="0" priority="622">
      <formula>LEN(TRIM(Q27))=0</formula>
    </cfRule>
  </conditionalFormatting>
  <conditionalFormatting sqref="O27">
    <cfRule type="cellIs" dxfId="1" priority="623" operator="equal">
      <formula>"Survey"</formula>
    </cfRule>
  </conditionalFormatting>
  <conditionalFormatting sqref="T27">
    <cfRule type="cellIs" dxfId="0" priority="624" operator="greaterThan">
      <formula>1</formula>
    </cfRule>
  </conditionalFormatting>
  <conditionalFormatting sqref="AH27:AJ27">
    <cfRule type="containsText" dxfId="2" priority="625" operator="containsText" text="y">
      <formula>NOT(ISERROR(SEARCH(("y"),(AH27))))</formula>
    </cfRule>
  </conditionalFormatting>
  <conditionalFormatting sqref="AG26">
    <cfRule type="containsText" dxfId="4" priority="626" operator="containsText" text="upper">
      <formula>NOT(ISERROR(SEARCH(("upper"),(AG26))))</formula>
    </cfRule>
  </conditionalFormatting>
  <conditionalFormatting sqref="AG26">
    <cfRule type="containsText" dxfId="3" priority="627" operator="containsText" text="lower">
      <formula>NOT(ISERROR(SEARCH(("lower"),(AG26))))</formula>
    </cfRule>
  </conditionalFormatting>
  <conditionalFormatting sqref="AH26:AJ26">
    <cfRule type="containsText" dxfId="2" priority="628" operator="containsText" text="y">
      <formula>NOT(ISERROR(SEARCH(("y"),(AH26))))</formula>
    </cfRule>
  </conditionalFormatting>
  <conditionalFormatting sqref="Q26:S26">
    <cfRule type="containsBlanks" dxfId="0" priority="629">
      <formula>LEN(TRIM(Q26))=0</formula>
    </cfRule>
  </conditionalFormatting>
  <conditionalFormatting sqref="O26">
    <cfRule type="cellIs" dxfId="1" priority="630" operator="equal">
      <formula>"Survey"</formula>
    </cfRule>
  </conditionalFormatting>
  <conditionalFormatting sqref="T26">
    <cfRule type="cellIs" dxfId="0" priority="631" operator="greaterThan">
      <formula>1</formula>
    </cfRule>
  </conditionalFormatting>
  <conditionalFormatting sqref="AG25">
    <cfRule type="containsText" dxfId="4" priority="632" operator="containsText" text="upper">
      <formula>NOT(ISERROR(SEARCH(("upper"),(AG25))))</formula>
    </cfRule>
  </conditionalFormatting>
  <conditionalFormatting sqref="AG25">
    <cfRule type="containsText" dxfId="3" priority="633" operator="containsText" text="lower">
      <formula>NOT(ISERROR(SEARCH(("lower"),(AG25))))</formula>
    </cfRule>
  </conditionalFormatting>
  <conditionalFormatting sqref="Q25:S25">
    <cfRule type="containsBlanks" dxfId="0" priority="634">
      <formula>LEN(TRIM(Q25))=0</formula>
    </cfRule>
  </conditionalFormatting>
  <conditionalFormatting sqref="AH25:AJ25">
    <cfRule type="containsText" dxfId="2" priority="635" operator="containsText" text="y">
      <formula>NOT(ISERROR(SEARCH(("y"),(AH25))))</formula>
    </cfRule>
  </conditionalFormatting>
  <conditionalFormatting sqref="O25">
    <cfRule type="cellIs" dxfId="1" priority="636" operator="equal">
      <formula>"Survey"</formula>
    </cfRule>
  </conditionalFormatting>
  <conditionalFormatting sqref="T25">
    <cfRule type="cellIs" dxfId="0" priority="637" operator="greaterThan">
      <formula>1</formula>
    </cfRule>
  </conditionalFormatting>
  <conditionalFormatting sqref="AG24">
    <cfRule type="containsText" dxfId="4" priority="638" operator="containsText" text="upper">
      <formula>NOT(ISERROR(SEARCH(("upper"),(AG24))))</formula>
    </cfRule>
  </conditionalFormatting>
  <conditionalFormatting sqref="AG24">
    <cfRule type="containsText" dxfId="3" priority="639" operator="containsText" text="lower">
      <formula>NOT(ISERROR(SEARCH(("lower"),(AG24))))</formula>
    </cfRule>
  </conditionalFormatting>
  <conditionalFormatting sqref="Q24:S24">
    <cfRule type="containsBlanks" dxfId="0" priority="640">
      <formula>LEN(TRIM(Q24))=0</formula>
    </cfRule>
  </conditionalFormatting>
  <conditionalFormatting sqref="AH24:AJ24">
    <cfRule type="containsText" dxfId="2" priority="641" operator="containsText" text="y">
      <formula>NOT(ISERROR(SEARCH(("y"),(AH24))))</formula>
    </cfRule>
  </conditionalFormatting>
  <conditionalFormatting sqref="O24">
    <cfRule type="cellIs" dxfId="1" priority="642" operator="equal">
      <formula>"Survey"</formula>
    </cfRule>
  </conditionalFormatting>
  <conditionalFormatting sqref="T24">
    <cfRule type="cellIs" dxfId="0" priority="643" operator="greaterThan">
      <formula>1</formula>
    </cfRule>
  </conditionalFormatting>
  <conditionalFormatting sqref="AG23">
    <cfRule type="containsText" dxfId="4" priority="644" operator="containsText" text="upper">
      <formula>NOT(ISERROR(SEARCH(("upper"),(AG23))))</formula>
    </cfRule>
  </conditionalFormatting>
  <conditionalFormatting sqref="AG23">
    <cfRule type="containsText" dxfId="3" priority="645" operator="containsText" text="lower">
      <formula>NOT(ISERROR(SEARCH(("lower"),(AG23))))</formula>
    </cfRule>
  </conditionalFormatting>
  <conditionalFormatting sqref="Q23:S23">
    <cfRule type="containsBlanks" dxfId="0" priority="646">
      <formula>LEN(TRIM(Q23))=0</formula>
    </cfRule>
  </conditionalFormatting>
  <conditionalFormatting sqref="AH23:AJ23">
    <cfRule type="containsText" dxfId="2" priority="647" operator="containsText" text="y">
      <formula>NOT(ISERROR(SEARCH(("y"),(AH23))))</formula>
    </cfRule>
  </conditionalFormatting>
  <conditionalFormatting sqref="O23">
    <cfRule type="cellIs" dxfId="1" priority="648" operator="equal">
      <formula>"Survey"</formula>
    </cfRule>
  </conditionalFormatting>
  <conditionalFormatting sqref="T23">
    <cfRule type="cellIs" dxfId="0" priority="649" operator="greaterThan">
      <formula>1</formula>
    </cfRule>
  </conditionalFormatting>
  <conditionalFormatting sqref="AG22">
    <cfRule type="containsText" dxfId="4" priority="650" operator="containsText" text="upper">
      <formula>NOT(ISERROR(SEARCH(("upper"),(AG22))))</formula>
    </cfRule>
  </conditionalFormatting>
  <conditionalFormatting sqref="AG22">
    <cfRule type="containsText" dxfId="3" priority="651" operator="containsText" text="lower">
      <formula>NOT(ISERROR(SEARCH(("lower"),(AG22))))</formula>
    </cfRule>
  </conditionalFormatting>
  <conditionalFormatting sqref="AH22:AJ22">
    <cfRule type="containsText" dxfId="2" priority="652" operator="containsText" text="y">
      <formula>NOT(ISERROR(SEARCH(("y"),(AH22))))</formula>
    </cfRule>
  </conditionalFormatting>
  <conditionalFormatting sqref="O22">
    <cfRule type="cellIs" dxfId="1" priority="653" operator="equal">
      <formula>"Survey"</formula>
    </cfRule>
  </conditionalFormatting>
  <conditionalFormatting sqref="T22">
    <cfRule type="cellIs" dxfId="0" priority="654" operator="greaterThan">
      <formula>1</formula>
    </cfRule>
  </conditionalFormatting>
  <conditionalFormatting sqref="Q22:S22">
    <cfRule type="containsBlanks" dxfId="0" priority="655">
      <formula>LEN(TRIM(Q22))=0</formula>
    </cfRule>
  </conditionalFormatting>
  <conditionalFormatting sqref="AG21">
    <cfRule type="containsText" dxfId="4" priority="656" operator="containsText" text="upper">
      <formula>NOT(ISERROR(SEARCH(("upper"),(AG21))))</formula>
    </cfRule>
  </conditionalFormatting>
  <conditionalFormatting sqref="AG21">
    <cfRule type="containsText" dxfId="3" priority="657" operator="containsText" text="lower">
      <formula>NOT(ISERROR(SEARCH(("lower"),(AG21))))</formula>
    </cfRule>
  </conditionalFormatting>
  <conditionalFormatting sqref="Q21:S21">
    <cfRule type="containsBlanks" dxfId="0" priority="658">
      <formula>LEN(TRIM(Q21))=0</formula>
    </cfRule>
  </conditionalFormatting>
  <conditionalFormatting sqref="AH21:AJ21">
    <cfRule type="containsText" dxfId="2" priority="659" operator="containsText" text="y">
      <formula>NOT(ISERROR(SEARCH(("y"),(AH21))))</formula>
    </cfRule>
  </conditionalFormatting>
  <conditionalFormatting sqref="O21">
    <cfRule type="cellIs" dxfId="1" priority="660" operator="equal">
      <formula>"Survey"</formula>
    </cfRule>
  </conditionalFormatting>
  <conditionalFormatting sqref="T21">
    <cfRule type="cellIs" dxfId="0" priority="661" operator="greaterThan">
      <formula>1</formula>
    </cfRule>
  </conditionalFormatting>
  <conditionalFormatting sqref="AG20">
    <cfRule type="containsText" dxfId="4" priority="662" operator="containsText" text="upper">
      <formula>NOT(ISERROR(SEARCH(("upper"),(AG20))))</formula>
    </cfRule>
  </conditionalFormatting>
  <conditionalFormatting sqref="AG20">
    <cfRule type="containsText" dxfId="3" priority="663" operator="containsText" text="lower">
      <formula>NOT(ISERROR(SEARCH(("lower"),(AG20))))</formula>
    </cfRule>
  </conditionalFormatting>
  <conditionalFormatting sqref="Q20:S20">
    <cfRule type="containsBlanks" dxfId="0" priority="664">
      <formula>LEN(TRIM(Q20))=0</formula>
    </cfRule>
  </conditionalFormatting>
  <conditionalFormatting sqref="AH20:AJ20">
    <cfRule type="containsText" dxfId="2" priority="665" operator="containsText" text="y">
      <formula>NOT(ISERROR(SEARCH(("y"),(AH20))))</formula>
    </cfRule>
  </conditionalFormatting>
  <conditionalFormatting sqref="O20">
    <cfRule type="cellIs" dxfId="1" priority="666" operator="equal">
      <formula>"Survey"</formula>
    </cfRule>
  </conditionalFormatting>
  <conditionalFormatting sqref="T20">
    <cfRule type="cellIs" dxfId="0" priority="667" operator="greaterThan">
      <formula>1</formula>
    </cfRule>
  </conditionalFormatting>
  <conditionalFormatting sqref="AG19">
    <cfRule type="containsText" dxfId="4" priority="668" operator="containsText" text="upper">
      <formula>NOT(ISERROR(SEARCH(("upper"),(AG19))))</formula>
    </cfRule>
  </conditionalFormatting>
  <conditionalFormatting sqref="AG19">
    <cfRule type="containsText" dxfId="3" priority="669" operator="containsText" text="lower">
      <formula>NOT(ISERROR(SEARCH(("lower"),(AG19))))</formula>
    </cfRule>
  </conditionalFormatting>
  <conditionalFormatting sqref="Q19:S19">
    <cfRule type="containsBlanks" dxfId="0" priority="670">
      <formula>LEN(TRIM(Q19))=0</formula>
    </cfRule>
  </conditionalFormatting>
  <conditionalFormatting sqref="AH19:AJ19">
    <cfRule type="containsText" dxfId="2" priority="671" operator="containsText" text="y">
      <formula>NOT(ISERROR(SEARCH(("y"),(AH19))))</formula>
    </cfRule>
  </conditionalFormatting>
  <conditionalFormatting sqref="O19">
    <cfRule type="cellIs" dxfId="1" priority="672" operator="equal">
      <formula>"Survey"</formula>
    </cfRule>
  </conditionalFormatting>
  <conditionalFormatting sqref="T19">
    <cfRule type="cellIs" dxfId="0" priority="673" operator="greaterThan">
      <formula>1</formula>
    </cfRule>
  </conditionalFormatting>
  <conditionalFormatting sqref="AG18">
    <cfRule type="containsText" dxfId="4" priority="674" operator="containsText" text="upper">
      <formula>NOT(ISERROR(SEARCH(("upper"),(AG18))))</formula>
    </cfRule>
  </conditionalFormatting>
  <conditionalFormatting sqref="AG18">
    <cfRule type="containsText" dxfId="3" priority="675" operator="containsText" text="lower">
      <formula>NOT(ISERROR(SEARCH(("lower"),(AG18))))</formula>
    </cfRule>
  </conditionalFormatting>
  <conditionalFormatting sqref="AH18:AJ18">
    <cfRule type="containsText" dxfId="2" priority="676" operator="containsText" text="y">
      <formula>NOT(ISERROR(SEARCH(("y"),(AH18))))</formula>
    </cfRule>
  </conditionalFormatting>
  <conditionalFormatting sqref="O18">
    <cfRule type="cellIs" dxfId="1" priority="677" operator="equal">
      <formula>"Survey"</formula>
    </cfRule>
  </conditionalFormatting>
  <conditionalFormatting sqref="Q18:S18">
    <cfRule type="containsBlanks" dxfId="0" priority="678">
      <formula>LEN(TRIM(Q18))=0</formula>
    </cfRule>
  </conditionalFormatting>
  <conditionalFormatting sqref="T18">
    <cfRule type="cellIs" dxfId="0" priority="679" operator="greaterThan">
      <formula>1</formula>
    </cfRule>
  </conditionalFormatting>
  <conditionalFormatting sqref="AH17:AJ17">
    <cfRule type="containsText" dxfId="2" priority="680" operator="containsText" text="y">
      <formula>NOT(ISERROR(SEARCH(("y"),(AH17))))</formula>
    </cfRule>
  </conditionalFormatting>
  <conditionalFormatting sqref="O17">
    <cfRule type="cellIs" dxfId="1" priority="681" operator="equal">
      <formula>"Survey"</formula>
    </cfRule>
  </conditionalFormatting>
  <conditionalFormatting sqref="T17">
    <cfRule type="cellIs" dxfId="6" priority="682" operator="notEqual">
      <formula>1</formula>
    </cfRule>
  </conditionalFormatting>
  <conditionalFormatting sqref="AG17">
    <cfRule type="containsText" dxfId="4" priority="683" operator="containsText" text="upper">
      <formula>NOT(ISERROR(SEARCH(("upper"),(AG17))))</formula>
    </cfRule>
  </conditionalFormatting>
  <conditionalFormatting sqref="AG17">
    <cfRule type="containsText" dxfId="3" priority="684" operator="containsText" text="lower">
      <formula>NOT(ISERROR(SEARCH(("lower"),(AG17))))</formula>
    </cfRule>
  </conditionalFormatting>
  <conditionalFormatting sqref="O16">
    <cfRule type="cellIs" dxfId="1" priority="685" operator="equal">
      <formula>"Survey"</formula>
    </cfRule>
  </conditionalFormatting>
  <conditionalFormatting sqref="T16">
    <cfRule type="cellIs" dxfId="6" priority="686" operator="notEqual">
      <formula>1</formula>
    </cfRule>
  </conditionalFormatting>
  <conditionalFormatting sqref="AG15">
    <cfRule type="containsText" dxfId="4" priority="687" operator="containsText" text="upper">
      <formula>NOT(ISERROR(SEARCH(("upper"),(AG15))))</formula>
    </cfRule>
  </conditionalFormatting>
  <conditionalFormatting sqref="AG15">
    <cfRule type="containsText" dxfId="3" priority="688" operator="containsText" text="lower">
      <formula>NOT(ISERROR(SEARCH(("lower"),(AG15))))</formula>
    </cfRule>
  </conditionalFormatting>
  <conditionalFormatting sqref="AH15:AJ15">
    <cfRule type="containsText" dxfId="2" priority="689" operator="containsText" text="y">
      <formula>NOT(ISERROR(SEARCH(("y"),(AH15))))</formula>
    </cfRule>
  </conditionalFormatting>
  <conditionalFormatting sqref="O15">
    <cfRule type="cellIs" dxfId="1" priority="690" operator="equal">
      <formula>"Survey"</formula>
    </cfRule>
  </conditionalFormatting>
  <conditionalFormatting sqref="T15">
    <cfRule type="cellIs" dxfId="6" priority="691" operator="notEqual">
      <formula>1</formula>
    </cfRule>
  </conditionalFormatting>
  <conditionalFormatting sqref="AG14">
    <cfRule type="containsText" dxfId="4" priority="692" operator="containsText" text="upper">
      <formula>NOT(ISERROR(SEARCH(("upper"),(AG14))))</formula>
    </cfRule>
  </conditionalFormatting>
  <conditionalFormatting sqref="AG14">
    <cfRule type="containsText" dxfId="3" priority="693" operator="containsText" text="lower">
      <formula>NOT(ISERROR(SEARCH(("lower"),(AG14))))</formula>
    </cfRule>
  </conditionalFormatting>
  <conditionalFormatting sqref="AH14:AJ14">
    <cfRule type="containsText" dxfId="2" priority="694" operator="containsText" text="y">
      <formula>NOT(ISERROR(SEARCH(("y"),(AH14))))</formula>
    </cfRule>
  </conditionalFormatting>
  <conditionalFormatting sqref="O14">
    <cfRule type="cellIs" dxfId="1" priority="695" operator="equal">
      <formula>"Survey"</formula>
    </cfRule>
  </conditionalFormatting>
  <conditionalFormatting sqref="T14">
    <cfRule type="cellIs" dxfId="6" priority="696" operator="notEqual">
      <formula>1</formula>
    </cfRule>
  </conditionalFormatting>
  <conditionalFormatting sqref="AG13">
    <cfRule type="containsText" dxfId="4" priority="697" operator="containsText" text="upper">
      <formula>NOT(ISERROR(SEARCH(("upper"),(AG13))))</formula>
    </cfRule>
  </conditionalFormatting>
  <conditionalFormatting sqref="AG13">
    <cfRule type="containsText" dxfId="3" priority="698" operator="containsText" text="lower">
      <formula>NOT(ISERROR(SEARCH(("lower"),(AG13))))</formula>
    </cfRule>
  </conditionalFormatting>
  <conditionalFormatting sqref="AH13:AJ13">
    <cfRule type="containsText" dxfId="2" priority="699" operator="containsText" text="y">
      <formula>NOT(ISERROR(SEARCH(("y"),(AH13))))</formula>
    </cfRule>
  </conditionalFormatting>
  <conditionalFormatting sqref="O13">
    <cfRule type="cellIs" dxfId="1" priority="700" operator="equal">
      <formula>"Survey"</formula>
    </cfRule>
  </conditionalFormatting>
  <conditionalFormatting sqref="T13">
    <cfRule type="cellIs" dxfId="6" priority="701" operator="notEqual">
      <formula>1</formula>
    </cfRule>
  </conditionalFormatting>
  <conditionalFormatting sqref="AH12:AJ12">
    <cfRule type="containsText" dxfId="2" priority="702" operator="containsText" text="y">
      <formula>NOT(ISERROR(SEARCH(("y"),(AH12))))</formula>
    </cfRule>
  </conditionalFormatting>
  <conditionalFormatting sqref="O12">
    <cfRule type="cellIs" dxfId="1" priority="703" operator="equal">
      <formula>"Survey"</formula>
    </cfRule>
  </conditionalFormatting>
  <conditionalFormatting sqref="T12">
    <cfRule type="cellIs" dxfId="6" priority="704" operator="notEqual">
      <formula>1</formula>
    </cfRule>
  </conditionalFormatting>
  <conditionalFormatting sqref="AG12">
    <cfRule type="containsText" dxfId="4" priority="705" operator="containsText" text="upper">
      <formula>NOT(ISERROR(SEARCH(("upper"),(AG12))))</formula>
    </cfRule>
  </conditionalFormatting>
  <conditionalFormatting sqref="AG12">
    <cfRule type="containsText" dxfId="3" priority="706" operator="containsText" text="lower">
      <formula>NOT(ISERROR(SEARCH(("lower"),(AG12))))</formula>
    </cfRule>
  </conditionalFormatting>
  <conditionalFormatting sqref="AH11:AJ11">
    <cfRule type="containsText" dxfId="2" priority="707" operator="containsText" text="y">
      <formula>NOT(ISERROR(SEARCH(("y"),(AH11))))</formula>
    </cfRule>
  </conditionalFormatting>
  <conditionalFormatting sqref="O11">
    <cfRule type="cellIs" dxfId="1" priority="708" operator="equal">
      <formula>"Survey"</formula>
    </cfRule>
  </conditionalFormatting>
  <conditionalFormatting sqref="T11">
    <cfRule type="cellIs" dxfId="6" priority="709" operator="notEqual">
      <formula>1</formula>
    </cfRule>
  </conditionalFormatting>
  <conditionalFormatting sqref="AG11">
    <cfRule type="containsText" dxfId="4" priority="710" operator="containsText" text="upper">
      <formula>NOT(ISERROR(SEARCH(("upper"),(AG11))))</formula>
    </cfRule>
  </conditionalFormatting>
  <conditionalFormatting sqref="AG11">
    <cfRule type="containsText" dxfId="3" priority="711" operator="containsText" text="lower">
      <formula>NOT(ISERROR(SEARCH(("lower"),(AG11))))</formula>
    </cfRule>
  </conditionalFormatting>
  <conditionalFormatting sqref="AH9:AJ9">
    <cfRule type="containsText" dxfId="2" priority="712" operator="containsText" text="y">
      <formula>NOT(ISERROR(SEARCH(("y"),(AH9))))</formula>
    </cfRule>
  </conditionalFormatting>
  <conditionalFormatting sqref="O9">
    <cfRule type="cellIs" dxfId="1" priority="713" operator="equal">
      <formula>"Survey"</formula>
    </cfRule>
  </conditionalFormatting>
  <conditionalFormatting sqref="T9">
    <cfRule type="cellIs" dxfId="6" priority="714" operator="notEqual">
      <formula>1</formula>
    </cfRule>
  </conditionalFormatting>
  <conditionalFormatting sqref="AG9">
    <cfRule type="containsText" dxfId="4" priority="715" operator="containsText" text="upper">
      <formula>NOT(ISERROR(SEARCH(("upper"),(AG9))))</formula>
    </cfRule>
  </conditionalFormatting>
  <conditionalFormatting sqref="AG9">
    <cfRule type="containsText" dxfId="3" priority="716" operator="containsText" text="lower">
      <formula>NOT(ISERROR(SEARCH(("lower"),(AG9))))</formula>
    </cfRule>
  </conditionalFormatting>
  <conditionalFormatting sqref="AH8:AJ8">
    <cfRule type="containsText" dxfId="2" priority="717" operator="containsText" text="y">
      <formula>NOT(ISERROR(SEARCH(("y"),(AH8))))</formula>
    </cfRule>
  </conditionalFormatting>
  <conditionalFormatting sqref="O8">
    <cfRule type="cellIs" dxfId="1" priority="718" operator="equal">
      <formula>"Survey"</formula>
    </cfRule>
  </conditionalFormatting>
  <conditionalFormatting sqref="T8">
    <cfRule type="cellIs" dxfId="6" priority="719" operator="notEqual">
      <formula>1</formula>
    </cfRule>
  </conditionalFormatting>
  <conditionalFormatting sqref="AG8">
    <cfRule type="containsText" dxfId="4" priority="720" operator="containsText" text="upper">
      <formula>NOT(ISERROR(SEARCH(("upper"),(AG8))))</formula>
    </cfRule>
  </conditionalFormatting>
  <conditionalFormatting sqref="AG8">
    <cfRule type="containsText" dxfId="3" priority="721" operator="containsText" text="lower">
      <formula>NOT(ISERROR(SEARCH(("lower"),(AG8))))</formula>
    </cfRule>
  </conditionalFormatting>
  <conditionalFormatting sqref="AH7:AJ7">
    <cfRule type="containsText" dxfId="2" priority="722" operator="containsText" text="y">
      <formula>NOT(ISERROR(SEARCH(("y"),(AH7))))</formula>
    </cfRule>
  </conditionalFormatting>
  <conditionalFormatting sqref="O7">
    <cfRule type="cellIs" dxfId="1" priority="723" operator="equal">
      <formula>"Survey"</formula>
    </cfRule>
  </conditionalFormatting>
  <conditionalFormatting sqref="T7">
    <cfRule type="cellIs" dxfId="6" priority="724" operator="notEqual">
      <formula>1</formula>
    </cfRule>
  </conditionalFormatting>
  <conditionalFormatting sqref="AG7">
    <cfRule type="containsText" dxfId="4" priority="725" operator="containsText" text="upper">
      <formula>NOT(ISERROR(SEARCH(("upper"),(AG7))))</formula>
    </cfRule>
  </conditionalFormatting>
  <conditionalFormatting sqref="AG7">
    <cfRule type="containsText" dxfId="3" priority="726" operator="containsText" text="lower">
      <formula>NOT(ISERROR(SEARCH(("lower"),(AG7))))</formula>
    </cfRule>
  </conditionalFormatting>
  <conditionalFormatting sqref="T6">
    <cfRule type="cellIs" dxfId="6" priority="727" operator="notEqual">
      <formula>1</formula>
    </cfRule>
  </conditionalFormatting>
  <conditionalFormatting sqref="AG6">
    <cfRule type="containsText" dxfId="4" priority="728" operator="containsText" text="upper">
      <formula>NOT(ISERROR(SEARCH(("upper"),(AG6))))</formula>
    </cfRule>
  </conditionalFormatting>
  <conditionalFormatting sqref="AG6">
    <cfRule type="containsText" dxfId="3" priority="729" operator="containsText" text="lower">
      <formula>NOT(ISERROR(SEARCH(("lower"),(AG6))))</formula>
    </cfRule>
  </conditionalFormatting>
  <conditionalFormatting sqref="AH6:AJ6">
    <cfRule type="containsText" dxfId="2" priority="730" operator="containsText" text="y">
      <formula>NOT(ISERROR(SEARCH(("y"),(AH6))))</formula>
    </cfRule>
  </conditionalFormatting>
  <conditionalFormatting sqref="O6">
    <cfRule type="cellIs" dxfId="1" priority="731" operator="equal">
      <formula>"Survey"</formula>
    </cfRule>
  </conditionalFormatting>
  <conditionalFormatting sqref="O5">
    <cfRule type="cellIs" dxfId="1" priority="732" operator="equal">
      <formula>"Survey"</formula>
    </cfRule>
  </conditionalFormatting>
  <conditionalFormatting sqref="T5">
    <cfRule type="cellIs" dxfId="6" priority="733" operator="notEqual">
      <formula>1</formula>
    </cfRule>
  </conditionalFormatting>
  <conditionalFormatting sqref="AH5:AJ5">
    <cfRule type="containsText" dxfId="2" priority="734" operator="containsText" text="y">
      <formula>NOT(ISERROR(SEARCH(("y"),(AH5))))</formula>
    </cfRule>
  </conditionalFormatting>
  <conditionalFormatting sqref="AG5:AJ5">
    <cfRule type="containsText" dxfId="3" priority="735" operator="containsText" text="lower">
      <formula>NOT(ISERROR(SEARCH(("lower"),(AG5))))</formula>
    </cfRule>
  </conditionalFormatting>
  <conditionalFormatting sqref="AG5:AJ5">
    <cfRule type="containsText" dxfId="4" priority="736" operator="containsText" text="upper">
      <formula>NOT(ISERROR(SEARCH(("upper"),(AG5))))</formula>
    </cfRule>
  </conditionalFormatting>
  <conditionalFormatting sqref="T4">
    <cfRule type="cellIs" dxfId="6" priority="737" operator="notEqual">
      <formula>1</formula>
    </cfRule>
  </conditionalFormatting>
  <conditionalFormatting sqref="O4">
    <cfRule type="cellIs" dxfId="1" priority="738" operator="equal">
      <formula>"Survey"</formula>
    </cfRule>
  </conditionalFormatting>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9.63"/>
    <col customWidth="1" min="3" max="3" width="8.5"/>
    <col customWidth="1" min="4" max="4" width="18.0"/>
    <col customWidth="1" min="5" max="5" width="70.88"/>
    <col customWidth="1" min="6" max="6" width="110.63"/>
  </cols>
  <sheetData>
    <row r="1">
      <c r="A1" s="7" t="s">
        <v>4858</v>
      </c>
      <c r="B1" s="7" t="s">
        <v>4859</v>
      </c>
      <c r="C1" s="7" t="s">
        <v>4860</v>
      </c>
      <c r="D1" s="65" t="s">
        <v>4861</v>
      </c>
      <c r="E1" s="80" t="s">
        <v>4862</v>
      </c>
      <c r="F1" s="80" t="s">
        <v>4863</v>
      </c>
    </row>
    <row r="2">
      <c r="A2" s="7" t="s">
        <v>4864</v>
      </c>
      <c r="B2" s="7"/>
      <c r="C2" s="7" t="s">
        <v>4865</v>
      </c>
      <c r="D2" s="65" t="s">
        <v>4866</v>
      </c>
      <c r="E2" s="80" t="s">
        <v>4867</v>
      </c>
      <c r="F2" s="80" t="s">
        <v>4868</v>
      </c>
    </row>
    <row r="3">
      <c r="A3" s="7" t="s">
        <v>4869</v>
      </c>
      <c r="B3" s="7">
        <v>-10.0</v>
      </c>
      <c r="C3" s="7" t="s">
        <v>4870</v>
      </c>
      <c r="D3" s="93" t="s">
        <v>4871</v>
      </c>
      <c r="E3" s="80" t="s">
        <v>4872</v>
      </c>
      <c r="F3" s="94"/>
    </row>
    <row r="4">
      <c r="A4" s="7" t="s">
        <v>4873</v>
      </c>
      <c r="B4" s="7">
        <v>-10.0</v>
      </c>
      <c r="C4" s="7">
        <v>-10.0</v>
      </c>
      <c r="D4" s="65" t="s">
        <v>4874</v>
      </c>
      <c r="E4" s="80" t="s">
        <v>4875</v>
      </c>
      <c r="F4" s="80"/>
    </row>
    <row r="5">
      <c r="A5" s="7" t="s">
        <v>2310</v>
      </c>
      <c r="B5" s="7">
        <v>-10.0</v>
      </c>
      <c r="C5" s="7">
        <v>2.0</v>
      </c>
      <c r="D5" s="95" t="s">
        <v>4876</v>
      </c>
      <c r="E5" s="96" t="s">
        <v>4877</v>
      </c>
      <c r="F5" s="80" t="s">
        <v>4878</v>
      </c>
    </row>
    <row r="6">
      <c r="A6" s="7" t="s">
        <v>4879</v>
      </c>
      <c r="B6" s="7">
        <v>-9.0</v>
      </c>
      <c r="C6" s="7">
        <v>0.0</v>
      </c>
      <c r="D6" s="65" t="s">
        <v>4880</v>
      </c>
      <c r="E6" s="80" t="s">
        <v>4881</v>
      </c>
      <c r="F6" s="80" t="s">
        <v>4882</v>
      </c>
    </row>
    <row r="7">
      <c r="A7" s="7" t="s">
        <v>4883</v>
      </c>
      <c r="B7" s="7">
        <v>-8.0</v>
      </c>
      <c r="C7" s="7">
        <v>0.0</v>
      </c>
      <c r="D7" s="65" t="s">
        <v>4880</v>
      </c>
      <c r="E7" s="80" t="s">
        <v>4884</v>
      </c>
      <c r="F7" s="80"/>
    </row>
    <row r="8">
      <c r="A8" s="7" t="s">
        <v>4885</v>
      </c>
      <c r="B8" s="7">
        <v>-8.0</v>
      </c>
      <c r="C8" s="7">
        <v>0.0</v>
      </c>
      <c r="D8" s="65" t="s">
        <v>4880</v>
      </c>
      <c r="E8" s="80" t="s">
        <v>4886</v>
      </c>
      <c r="F8" s="80"/>
    </row>
    <row r="9">
      <c r="A9" s="7" t="s">
        <v>4887</v>
      </c>
      <c r="B9" s="7">
        <v>-7.0</v>
      </c>
      <c r="C9" s="7" t="s">
        <v>4888</v>
      </c>
      <c r="D9" s="65" t="s">
        <v>4889</v>
      </c>
      <c r="E9" s="80" t="s">
        <v>4890</v>
      </c>
      <c r="F9" s="80"/>
    </row>
    <row r="10">
      <c r="A10" s="7" t="s">
        <v>4891</v>
      </c>
      <c r="B10" s="7">
        <v>-7.0</v>
      </c>
      <c r="C10" s="7">
        <v>-5.0</v>
      </c>
      <c r="D10" s="65" t="s">
        <v>4892</v>
      </c>
      <c r="E10" s="80" t="s">
        <v>4893</v>
      </c>
      <c r="F10" s="80" t="s">
        <v>4894</v>
      </c>
    </row>
    <row r="11">
      <c r="A11" s="7" t="s">
        <v>4895</v>
      </c>
      <c r="B11" s="7">
        <v>-7.0</v>
      </c>
      <c r="C11" s="7">
        <v>-2.0</v>
      </c>
      <c r="D11" s="65" t="s">
        <v>4896</v>
      </c>
      <c r="E11" s="80" t="s">
        <v>4897</v>
      </c>
      <c r="F11" s="80" t="s">
        <v>4898</v>
      </c>
    </row>
    <row r="12">
      <c r="A12" s="7" t="s">
        <v>4899</v>
      </c>
      <c r="B12" s="7">
        <v>-4.0</v>
      </c>
      <c r="C12" s="97">
        <v>-2.0</v>
      </c>
      <c r="D12" s="98" t="s">
        <v>4900</v>
      </c>
      <c r="E12" s="80" t="s">
        <v>4901</v>
      </c>
      <c r="F12" s="94"/>
    </row>
    <row r="13">
      <c r="A13" s="7" t="s">
        <v>4902</v>
      </c>
      <c r="B13" s="7">
        <v>-7.0</v>
      </c>
      <c r="C13" s="7">
        <v>-3.0</v>
      </c>
      <c r="D13" s="98" t="s">
        <v>4903</v>
      </c>
      <c r="E13" s="7" t="s">
        <v>4904</v>
      </c>
      <c r="F13" s="80" t="s">
        <v>4905</v>
      </c>
    </row>
    <row r="14">
      <c r="A14" s="7" t="s">
        <v>4906</v>
      </c>
      <c r="B14" s="7">
        <v>-4.0</v>
      </c>
      <c r="C14" s="7">
        <v>-3.0</v>
      </c>
      <c r="D14" s="65" t="s">
        <v>4907</v>
      </c>
      <c r="E14" s="80" t="s">
        <v>4908</v>
      </c>
      <c r="F14" s="94"/>
    </row>
    <row r="15">
      <c r="A15" s="7" t="s">
        <v>4909</v>
      </c>
      <c r="B15" s="7" t="s">
        <v>94</v>
      </c>
      <c r="C15" s="7">
        <v>3.0</v>
      </c>
      <c r="D15" s="65" t="s">
        <v>4910</v>
      </c>
      <c r="E15" s="80" t="s">
        <v>4911</v>
      </c>
      <c r="F15" s="94"/>
    </row>
    <row r="16">
      <c r="A16" s="7" t="s">
        <v>1207</v>
      </c>
      <c r="B16" s="7">
        <v>-4.0</v>
      </c>
      <c r="C16" s="7">
        <v>-2.0</v>
      </c>
      <c r="D16" s="65" t="s">
        <v>4907</v>
      </c>
      <c r="E16" s="80" t="s">
        <v>4912</v>
      </c>
      <c r="F16" s="94"/>
    </row>
    <row r="17">
      <c r="A17" s="7" t="s">
        <v>4913</v>
      </c>
      <c r="B17" s="7">
        <v>-3.0</v>
      </c>
      <c r="C17" s="7">
        <v>-2.0</v>
      </c>
      <c r="D17" s="65" t="s">
        <v>4914</v>
      </c>
      <c r="E17" s="80" t="s">
        <v>4915</v>
      </c>
      <c r="F17" s="94"/>
    </row>
    <row r="18">
      <c r="A18" s="7" t="s">
        <v>4626</v>
      </c>
      <c r="B18" s="7">
        <v>-3.0</v>
      </c>
      <c r="C18" s="7" t="s">
        <v>4916</v>
      </c>
      <c r="D18" s="65" t="s">
        <v>4917</v>
      </c>
      <c r="E18" s="80" t="s">
        <v>4918</v>
      </c>
      <c r="F18" s="80" t="s">
        <v>4919</v>
      </c>
    </row>
    <row r="19">
      <c r="A19" s="7" t="s">
        <v>4670</v>
      </c>
      <c r="B19" s="7">
        <v>-3.0</v>
      </c>
      <c r="C19" s="7" t="s">
        <v>4916</v>
      </c>
      <c r="D19" s="65" t="s">
        <v>4920</v>
      </c>
      <c r="E19" s="80" t="s">
        <v>4918</v>
      </c>
      <c r="F19" s="80" t="s">
        <v>4921</v>
      </c>
    </row>
    <row r="20">
      <c r="A20" s="7" t="s">
        <v>4922</v>
      </c>
      <c r="B20" s="7">
        <v>-3.0</v>
      </c>
      <c r="C20" s="7">
        <v>0.0</v>
      </c>
      <c r="D20" s="65" t="s">
        <v>4917</v>
      </c>
      <c r="E20" s="80" t="s">
        <v>4923</v>
      </c>
      <c r="F20" s="80"/>
    </row>
    <row r="21">
      <c r="A21" s="7" t="s">
        <v>164</v>
      </c>
      <c r="B21" s="7">
        <v>-3.0</v>
      </c>
      <c r="C21" s="7">
        <v>0.0</v>
      </c>
      <c r="D21" s="65" t="s">
        <v>4917</v>
      </c>
      <c r="E21" s="80" t="s">
        <v>4923</v>
      </c>
      <c r="F21" s="80"/>
    </row>
    <row r="22">
      <c r="A22" s="7" t="s">
        <v>580</v>
      </c>
      <c r="B22" s="7">
        <v>-3.0</v>
      </c>
      <c r="C22" s="7">
        <v>0.0</v>
      </c>
      <c r="D22" s="65" t="s">
        <v>4924</v>
      </c>
      <c r="E22" s="80" t="s">
        <v>4925</v>
      </c>
      <c r="F22" s="94"/>
    </row>
    <row r="23">
      <c r="A23" s="7" t="s">
        <v>762</v>
      </c>
      <c r="B23" s="7">
        <v>-3.0</v>
      </c>
      <c r="C23" s="7">
        <v>0.0</v>
      </c>
      <c r="D23" s="65" t="s">
        <v>4920</v>
      </c>
      <c r="E23" s="80" t="s">
        <v>4926</v>
      </c>
      <c r="F23" s="94"/>
    </row>
    <row r="24">
      <c r="A24" s="7" t="s">
        <v>2242</v>
      </c>
      <c r="B24" s="7">
        <v>-3.0</v>
      </c>
      <c r="C24" s="7">
        <v>1.0</v>
      </c>
      <c r="D24" s="65" t="s">
        <v>4907</v>
      </c>
      <c r="E24" s="80" t="s">
        <v>4927</v>
      </c>
      <c r="F24" s="94"/>
    </row>
    <row r="25">
      <c r="A25" s="7" t="s">
        <v>4928</v>
      </c>
      <c r="B25" s="7">
        <v>-3.0</v>
      </c>
      <c r="C25" s="7">
        <v>-3.0</v>
      </c>
      <c r="D25" s="65" t="s">
        <v>4907</v>
      </c>
      <c r="E25" s="80" t="s">
        <v>4929</v>
      </c>
      <c r="F25" s="94"/>
    </row>
    <row r="26">
      <c r="A26" s="7" t="s">
        <v>4930</v>
      </c>
      <c r="B26" s="7">
        <v>-3.0</v>
      </c>
      <c r="C26" s="7">
        <v>-1.0</v>
      </c>
      <c r="D26" s="65" t="s">
        <v>4931</v>
      </c>
      <c r="E26" s="80" t="s">
        <v>4932</v>
      </c>
      <c r="F26" s="94"/>
    </row>
    <row r="27">
      <c r="A27" s="7" t="s">
        <v>4933</v>
      </c>
      <c r="B27" s="7">
        <v>-2.0</v>
      </c>
      <c r="C27" s="7">
        <v>-3.0</v>
      </c>
      <c r="D27" s="65" t="s">
        <v>4934</v>
      </c>
      <c r="E27" s="80" t="s">
        <v>4935</v>
      </c>
      <c r="F27" s="94"/>
    </row>
    <row r="28">
      <c r="D28" s="72"/>
      <c r="E28" s="94"/>
      <c r="F28" s="94"/>
    </row>
    <row r="29">
      <c r="D29" s="72"/>
      <c r="E29" s="94"/>
      <c r="F29" s="94"/>
    </row>
    <row r="30">
      <c r="D30" s="72"/>
      <c r="E30" s="94"/>
      <c r="F30" s="94"/>
    </row>
    <row r="31">
      <c r="D31" s="72"/>
      <c r="E31" s="94"/>
      <c r="F31" s="94"/>
    </row>
    <row r="32">
      <c r="D32" s="72"/>
      <c r="E32" s="94"/>
      <c r="F32" s="94"/>
    </row>
    <row r="33">
      <c r="D33" s="72"/>
      <c r="E33" s="94"/>
      <c r="F33" s="94"/>
    </row>
    <row r="34">
      <c r="D34" s="72"/>
      <c r="E34" s="94"/>
      <c r="F34" s="94"/>
    </row>
    <row r="35">
      <c r="D35" s="72"/>
      <c r="E35" s="94"/>
      <c r="F35" s="94"/>
    </row>
    <row r="36">
      <c r="D36" s="72"/>
      <c r="E36" s="94"/>
      <c r="F36" s="94"/>
    </row>
    <row r="37">
      <c r="D37" s="72"/>
      <c r="E37" s="94"/>
      <c r="F37" s="94"/>
    </row>
    <row r="38">
      <c r="D38" s="72"/>
      <c r="E38" s="94"/>
      <c r="F38" s="94"/>
    </row>
    <row r="39">
      <c r="D39" s="72"/>
      <c r="E39" s="94"/>
      <c r="F39" s="94"/>
    </row>
    <row r="40">
      <c r="D40" s="72"/>
      <c r="E40" s="94"/>
      <c r="F40" s="94"/>
    </row>
    <row r="41">
      <c r="D41" s="72"/>
      <c r="E41" s="94"/>
      <c r="F41" s="94"/>
    </row>
    <row r="42">
      <c r="D42" s="72"/>
      <c r="E42" s="94"/>
      <c r="F42" s="94"/>
    </row>
    <row r="43">
      <c r="D43" s="72"/>
      <c r="E43" s="94"/>
      <c r="F43" s="94"/>
    </row>
    <row r="44">
      <c r="D44" s="72"/>
      <c r="E44" s="94"/>
      <c r="F44" s="94"/>
    </row>
    <row r="45">
      <c r="D45" s="72"/>
      <c r="E45" s="94"/>
      <c r="F45" s="94"/>
    </row>
    <row r="46">
      <c r="D46" s="72"/>
      <c r="E46" s="94"/>
      <c r="F46" s="94"/>
    </row>
    <row r="47">
      <c r="D47" s="72"/>
      <c r="E47" s="94"/>
      <c r="F47" s="94"/>
    </row>
    <row r="48">
      <c r="D48" s="72"/>
      <c r="E48" s="94"/>
      <c r="F48" s="94"/>
    </row>
    <row r="49">
      <c r="D49" s="72"/>
      <c r="E49" s="94"/>
      <c r="F49" s="94"/>
    </row>
    <row r="50">
      <c r="D50" s="72"/>
      <c r="E50" s="94"/>
      <c r="F50" s="94"/>
    </row>
    <row r="51">
      <c r="D51" s="72"/>
      <c r="E51" s="94"/>
      <c r="F51" s="94"/>
    </row>
    <row r="52">
      <c r="D52" s="72"/>
      <c r="E52" s="94"/>
      <c r="F52" s="94"/>
    </row>
    <row r="53">
      <c r="D53" s="72"/>
      <c r="E53" s="94"/>
      <c r="F53" s="94"/>
    </row>
    <row r="54">
      <c r="D54" s="72"/>
      <c r="E54" s="94"/>
      <c r="F54" s="94"/>
    </row>
    <row r="55">
      <c r="D55" s="72"/>
      <c r="E55" s="94"/>
      <c r="F55" s="94"/>
    </row>
    <row r="56">
      <c r="D56" s="72"/>
      <c r="E56" s="94"/>
      <c r="F56" s="94"/>
    </row>
    <row r="57">
      <c r="D57" s="72"/>
      <c r="E57" s="94"/>
      <c r="F57" s="94"/>
    </row>
    <row r="58">
      <c r="D58" s="72"/>
      <c r="E58" s="94"/>
      <c r="F58" s="94"/>
    </row>
    <row r="59">
      <c r="D59" s="72"/>
      <c r="E59" s="94"/>
      <c r="F59" s="94"/>
    </row>
    <row r="60">
      <c r="D60" s="72"/>
      <c r="E60" s="94"/>
      <c r="F60" s="94"/>
    </row>
    <row r="61">
      <c r="D61" s="72"/>
      <c r="E61" s="94"/>
      <c r="F61" s="94"/>
    </row>
    <row r="62">
      <c r="D62" s="72"/>
      <c r="E62" s="94"/>
      <c r="F62" s="94"/>
    </row>
    <row r="63">
      <c r="D63" s="72"/>
      <c r="E63" s="94"/>
      <c r="F63" s="94"/>
    </row>
    <row r="64">
      <c r="D64" s="72"/>
      <c r="E64" s="94"/>
      <c r="F64" s="94"/>
    </row>
    <row r="65">
      <c r="D65" s="72"/>
      <c r="E65" s="94"/>
      <c r="F65" s="94"/>
    </row>
    <row r="66">
      <c r="D66" s="72"/>
      <c r="E66" s="94"/>
      <c r="F66" s="94"/>
    </row>
    <row r="67">
      <c r="D67" s="72"/>
      <c r="E67" s="94"/>
      <c r="F67" s="94"/>
    </row>
    <row r="68">
      <c r="D68" s="72"/>
      <c r="E68" s="94"/>
      <c r="F68" s="94"/>
    </row>
    <row r="69">
      <c r="D69" s="72"/>
      <c r="E69" s="94"/>
      <c r="F69" s="94"/>
    </row>
    <row r="70">
      <c r="D70" s="72"/>
      <c r="E70" s="94"/>
      <c r="F70" s="94"/>
    </row>
    <row r="71">
      <c r="D71" s="72"/>
      <c r="E71" s="94"/>
      <c r="F71" s="94"/>
    </row>
    <row r="72">
      <c r="D72" s="72"/>
      <c r="E72" s="94"/>
      <c r="F72" s="94"/>
    </row>
    <row r="73">
      <c r="D73" s="72"/>
      <c r="E73" s="94"/>
      <c r="F73" s="94"/>
    </row>
    <row r="74">
      <c r="D74" s="72"/>
      <c r="E74" s="94"/>
      <c r="F74" s="94"/>
    </row>
    <row r="75">
      <c r="D75" s="72"/>
      <c r="E75" s="94"/>
      <c r="F75" s="94"/>
    </row>
    <row r="76">
      <c r="D76" s="72"/>
      <c r="E76" s="94"/>
      <c r="F76" s="94"/>
    </row>
    <row r="77">
      <c r="D77" s="72"/>
      <c r="E77" s="94"/>
      <c r="F77" s="94"/>
    </row>
    <row r="78">
      <c r="D78" s="72"/>
      <c r="E78" s="94"/>
      <c r="F78" s="94"/>
    </row>
    <row r="79">
      <c r="D79" s="72"/>
      <c r="E79" s="94"/>
      <c r="F79" s="94"/>
    </row>
    <row r="80">
      <c r="D80" s="72"/>
      <c r="E80" s="94"/>
      <c r="F80" s="94"/>
    </row>
    <row r="81">
      <c r="D81" s="72"/>
      <c r="E81" s="94"/>
      <c r="F81" s="94"/>
    </row>
    <row r="82">
      <c r="D82" s="72"/>
      <c r="E82" s="94"/>
      <c r="F82" s="94"/>
    </row>
    <row r="83">
      <c r="D83" s="72"/>
      <c r="E83" s="94"/>
      <c r="F83" s="94"/>
    </row>
    <row r="84">
      <c r="D84" s="72"/>
      <c r="E84" s="94"/>
      <c r="F84" s="94"/>
    </row>
    <row r="85">
      <c r="D85" s="72"/>
      <c r="E85" s="94"/>
      <c r="F85" s="94"/>
    </row>
    <row r="86">
      <c r="D86" s="72"/>
      <c r="E86" s="94"/>
      <c r="F86" s="94"/>
    </row>
    <row r="87">
      <c r="D87" s="72"/>
      <c r="E87" s="94"/>
      <c r="F87" s="94"/>
    </row>
    <row r="88">
      <c r="D88" s="72"/>
      <c r="E88" s="94"/>
      <c r="F88" s="94"/>
    </row>
    <row r="89">
      <c r="D89" s="72"/>
      <c r="E89" s="94"/>
      <c r="F89" s="94"/>
    </row>
    <row r="90">
      <c r="D90" s="72"/>
      <c r="E90" s="94"/>
      <c r="F90" s="94"/>
    </row>
    <row r="91">
      <c r="D91" s="72"/>
      <c r="E91" s="94"/>
      <c r="F91" s="94"/>
    </row>
    <row r="92">
      <c r="D92" s="72"/>
      <c r="E92" s="94"/>
      <c r="F92" s="94"/>
    </row>
    <row r="93">
      <c r="D93" s="72"/>
      <c r="E93" s="94"/>
      <c r="F93" s="94"/>
    </row>
    <row r="94">
      <c r="D94" s="72"/>
      <c r="E94" s="94"/>
      <c r="F94" s="94"/>
    </row>
    <row r="95">
      <c r="D95" s="72"/>
      <c r="E95" s="94"/>
      <c r="F95" s="94"/>
    </row>
    <row r="96">
      <c r="D96" s="72"/>
      <c r="E96" s="94"/>
      <c r="F96" s="94"/>
    </row>
    <row r="97">
      <c r="D97" s="72"/>
      <c r="E97" s="94"/>
      <c r="F97" s="94"/>
    </row>
    <row r="98">
      <c r="D98" s="72"/>
      <c r="E98" s="94"/>
      <c r="F98" s="94"/>
    </row>
    <row r="99">
      <c r="D99" s="72"/>
      <c r="E99" s="94"/>
      <c r="F99" s="94"/>
    </row>
    <row r="100">
      <c r="D100" s="72"/>
      <c r="E100" s="94"/>
      <c r="F100" s="94"/>
    </row>
    <row r="101">
      <c r="D101" s="72"/>
      <c r="E101" s="94"/>
      <c r="F101" s="94"/>
    </row>
    <row r="102">
      <c r="D102" s="72"/>
      <c r="E102" s="94"/>
      <c r="F102" s="94"/>
    </row>
    <row r="103">
      <c r="D103" s="72"/>
      <c r="E103" s="94"/>
      <c r="F103" s="94"/>
    </row>
    <row r="104">
      <c r="D104" s="72"/>
      <c r="E104" s="94"/>
      <c r="F104" s="94"/>
    </row>
    <row r="105">
      <c r="D105" s="72"/>
      <c r="E105" s="94"/>
      <c r="F105" s="94"/>
    </row>
    <row r="106">
      <c r="D106" s="72"/>
      <c r="E106" s="94"/>
      <c r="F106" s="94"/>
    </row>
    <row r="107">
      <c r="D107" s="72"/>
      <c r="E107" s="94"/>
      <c r="F107" s="94"/>
    </row>
    <row r="108">
      <c r="D108" s="72"/>
      <c r="E108" s="94"/>
      <c r="F108" s="94"/>
    </row>
    <row r="109">
      <c r="D109" s="72"/>
      <c r="E109" s="94"/>
      <c r="F109" s="94"/>
    </row>
    <row r="110">
      <c r="D110" s="72"/>
      <c r="E110" s="94"/>
      <c r="F110" s="94"/>
    </row>
    <row r="111">
      <c r="D111" s="72"/>
      <c r="E111" s="94"/>
      <c r="F111" s="94"/>
    </row>
    <row r="112">
      <c r="D112" s="72"/>
      <c r="E112" s="94"/>
      <c r="F112" s="94"/>
    </row>
    <row r="113">
      <c r="D113" s="72"/>
      <c r="E113" s="94"/>
      <c r="F113" s="94"/>
    </row>
    <row r="114">
      <c r="D114" s="72"/>
      <c r="E114" s="94"/>
      <c r="F114" s="94"/>
    </row>
    <row r="115">
      <c r="D115" s="72"/>
      <c r="E115" s="94"/>
      <c r="F115" s="94"/>
    </row>
    <row r="116">
      <c r="D116" s="72"/>
      <c r="E116" s="94"/>
      <c r="F116" s="94"/>
    </row>
    <row r="117">
      <c r="D117" s="72"/>
      <c r="E117" s="94"/>
      <c r="F117" s="94"/>
    </row>
    <row r="118">
      <c r="D118" s="72"/>
      <c r="E118" s="94"/>
      <c r="F118" s="94"/>
    </row>
    <row r="119">
      <c r="D119" s="72"/>
      <c r="E119" s="94"/>
      <c r="F119" s="94"/>
    </row>
    <row r="120">
      <c r="D120" s="72"/>
      <c r="E120" s="94"/>
      <c r="F120" s="94"/>
    </row>
    <row r="121">
      <c r="D121" s="72"/>
      <c r="E121" s="94"/>
      <c r="F121" s="94"/>
    </row>
    <row r="122">
      <c r="D122" s="72"/>
      <c r="E122" s="94"/>
      <c r="F122" s="94"/>
    </row>
    <row r="123">
      <c r="D123" s="72"/>
      <c r="E123" s="94"/>
      <c r="F123" s="94"/>
    </row>
    <row r="124">
      <c r="D124" s="72"/>
      <c r="E124" s="94"/>
      <c r="F124" s="94"/>
    </row>
    <row r="125">
      <c r="D125" s="72"/>
      <c r="E125" s="94"/>
      <c r="F125" s="94"/>
    </row>
    <row r="126">
      <c r="D126" s="72"/>
      <c r="E126" s="94"/>
      <c r="F126" s="94"/>
    </row>
    <row r="127">
      <c r="D127" s="72"/>
      <c r="E127" s="94"/>
      <c r="F127" s="94"/>
    </row>
    <row r="128">
      <c r="D128" s="72"/>
      <c r="E128" s="94"/>
      <c r="F128" s="94"/>
    </row>
    <row r="129">
      <c r="D129" s="72"/>
      <c r="E129" s="94"/>
      <c r="F129" s="94"/>
    </row>
    <row r="130">
      <c r="D130" s="72"/>
      <c r="E130" s="94"/>
      <c r="F130" s="94"/>
    </row>
    <row r="131">
      <c r="D131" s="72"/>
      <c r="E131" s="94"/>
      <c r="F131" s="94"/>
    </row>
    <row r="132">
      <c r="D132" s="72"/>
      <c r="E132" s="94"/>
      <c r="F132" s="94"/>
    </row>
    <row r="133">
      <c r="D133" s="72"/>
      <c r="E133" s="94"/>
      <c r="F133" s="94"/>
    </row>
    <row r="134">
      <c r="D134" s="72"/>
      <c r="E134" s="94"/>
      <c r="F134" s="94"/>
    </row>
    <row r="135">
      <c r="D135" s="72"/>
      <c r="E135" s="94"/>
      <c r="F135" s="94"/>
    </row>
    <row r="136">
      <c r="D136" s="72"/>
      <c r="E136" s="94"/>
      <c r="F136" s="94"/>
    </row>
    <row r="137">
      <c r="D137" s="72"/>
      <c r="E137" s="94"/>
      <c r="F137" s="94"/>
    </row>
    <row r="138">
      <c r="D138" s="72"/>
      <c r="E138" s="94"/>
      <c r="F138" s="94"/>
    </row>
    <row r="139">
      <c r="D139" s="72"/>
      <c r="E139" s="94"/>
      <c r="F139" s="94"/>
    </row>
    <row r="140">
      <c r="D140" s="72"/>
      <c r="E140" s="94"/>
      <c r="F140" s="94"/>
    </row>
    <row r="141">
      <c r="D141" s="72"/>
      <c r="E141" s="94"/>
      <c r="F141" s="94"/>
    </row>
    <row r="142">
      <c r="D142" s="72"/>
      <c r="E142" s="94"/>
      <c r="F142" s="94"/>
    </row>
    <row r="143">
      <c r="D143" s="72"/>
      <c r="E143" s="94"/>
      <c r="F143" s="94"/>
    </row>
    <row r="144">
      <c r="D144" s="72"/>
      <c r="E144" s="94"/>
      <c r="F144" s="94"/>
    </row>
    <row r="145">
      <c r="D145" s="72"/>
      <c r="E145" s="94"/>
      <c r="F145" s="94"/>
    </row>
    <row r="146">
      <c r="D146" s="72"/>
      <c r="E146" s="94"/>
      <c r="F146" s="94"/>
    </row>
    <row r="147">
      <c r="D147" s="72"/>
      <c r="E147" s="94"/>
      <c r="F147" s="94"/>
    </row>
    <row r="148">
      <c r="D148" s="72"/>
      <c r="E148" s="94"/>
      <c r="F148" s="94"/>
    </row>
    <row r="149">
      <c r="D149" s="72"/>
      <c r="E149" s="94"/>
      <c r="F149" s="94"/>
    </row>
    <row r="150">
      <c r="D150" s="72"/>
      <c r="E150" s="94"/>
      <c r="F150" s="94"/>
    </row>
    <row r="151">
      <c r="D151" s="72"/>
      <c r="E151" s="94"/>
      <c r="F151" s="94"/>
    </row>
    <row r="152">
      <c r="D152" s="72"/>
      <c r="E152" s="94"/>
      <c r="F152" s="94"/>
    </row>
    <row r="153">
      <c r="D153" s="72"/>
      <c r="E153" s="94"/>
      <c r="F153" s="94"/>
    </row>
    <row r="154">
      <c r="D154" s="72"/>
      <c r="E154" s="94"/>
      <c r="F154" s="94"/>
    </row>
    <row r="155">
      <c r="D155" s="72"/>
      <c r="E155" s="94"/>
      <c r="F155" s="94"/>
    </row>
    <row r="156">
      <c r="D156" s="72"/>
      <c r="E156" s="94"/>
      <c r="F156" s="94"/>
    </row>
    <row r="157">
      <c r="D157" s="72"/>
      <c r="E157" s="94"/>
      <c r="F157" s="94"/>
    </row>
    <row r="158">
      <c r="D158" s="72"/>
      <c r="E158" s="94"/>
      <c r="F158" s="94"/>
    </row>
    <row r="159">
      <c r="D159" s="72"/>
      <c r="E159" s="94"/>
      <c r="F159" s="94"/>
    </row>
    <row r="160">
      <c r="D160" s="72"/>
      <c r="E160" s="94"/>
      <c r="F160" s="94"/>
    </row>
    <row r="161">
      <c r="D161" s="72"/>
      <c r="E161" s="94"/>
      <c r="F161" s="94"/>
    </row>
    <row r="162">
      <c r="D162" s="72"/>
      <c r="E162" s="94"/>
      <c r="F162" s="94"/>
    </row>
    <row r="163">
      <c r="D163" s="72"/>
      <c r="E163" s="94"/>
      <c r="F163" s="94"/>
    </row>
    <row r="164">
      <c r="D164" s="72"/>
      <c r="E164" s="94"/>
      <c r="F164" s="94"/>
    </row>
    <row r="165">
      <c r="D165" s="72"/>
      <c r="E165" s="94"/>
      <c r="F165" s="94"/>
    </row>
    <row r="166">
      <c r="D166" s="72"/>
      <c r="E166" s="94"/>
      <c r="F166" s="94"/>
    </row>
    <row r="167">
      <c r="D167" s="72"/>
      <c r="E167" s="94"/>
      <c r="F167" s="94"/>
    </row>
    <row r="168">
      <c r="D168" s="72"/>
      <c r="E168" s="94"/>
      <c r="F168" s="94"/>
    </row>
    <row r="169">
      <c r="D169" s="72"/>
      <c r="E169" s="94"/>
      <c r="F169" s="94"/>
    </row>
    <row r="170">
      <c r="D170" s="72"/>
      <c r="E170" s="94"/>
      <c r="F170" s="94"/>
    </row>
    <row r="171">
      <c r="D171" s="72"/>
      <c r="E171" s="94"/>
      <c r="F171" s="94"/>
    </row>
    <row r="172">
      <c r="D172" s="72"/>
      <c r="E172" s="94"/>
      <c r="F172" s="94"/>
    </row>
    <row r="173">
      <c r="D173" s="72"/>
      <c r="E173" s="94"/>
      <c r="F173" s="94"/>
    </row>
    <row r="174">
      <c r="D174" s="72"/>
      <c r="E174" s="94"/>
      <c r="F174" s="94"/>
    </row>
    <row r="175">
      <c r="D175" s="72"/>
      <c r="E175" s="94"/>
      <c r="F175" s="94"/>
    </row>
    <row r="176">
      <c r="D176" s="72"/>
      <c r="E176" s="94"/>
      <c r="F176" s="94"/>
    </row>
    <row r="177">
      <c r="D177" s="72"/>
      <c r="E177" s="94"/>
      <c r="F177" s="94"/>
    </row>
    <row r="178">
      <c r="D178" s="72"/>
      <c r="E178" s="94"/>
      <c r="F178" s="94"/>
    </row>
    <row r="179">
      <c r="D179" s="72"/>
      <c r="E179" s="94"/>
      <c r="F179" s="94"/>
    </row>
    <row r="180">
      <c r="D180" s="72"/>
      <c r="E180" s="94"/>
      <c r="F180" s="94"/>
    </row>
    <row r="181">
      <c r="D181" s="72"/>
      <c r="E181" s="94"/>
      <c r="F181" s="94"/>
    </row>
    <row r="182">
      <c r="D182" s="72"/>
      <c r="E182" s="94"/>
      <c r="F182" s="94"/>
    </row>
    <row r="183">
      <c r="D183" s="72"/>
      <c r="E183" s="94"/>
      <c r="F183" s="94"/>
    </row>
    <row r="184">
      <c r="D184" s="72"/>
      <c r="E184" s="94"/>
      <c r="F184" s="94"/>
    </row>
    <row r="185">
      <c r="D185" s="72"/>
      <c r="E185" s="94"/>
      <c r="F185" s="94"/>
    </row>
    <row r="186">
      <c r="D186" s="72"/>
      <c r="E186" s="94"/>
      <c r="F186" s="94"/>
    </row>
    <row r="187">
      <c r="D187" s="72"/>
      <c r="E187" s="94"/>
      <c r="F187" s="94"/>
    </row>
    <row r="188">
      <c r="D188" s="72"/>
      <c r="E188" s="94"/>
      <c r="F188" s="94"/>
    </row>
    <row r="189">
      <c r="D189" s="72"/>
      <c r="E189" s="94"/>
      <c r="F189" s="94"/>
    </row>
    <row r="190">
      <c r="D190" s="72"/>
      <c r="E190" s="94"/>
      <c r="F190" s="94"/>
    </row>
    <row r="191">
      <c r="D191" s="72"/>
      <c r="E191" s="94"/>
      <c r="F191" s="94"/>
    </row>
    <row r="192">
      <c r="D192" s="72"/>
      <c r="E192" s="94"/>
      <c r="F192" s="94"/>
    </row>
    <row r="193">
      <c r="D193" s="72"/>
      <c r="E193" s="94"/>
      <c r="F193" s="94"/>
    </row>
    <row r="194">
      <c r="D194" s="72"/>
      <c r="E194" s="94"/>
      <c r="F194" s="94"/>
    </row>
    <row r="195">
      <c r="D195" s="72"/>
      <c r="E195" s="94"/>
      <c r="F195" s="94"/>
    </row>
    <row r="196">
      <c r="D196" s="72"/>
      <c r="E196" s="94"/>
      <c r="F196" s="94"/>
    </row>
    <row r="197">
      <c r="D197" s="72"/>
      <c r="E197" s="94"/>
      <c r="F197" s="94"/>
    </row>
    <row r="198">
      <c r="D198" s="72"/>
      <c r="E198" s="94"/>
      <c r="F198" s="94"/>
    </row>
    <row r="199">
      <c r="D199" s="72"/>
      <c r="E199" s="94"/>
      <c r="F199" s="94"/>
    </row>
    <row r="200">
      <c r="D200" s="72"/>
      <c r="E200" s="94"/>
      <c r="F200" s="94"/>
    </row>
    <row r="201">
      <c r="D201" s="72"/>
      <c r="E201" s="94"/>
      <c r="F201" s="94"/>
    </row>
    <row r="202">
      <c r="D202" s="72"/>
      <c r="E202" s="94"/>
      <c r="F202" s="94"/>
    </row>
    <row r="203">
      <c r="D203" s="72"/>
      <c r="E203" s="94"/>
      <c r="F203" s="94"/>
    </row>
    <row r="204">
      <c r="D204" s="72"/>
      <c r="E204" s="94"/>
      <c r="F204" s="94"/>
    </row>
    <row r="205">
      <c r="D205" s="72"/>
      <c r="E205" s="94"/>
      <c r="F205" s="94"/>
    </row>
    <row r="206">
      <c r="D206" s="72"/>
      <c r="E206" s="94"/>
      <c r="F206" s="94"/>
    </row>
    <row r="207">
      <c r="D207" s="72"/>
      <c r="E207" s="94"/>
      <c r="F207" s="94"/>
    </row>
    <row r="208">
      <c r="D208" s="72"/>
      <c r="E208" s="94"/>
      <c r="F208" s="94"/>
    </row>
    <row r="209">
      <c r="D209" s="72"/>
      <c r="E209" s="94"/>
      <c r="F209" s="94"/>
    </row>
    <row r="210">
      <c r="D210" s="72"/>
      <c r="E210" s="94"/>
      <c r="F210" s="94"/>
    </row>
    <row r="211">
      <c r="D211" s="72"/>
      <c r="E211" s="94"/>
      <c r="F211" s="94"/>
    </row>
    <row r="212">
      <c r="D212" s="72"/>
      <c r="E212" s="94"/>
      <c r="F212" s="94"/>
    </row>
    <row r="213">
      <c r="D213" s="72"/>
      <c r="E213" s="94"/>
      <c r="F213" s="94"/>
    </row>
    <row r="214">
      <c r="D214" s="72"/>
      <c r="E214" s="94"/>
      <c r="F214" s="94"/>
    </row>
    <row r="215">
      <c r="D215" s="72"/>
      <c r="E215" s="94"/>
      <c r="F215" s="94"/>
    </row>
    <row r="216">
      <c r="D216" s="72"/>
      <c r="E216" s="94"/>
      <c r="F216" s="94"/>
    </row>
    <row r="217">
      <c r="D217" s="72"/>
      <c r="E217" s="94"/>
      <c r="F217" s="94"/>
    </row>
    <row r="218">
      <c r="D218" s="72"/>
      <c r="E218" s="94"/>
      <c r="F218" s="94"/>
    </row>
    <row r="219">
      <c r="D219" s="72"/>
      <c r="E219" s="94"/>
      <c r="F219" s="94"/>
    </row>
    <row r="220">
      <c r="D220" s="72"/>
      <c r="E220" s="94"/>
      <c r="F220" s="94"/>
    </row>
    <row r="221">
      <c r="D221" s="72"/>
      <c r="E221" s="94"/>
      <c r="F221" s="94"/>
    </row>
    <row r="222">
      <c r="D222" s="72"/>
      <c r="E222" s="94"/>
      <c r="F222" s="94"/>
    </row>
    <row r="223">
      <c r="D223" s="72"/>
      <c r="E223" s="94"/>
      <c r="F223" s="94"/>
    </row>
    <row r="224">
      <c r="D224" s="72"/>
      <c r="E224" s="94"/>
      <c r="F224" s="94"/>
    </row>
    <row r="225">
      <c r="D225" s="72"/>
      <c r="E225" s="94"/>
      <c r="F225" s="94"/>
    </row>
    <row r="226">
      <c r="D226" s="72"/>
      <c r="E226" s="94"/>
      <c r="F226" s="94"/>
    </row>
    <row r="227">
      <c r="D227" s="72"/>
      <c r="E227" s="94"/>
      <c r="F227" s="94"/>
    </row>
    <row r="228">
      <c r="D228" s="72"/>
      <c r="E228" s="94"/>
      <c r="F228" s="94"/>
    </row>
    <row r="229">
      <c r="D229" s="72"/>
      <c r="E229" s="94"/>
      <c r="F229" s="94"/>
    </row>
    <row r="230">
      <c r="D230" s="72"/>
      <c r="E230" s="94"/>
      <c r="F230" s="94"/>
    </row>
    <row r="231">
      <c r="D231" s="72"/>
      <c r="E231" s="94"/>
      <c r="F231" s="94"/>
    </row>
    <row r="232">
      <c r="D232" s="72"/>
      <c r="E232" s="94"/>
      <c r="F232" s="94"/>
    </row>
    <row r="233">
      <c r="D233" s="72"/>
      <c r="E233" s="94"/>
      <c r="F233" s="94"/>
    </row>
    <row r="234">
      <c r="D234" s="72"/>
      <c r="E234" s="94"/>
      <c r="F234" s="94"/>
    </row>
    <row r="235">
      <c r="D235" s="72"/>
      <c r="E235" s="94"/>
      <c r="F235" s="94"/>
    </row>
    <row r="236">
      <c r="D236" s="72"/>
      <c r="E236" s="94"/>
      <c r="F236" s="94"/>
    </row>
    <row r="237">
      <c r="D237" s="72"/>
      <c r="E237" s="94"/>
      <c r="F237" s="94"/>
    </row>
    <row r="238">
      <c r="D238" s="72"/>
      <c r="E238" s="94"/>
      <c r="F238" s="94"/>
    </row>
    <row r="239">
      <c r="D239" s="72"/>
      <c r="E239" s="94"/>
      <c r="F239" s="94"/>
    </row>
    <row r="240">
      <c r="D240" s="72"/>
      <c r="E240" s="94"/>
      <c r="F240" s="94"/>
    </row>
    <row r="241">
      <c r="D241" s="72"/>
      <c r="E241" s="94"/>
      <c r="F241" s="94"/>
    </row>
    <row r="242">
      <c r="D242" s="72"/>
      <c r="E242" s="94"/>
      <c r="F242" s="94"/>
    </row>
    <row r="243">
      <c r="D243" s="72"/>
      <c r="E243" s="94"/>
      <c r="F243" s="94"/>
    </row>
    <row r="244">
      <c r="D244" s="72"/>
      <c r="E244" s="94"/>
      <c r="F244" s="94"/>
    </row>
    <row r="245">
      <c r="D245" s="72"/>
      <c r="E245" s="94"/>
      <c r="F245" s="94"/>
    </row>
    <row r="246">
      <c r="D246" s="72"/>
      <c r="E246" s="94"/>
      <c r="F246" s="94"/>
    </row>
    <row r="247">
      <c r="D247" s="72"/>
      <c r="E247" s="94"/>
      <c r="F247" s="94"/>
    </row>
    <row r="248">
      <c r="D248" s="72"/>
      <c r="E248" s="94"/>
      <c r="F248" s="94"/>
    </row>
    <row r="249">
      <c r="D249" s="72"/>
      <c r="E249" s="94"/>
      <c r="F249" s="94"/>
    </row>
    <row r="250">
      <c r="D250" s="72"/>
      <c r="E250" s="94"/>
      <c r="F250" s="94"/>
    </row>
    <row r="251">
      <c r="D251" s="72"/>
      <c r="E251" s="94"/>
      <c r="F251" s="94"/>
    </row>
    <row r="252">
      <c r="D252" s="72"/>
      <c r="E252" s="94"/>
      <c r="F252" s="94"/>
    </row>
    <row r="253">
      <c r="D253" s="72"/>
      <c r="E253" s="94"/>
      <c r="F253" s="94"/>
    </row>
    <row r="254">
      <c r="D254" s="72"/>
      <c r="E254" s="94"/>
      <c r="F254" s="94"/>
    </row>
    <row r="255">
      <c r="D255" s="72"/>
      <c r="E255" s="94"/>
      <c r="F255" s="94"/>
    </row>
    <row r="256">
      <c r="D256" s="72"/>
      <c r="E256" s="94"/>
      <c r="F256" s="94"/>
    </row>
    <row r="257">
      <c r="D257" s="72"/>
      <c r="E257" s="94"/>
      <c r="F257" s="94"/>
    </row>
    <row r="258">
      <c r="D258" s="72"/>
      <c r="E258" s="94"/>
      <c r="F258" s="94"/>
    </row>
    <row r="259">
      <c r="D259" s="72"/>
      <c r="E259" s="94"/>
      <c r="F259" s="94"/>
    </row>
    <row r="260">
      <c r="D260" s="72"/>
      <c r="E260" s="94"/>
      <c r="F260" s="94"/>
    </row>
    <row r="261">
      <c r="D261" s="72"/>
      <c r="E261" s="94"/>
      <c r="F261" s="94"/>
    </row>
    <row r="262">
      <c r="D262" s="72"/>
      <c r="E262" s="94"/>
      <c r="F262" s="94"/>
    </row>
    <row r="263">
      <c r="D263" s="72"/>
      <c r="E263" s="94"/>
      <c r="F263" s="94"/>
    </row>
    <row r="264">
      <c r="D264" s="72"/>
      <c r="E264" s="94"/>
      <c r="F264" s="94"/>
    </row>
    <row r="265">
      <c r="D265" s="72"/>
      <c r="E265" s="94"/>
      <c r="F265" s="94"/>
    </row>
    <row r="266">
      <c r="D266" s="72"/>
      <c r="E266" s="94"/>
      <c r="F266" s="94"/>
    </row>
    <row r="267">
      <c r="D267" s="72"/>
      <c r="E267" s="94"/>
      <c r="F267" s="94"/>
    </row>
    <row r="268">
      <c r="D268" s="72"/>
      <c r="E268" s="94"/>
      <c r="F268" s="94"/>
    </row>
    <row r="269">
      <c r="D269" s="72"/>
      <c r="E269" s="94"/>
      <c r="F269" s="94"/>
    </row>
    <row r="270">
      <c r="D270" s="72"/>
      <c r="E270" s="94"/>
      <c r="F270" s="94"/>
    </row>
    <row r="271">
      <c r="D271" s="72"/>
      <c r="E271" s="94"/>
      <c r="F271" s="94"/>
    </row>
    <row r="272">
      <c r="D272" s="72"/>
      <c r="E272" s="94"/>
      <c r="F272" s="94"/>
    </row>
    <row r="273">
      <c r="D273" s="72"/>
      <c r="E273" s="94"/>
      <c r="F273" s="94"/>
    </row>
    <row r="274">
      <c r="D274" s="72"/>
      <c r="E274" s="94"/>
      <c r="F274" s="94"/>
    </row>
    <row r="275">
      <c r="D275" s="72"/>
      <c r="E275" s="94"/>
      <c r="F275" s="94"/>
    </row>
    <row r="276">
      <c r="D276" s="72"/>
      <c r="E276" s="94"/>
      <c r="F276" s="94"/>
    </row>
    <row r="277">
      <c r="D277" s="72"/>
      <c r="E277" s="94"/>
      <c r="F277" s="94"/>
    </row>
    <row r="278">
      <c r="D278" s="72"/>
      <c r="E278" s="94"/>
      <c r="F278" s="94"/>
    </row>
    <row r="279">
      <c r="D279" s="72"/>
      <c r="E279" s="94"/>
      <c r="F279" s="94"/>
    </row>
    <row r="280">
      <c r="D280" s="72"/>
      <c r="E280" s="94"/>
      <c r="F280" s="94"/>
    </row>
    <row r="281">
      <c r="D281" s="72"/>
      <c r="E281" s="94"/>
      <c r="F281" s="94"/>
    </row>
    <row r="282">
      <c r="D282" s="72"/>
      <c r="E282" s="94"/>
      <c r="F282" s="94"/>
    </row>
    <row r="283">
      <c r="D283" s="72"/>
      <c r="E283" s="94"/>
      <c r="F283" s="94"/>
    </row>
    <row r="284">
      <c r="D284" s="72"/>
      <c r="E284" s="94"/>
      <c r="F284" s="94"/>
    </row>
    <row r="285">
      <c r="D285" s="72"/>
      <c r="E285" s="94"/>
      <c r="F285" s="94"/>
    </row>
    <row r="286">
      <c r="D286" s="72"/>
      <c r="E286" s="94"/>
      <c r="F286" s="94"/>
    </row>
    <row r="287">
      <c r="D287" s="72"/>
      <c r="E287" s="94"/>
      <c r="F287" s="94"/>
    </row>
    <row r="288">
      <c r="D288" s="72"/>
      <c r="E288" s="94"/>
      <c r="F288" s="94"/>
    </row>
    <row r="289">
      <c r="D289" s="72"/>
      <c r="E289" s="94"/>
      <c r="F289" s="94"/>
    </row>
    <row r="290">
      <c r="D290" s="72"/>
      <c r="E290" s="94"/>
      <c r="F290" s="94"/>
    </row>
    <row r="291">
      <c r="D291" s="72"/>
      <c r="E291" s="94"/>
      <c r="F291" s="94"/>
    </row>
    <row r="292">
      <c r="D292" s="72"/>
      <c r="E292" s="94"/>
      <c r="F292" s="94"/>
    </row>
    <row r="293">
      <c r="D293" s="72"/>
      <c r="E293" s="94"/>
      <c r="F293" s="94"/>
    </row>
    <row r="294">
      <c r="D294" s="72"/>
      <c r="E294" s="94"/>
      <c r="F294" s="94"/>
    </row>
    <row r="295">
      <c r="D295" s="72"/>
      <c r="E295" s="94"/>
      <c r="F295" s="94"/>
    </row>
    <row r="296">
      <c r="D296" s="72"/>
      <c r="E296" s="94"/>
      <c r="F296" s="94"/>
    </row>
    <row r="297">
      <c r="D297" s="72"/>
      <c r="E297" s="94"/>
      <c r="F297" s="94"/>
    </row>
    <row r="298">
      <c r="D298" s="72"/>
      <c r="E298" s="94"/>
      <c r="F298" s="94"/>
    </row>
    <row r="299">
      <c r="D299" s="72"/>
      <c r="E299" s="94"/>
      <c r="F299" s="94"/>
    </row>
    <row r="300">
      <c r="D300" s="72"/>
      <c r="E300" s="94"/>
      <c r="F300" s="94"/>
    </row>
    <row r="301">
      <c r="D301" s="72"/>
      <c r="E301" s="94"/>
      <c r="F301" s="94"/>
    </row>
    <row r="302">
      <c r="D302" s="72"/>
      <c r="E302" s="94"/>
      <c r="F302" s="94"/>
    </row>
    <row r="303">
      <c r="D303" s="72"/>
      <c r="E303" s="94"/>
      <c r="F303" s="94"/>
    </row>
    <row r="304">
      <c r="D304" s="72"/>
      <c r="E304" s="94"/>
      <c r="F304" s="94"/>
    </row>
    <row r="305">
      <c r="D305" s="72"/>
      <c r="E305" s="94"/>
      <c r="F305" s="94"/>
    </row>
    <row r="306">
      <c r="D306" s="72"/>
      <c r="E306" s="94"/>
      <c r="F306" s="94"/>
    </row>
    <row r="307">
      <c r="D307" s="72"/>
      <c r="E307" s="94"/>
      <c r="F307" s="94"/>
    </row>
    <row r="308">
      <c r="D308" s="72"/>
      <c r="E308" s="94"/>
      <c r="F308" s="94"/>
    </row>
    <row r="309">
      <c r="D309" s="72"/>
      <c r="E309" s="94"/>
      <c r="F309" s="94"/>
    </row>
    <row r="310">
      <c r="D310" s="72"/>
      <c r="E310" s="94"/>
      <c r="F310" s="94"/>
    </row>
    <row r="311">
      <c r="D311" s="72"/>
      <c r="E311" s="94"/>
      <c r="F311" s="94"/>
    </row>
    <row r="312">
      <c r="D312" s="72"/>
      <c r="E312" s="94"/>
      <c r="F312" s="94"/>
    </row>
    <row r="313">
      <c r="D313" s="72"/>
      <c r="E313" s="94"/>
      <c r="F313" s="94"/>
    </row>
    <row r="314">
      <c r="D314" s="72"/>
      <c r="E314" s="94"/>
      <c r="F314" s="94"/>
    </row>
    <row r="315">
      <c r="D315" s="72"/>
      <c r="E315" s="94"/>
      <c r="F315" s="94"/>
    </row>
    <row r="316">
      <c r="D316" s="72"/>
      <c r="E316" s="94"/>
      <c r="F316" s="94"/>
    </row>
    <row r="317">
      <c r="D317" s="72"/>
      <c r="E317" s="94"/>
      <c r="F317" s="94"/>
    </row>
    <row r="318">
      <c r="D318" s="72"/>
      <c r="E318" s="94"/>
      <c r="F318" s="94"/>
    </row>
    <row r="319">
      <c r="D319" s="72"/>
      <c r="E319" s="94"/>
      <c r="F319" s="94"/>
    </row>
    <row r="320">
      <c r="D320" s="72"/>
      <c r="E320" s="94"/>
      <c r="F320" s="94"/>
    </row>
    <row r="321">
      <c r="D321" s="72"/>
      <c r="E321" s="94"/>
      <c r="F321" s="94"/>
    </row>
    <row r="322">
      <c r="D322" s="72"/>
      <c r="E322" s="94"/>
      <c r="F322" s="94"/>
    </row>
    <row r="323">
      <c r="D323" s="72"/>
      <c r="E323" s="94"/>
      <c r="F323" s="94"/>
    </row>
    <row r="324">
      <c r="D324" s="72"/>
      <c r="E324" s="94"/>
      <c r="F324" s="94"/>
    </row>
    <row r="325">
      <c r="D325" s="72"/>
      <c r="E325" s="94"/>
      <c r="F325" s="94"/>
    </row>
    <row r="326">
      <c r="D326" s="72"/>
      <c r="E326" s="94"/>
      <c r="F326" s="94"/>
    </row>
    <row r="327">
      <c r="D327" s="72"/>
      <c r="E327" s="94"/>
      <c r="F327" s="94"/>
    </row>
    <row r="328">
      <c r="D328" s="72"/>
      <c r="E328" s="94"/>
      <c r="F328" s="94"/>
    </row>
    <row r="329">
      <c r="D329" s="72"/>
      <c r="E329" s="94"/>
      <c r="F329" s="94"/>
    </row>
    <row r="330">
      <c r="D330" s="72"/>
      <c r="E330" s="94"/>
      <c r="F330" s="94"/>
    </row>
    <row r="331">
      <c r="D331" s="72"/>
      <c r="E331" s="94"/>
      <c r="F331" s="94"/>
    </row>
    <row r="332">
      <c r="D332" s="72"/>
      <c r="E332" s="94"/>
      <c r="F332" s="94"/>
    </row>
    <row r="333">
      <c r="D333" s="72"/>
      <c r="E333" s="94"/>
      <c r="F333" s="94"/>
    </row>
    <row r="334">
      <c r="D334" s="72"/>
      <c r="E334" s="94"/>
      <c r="F334" s="94"/>
    </row>
    <row r="335">
      <c r="D335" s="72"/>
      <c r="E335" s="94"/>
      <c r="F335" s="94"/>
    </row>
    <row r="336">
      <c r="D336" s="72"/>
      <c r="E336" s="94"/>
      <c r="F336" s="94"/>
    </row>
    <row r="337">
      <c r="D337" s="72"/>
      <c r="E337" s="94"/>
      <c r="F337" s="94"/>
    </row>
    <row r="338">
      <c r="D338" s="72"/>
      <c r="E338" s="94"/>
      <c r="F338" s="94"/>
    </row>
    <row r="339">
      <c r="D339" s="72"/>
      <c r="E339" s="94"/>
      <c r="F339" s="94"/>
    </row>
    <row r="340">
      <c r="D340" s="72"/>
      <c r="E340" s="94"/>
      <c r="F340" s="94"/>
    </row>
    <row r="341">
      <c r="D341" s="72"/>
      <c r="E341" s="94"/>
      <c r="F341" s="94"/>
    </row>
    <row r="342">
      <c r="D342" s="72"/>
      <c r="E342" s="94"/>
      <c r="F342" s="94"/>
    </row>
    <row r="343">
      <c r="D343" s="72"/>
      <c r="E343" s="94"/>
      <c r="F343" s="94"/>
    </row>
    <row r="344">
      <c r="D344" s="72"/>
      <c r="E344" s="94"/>
      <c r="F344" s="94"/>
    </row>
    <row r="345">
      <c r="D345" s="72"/>
      <c r="E345" s="94"/>
      <c r="F345" s="94"/>
    </row>
    <row r="346">
      <c r="D346" s="72"/>
      <c r="E346" s="94"/>
      <c r="F346" s="94"/>
    </row>
    <row r="347">
      <c r="D347" s="72"/>
      <c r="E347" s="94"/>
      <c r="F347" s="94"/>
    </row>
    <row r="348">
      <c r="D348" s="72"/>
      <c r="E348" s="94"/>
      <c r="F348" s="94"/>
    </row>
    <row r="349">
      <c r="D349" s="72"/>
      <c r="E349" s="94"/>
      <c r="F349" s="94"/>
    </row>
    <row r="350">
      <c r="D350" s="72"/>
      <c r="E350" s="94"/>
      <c r="F350" s="94"/>
    </row>
    <row r="351">
      <c r="D351" s="72"/>
      <c r="E351" s="94"/>
      <c r="F351" s="94"/>
    </row>
    <row r="352">
      <c r="D352" s="72"/>
      <c r="E352" s="94"/>
      <c r="F352" s="94"/>
    </row>
    <row r="353">
      <c r="D353" s="72"/>
      <c r="E353" s="94"/>
      <c r="F353" s="94"/>
    </row>
    <row r="354">
      <c r="D354" s="72"/>
      <c r="E354" s="94"/>
      <c r="F354" s="94"/>
    </row>
    <row r="355">
      <c r="D355" s="72"/>
      <c r="E355" s="94"/>
      <c r="F355" s="94"/>
    </row>
    <row r="356">
      <c r="D356" s="72"/>
      <c r="E356" s="94"/>
      <c r="F356" s="94"/>
    </row>
    <row r="357">
      <c r="D357" s="72"/>
      <c r="E357" s="94"/>
      <c r="F357" s="94"/>
    </row>
    <row r="358">
      <c r="D358" s="72"/>
      <c r="E358" s="94"/>
      <c r="F358" s="94"/>
    </row>
    <row r="359">
      <c r="D359" s="72"/>
      <c r="E359" s="94"/>
      <c r="F359" s="94"/>
    </row>
    <row r="360">
      <c r="D360" s="72"/>
      <c r="E360" s="94"/>
      <c r="F360" s="94"/>
    </row>
    <row r="361">
      <c r="D361" s="72"/>
      <c r="E361" s="94"/>
      <c r="F361" s="94"/>
    </row>
    <row r="362">
      <c r="D362" s="72"/>
      <c r="E362" s="94"/>
      <c r="F362" s="94"/>
    </row>
    <row r="363">
      <c r="D363" s="72"/>
      <c r="E363" s="94"/>
      <c r="F363" s="94"/>
    </row>
    <row r="364">
      <c r="D364" s="72"/>
      <c r="E364" s="94"/>
      <c r="F364" s="94"/>
    </row>
    <row r="365">
      <c r="D365" s="72"/>
      <c r="E365" s="94"/>
      <c r="F365" s="94"/>
    </row>
    <row r="366">
      <c r="D366" s="72"/>
      <c r="E366" s="94"/>
      <c r="F366" s="94"/>
    </row>
    <row r="367">
      <c r="D367" s="72"/>
      <c r="E367" s="94"/>
      <c r="F367" s="94"/>
    </row>
    <row r="368">
      <c r="D368" s="72"/>
      <c r="E368" s="94"/>
      <c r="F368" s="94"/>
    </row>
    <row r="369">
      <c r="D369" s="72"/>
      <c r="E369" s="94"/>
      <c r="F369" s="94"/>
    </row>
    <row r="370">
      <c r="D370" s="72"/>
      <c r="E370" s="94"/>
      <c r="F370" s="94"/>
    </row>
    <row r="371">
      <c r="D371" s="72"/>
      <c r="E371" s="94"/>
      <c r="F371" s="94"/>
    </row>
    <row r="372">
      <c r="D372" s="72"/>
      <c r="E372" s="94"/>
      <c r="F372" s="94"/>
    </row>
    <row r="373">
      <c r="D373" s="72"/>
      <c r="E373" s="94"/>
      <c r="F373" s="94"/>
    </row>
    <row r="374">
      <c r="D374" s="72"/>
      <c r="E374" s="94"/>
      <c r="F374" s="94"/>
    </row>
    <row r="375">
      <c r="D375" s="72"/>
      <c r="E375" s="94"/>
      <c r="F375" s="94"/>
    </row>
    <row r="376">
      <c r="D376" s="72"/>
      <c r="E376" s="94"/>
      <c r="F376" s="94"/>
    </row>
    <row r="377">
      <c r="D377" s="72"/>
      <c r="E377" s="94"/>
      <c r="F377" s="94"/>
    </row>
    <row r="378">
      <c r="D378" s="72"/>
      <c r="E378" s="94"/>
      <c r="F378" s="94"/>
    </row>
    <row r="379">
      <c r="D379" s="72"/>
      <c r="E379" s="94"/>
      <c r="F379" s="94"/>
    </row>
    <row r="380">
      <c r="D380" s="72"/>
      <c r="E380" s="94"/>
      <c r="F380" s="94"/>
    </row>
    <row r="381">
      <c r="D381" s="72"/>
      <c r="E381" s="94"/>
      <c r="F381" s="94"/>
    </row>
    <row r="382">
      <c r="D382" s="72"/>
      <c r="E382" s="94"/>
      <c r="F382" s="94"/>
    </row>
    <row r="383">
      <c r="D383" s="72"/>
      <c r="E383" s="94"/>
      <c r="F383" s="94"/>
    </row>
    <row r="384">
      <c r="D384" s="72"/>
      <c r="E384" s="94"/>
      <c r="F384" s="94"/>
    </row>
    <row r="385">
      <c r="D385" s="72"/>
      <c r="E385" s="94"/>
      <c r="F385" s="94"/>
    </row>
    <row r="386">
      <c r="D386" s="72"/>
      <c r="E386" s="94"/>
      <c r="F386" s="94"/>
    </row>
    <row r="387">
      <c r="D387" s="72"/>
      <c r="E387" s="94"/>
      <c r="F387" s="94"/>
    </row>
    <row r="388">
      <c r="D388" s="72"/>
      <c r="E388" s="94"/>
      <c r="F388" s="94"/>
    </row>
    <row r="389">
      <c r="D389" s="72"/>
      <c r="E389" s="94"/>
      <c r="F389" s="94"/>
    </row>
    <row r="390">
      <c r="D390" s="72"/>
      <c r="E390" s="94"/>
      <c r="F390" s="94"/>
    </row>
    <row r="391">
      <c r="D391" s="72"/>
      <c r="E391" s="94"/>
      <c r="F391" s="94"/>
    </row>
    <row r="392">
      <c r="D392" s="72"/>
      <c r="E392" s="94"/>
      <c r="F392" s="94"/>
    </row>
    <row r="393">
      <c r="D393" s="72"/>
      <c r="E393" s="94"/>
      <c r="F393" s="94"/>
    </row>
    <row r="394">
      <c r="D394" s="72"/>
      <c r="E394" s="94"/>
      <c r="F394" s="94"/>
    </row>
    <row r="395">
      <c r="D395" s="72"/>
      <c r="E395" s="94"/>
      <c r="F395" s="94"/>
    </row>
    <row r="396">
      <c r="D396" s="72"/>
      <c r="E396" s="94"/>
      <c r="F396" s="94"/>
    </row>
    <row r="397">
      <c r="D397" s="72"/>
      <c r="E397" s="94"/>
      <c r="F397" s="94"/>
    </row>
    <row r="398">
      <c r="D398" s="72"/>
      <c r="E398" s="94"/>
      <c r="F398" s="94"/>
    </row>
    <row r="399">
      <c r="D399" s="72"/>
      <c r="E399" s="94"/>
      <c r="F399" s="94"/>
    </row>
    <row r="400">
      <c r="D400" s="72"/>
      <c r="E400" s="94"/>
      <c r="F400" s="94"/>
    </row>
    <row r="401">
      <c r="D401" s="72"/>
      <c r="E401" s="94"/>
      <c r="F401" s="94"/>
    </row>
    <row r="402">
      <c r="D402" s="72"/>
      <c r="E402" s="94"/>
      <c r="F402" s="94"/>
    </row>
    <row r="403">
      <c r="D403" s="72"/>
      <c r="E403" s="94"/>
      <c r="F403" s="94"/>
    </row>
    <row r="404">
      <c r="D404" s="72"/>
      <c r="E404" s="94"/>
      <c r="F404" s="94"/>
    </row>
    <row r="405">
      <c r="D405" s="72"/>
      <c r="E405" s="94"/>
      <c r="F405" s="94"/>
    </row>
    <row r="406">
      <c r="D406" s="72"/>
      <c r="E406" s="94"/>
      <c r="F406" s="94"/>
    </row>
    <row r="407">
      <c r="D407" s="72"/>
      <c r="E407" s="94"/>
      <c r="F407" s="94"/>
    </row>
    <row r="408">
      <c r="D408" s="72"/>
      <c r="E408" s="94"/>
      <c r="F408" s="94"/>
    </row>
    <row r="409">
      <c r="D409" s="72"/>
      <c r="E409" s="94"/>
      <c r="F409" s="94"/>
    </row>
    <row r="410">
      <c r="D410" s="72"/>
      <c r="E410" s="94"/>
      <c r="F410" s="94"/>
    </row>
    <row r="411">
      <c r="D411" s="72"/>
      <c r="E411" s="94"/>
      <c r="F411" s="94"/>
    </row>
    <row r="412">
      <c r="D412" s="72"/>
      <c r="E412" s="94"/>
      <c r="F412" s="94"/>
    </row>
    <row r="413">
      <c r="D413" s="72"/>
      <c r="E413" s="94"/>
      <c r="F413" s="94"/>
    </row>
    <row r="414">
      <c r="D414" s="72"/>
      <c r="E414" s="94"/>
      <c r="F414" s="94"/>
    </row>
    <row r="415">
      <c r="D415" s="72"/>
      <c r="E415" s="94"/>
      <c r="F415" s="94"/>
    </row>
    <row r="416">
      <c r="D416" s="72"/>
      <c r="E416" s="94"/>
      <c r="F416" s="94"/>
    </row>
    <row r="417">
      <c r="D417" s="72"/>
      <c r="E417" s="94"/>
      <c r="F417" s="94"/>
    </row>
    <row r="418">
      <c r="D418" s="72"/>
      <c r="E418" s="94"/>
      <c r="F418" s="94"/>
    </row>
    <row r="419">
      <c r="D419" s="72"/>
      <c r="E419" s="94"/>
      <c r="F419" s="94"/>
    </row>
    <row r="420">
      <c r="D420" s="72"/>
      <c r="E420" s="94"/>
      <c r="F420" s="94"/>
    </row>
    <row r="421">
      <c r="D421" s="72"/>
      <c r="E421" s="94"/>
      <c r="F421" s="94"/>
    </row>
    <row r="422">
      <c r="D422" s="72"/>
      <c r="E422" s="94"/>
      <c r="F422" s="94"/>
    </row>
    <row r="423">
      <c r="D423" s="72"/>
      <c r="E423" s="94"/>
      <c r="F423" s="94"/>
    </row>
    <row r="424">
      <c r="D424" s="72"/>
      <c r="E424" s="94"/>
      <c r="F424" s="94"/>
    </row>
    <row r="425">
      <c r="D425" s="72"/>
      <c r="E425" s="94"/>
      <c r="F425" s="94"/>
    </row>
    <row r="426">
      <c r="D426" s="72"/>
      <c r="E426" s="94"/>
      <c r="F426" s="94"/>
    </row>
    <row r="427">
      <c r="D427" s="72"/>
      <c r="E427" s="94"/>
      <c r="F427" s="94"/>
    </row>
    <row r="428">
      <c r="D428" s="72"/>
      <c r="E428" s="94"/>
      <c r="F428" s="94"/>
    </row>
    <row r="429">
      <c r="D429" s="72"/>
      <c r="E429" s="94"/>
      <c r="F429" s="94"/>
    </row>
    <row r="430">
      <c r="D430" s="72"/>
      <c r="E430" s="94"/>
      <c r="F430" s="94"/>
    </row>
    <row r="431">
      <c r="D431" s="72"/>
      <c r="E431" s="94"/>
      <c r="F431" s="94"/>
    </row>
    <row r="432">
      <c r="D432" s="72"/>
      <c r="E432" s="94"/>
      <c r="F432" s="94"/>
    </row>
    <row r="433">
      <c r="D433" s="72"/>
      <c r="E433" s="94"/>
      <c r="F433" s="94"/>
    </row>
    <row r="434">
      <c r="D434" s="72"/>
      <c r="E434" s="94"/>
      <c r="F434" s="94"/>
    </row>
    <row r="435">
      <c r="D435" s="72"/>
      <c r="E435" s="94"/>
      <c r="F435" s="94"/>
    </row>
    <row r="436">
      <c r="D436" s="72"/>
      <c r="E436" s="94"/>
      <c r="F436" s="94"/>
    </row>
    <row r="437">
      <c r="D437" s="72"/>
      <c r="E437" s="94"/>
      <c r="F437" s="94"/>
    </row>
    <row r="438">
      <c r="D438" s="72"/>
      <c r="E438" s="94"/>
      <c r="F438" s="94"/>
    </row>
    <row r="439">
      <c r="D439" s="72"/>
      <c r="E439" s="94"/>
      <c r="F439" s="94"/>
    </row>
    <row r="440">
      <c r="D440" s="72"/>
      <c r="E440" s="94"/>
      <c r="F440" s="94"/>
    </row>
    <row r="441">
      <c r="D441" s="72"/>
      <c r="E441" s="94"/>
      <c r="F441" s="94"/>
    </row>
    <row r="442">
      <c r="D442" s="72"/>
      <c r="E442" s="94"/>
      <c r="F442" s="94"/>
    </row>
    <row r="443">
      <c r="D443" s="72"/>
      <c r="E443" s="94"/>
      <c r="F443" s="94"/>
    </row>
    <row r="444">
      <c r="D444" s="72"/>
      <c r="E444" s="94"/>
      <c r="F444" s="94"/>
    </row>
    <row r="445">
      <c r="D445" s="72"/>
      <c r="E445" s="94"/>
      <c r="F445" s="94"/>
    </row>
    <row r="446">
      <c r="D446" s="72"/>
      <c r="E446" s="94"/>
      <c r="F446" s="94"/>
    </row>
    <row r="447">
      <c r="D447" s="72"/>
      <c r="E447" s="94"/>
      <c r="F447" s="94"/>
    </row>
    <row r="448">
      <c r="D448" s="72"/>
      <c r="E448" s="94"/>
      <c r="F448" s="94"/>
    </row>
    <row r="449">
      <c r="D449" s="72"/>
      <c r="E449" s="94"/>
      <c r="F449" s="94"/>
    </row>
    <row r="450">
      <c r="D450" s="72"/>
      <c r="E450" s="94"/>
      <c r="F450" s="94"/>
    </row>
    <row r="451">
      <c r="D451" s="72"/>
      <c r="E451" s="94"/>
      <c r="F451" s="94"/>
    </row>
    <row r="452">
      <c r="D452" s="72"/>
      <c r="E452" s="94"/>
      <c r="F452" s="94"/>
    </row>
    <row r="453">
      <c r="D453" s="72"/>
      <c r="E453" s="94"/>
      <c r="F453" s="94"/>
    </row>
    <row r="454">
      <c r="D454" s="72"/>
      <c r="E454" s="94"/>
      <c r="F454" s="94"/>
    </row>
    <row r="455">
      <c r="D455" s="72"/>
      <c r="E455" s="94"/>
      <c r="F455" s="94"/>
    </row>
    <row r="456">
      <c r="D456" s="72"/>
      <c r="E456" s="94"/>
      <c r="F456" s="94"/>
    </row>
    <row r="457">
      <c r="D457" s="72"/>
      <c r="E457" s="94"/>
      <c r="F457" s="94"/>
    </row>
    <row r="458">
      <c r="D458" s="72"/>
      <c r="E458" s="94"/>
      <c r="F458" s="94"/>
    </row>
    <row r="459">
      <c r="D459" s="72"/>
      <c r="E459" s="94"/>
      <c r="F459" s="94"/>
    </row>
    <row r="460">
      <c r="D460" s="72"/>
      <c r="E460" s="94"/>
      <c r="F460" s="94"/>
    </row>
    <row r="461">
      <c r="D461" s="72"/>
      <c r="E461" s="94"/>
      <c r="F461" s="94"/>
    </row>
    <row r="462">
      <c r="D462" s="72"/>
      <c r="E462" s="94"/>
      <c r="F462" s="94"/>
    </row>
    <row r="463">
      <c r="D463" s="72"/>
      <c r="E463" s="94"/>
      <c r="F463" s="94"/>
    </row>
    <row r="464">
      <c r="D464" s="72"/>
      <c r="E464" s="94"/>
      <c r="F464" s="94"/>
    </row>
    <row r="465">
      <c r="D465" s="72"/>
      <c r="E465" s="94"/>
      <c r="F465" s="94"/>
    </row>
    <row r="466">
      <c r="D466" s="72"/>
      <c r="E466" s="94"/>
      <c r="F466" s="94"/>
    </row>
    <row r="467">
      <c r="D467" s="72"/>
      <c r="E467" s="94"/>
      <c r="F467" s="94"/>
    </row>
    <row r="468">
      <c r="D468" s="72"/>
      <c r="E468" s="94"/>
      <c r="F468" s="94"/>
    </row>
    <row r="469">
      <c r="D469" s="72"/>
      <c r="E469" s="94"/>
      <c r="F469" s="94"/>
    </row>
    <row r="470">
      <c r="D470" s="72"/>
      <c r="E470" s="94"/>
      <c r="F470" s="94"/>
    </row>
    <row r="471">
      <c r="D471" s="72"/>
      <c r="E471" s="94"/>
      <c r="F471" s="94"/>
    </row>
    <row r="472">
      <c r="D472" s="72"/>
      <c r="E472" s="94"/>
      <c r="F472" s="94"/>
    </row>
    <row r="473">
      <c r="D473" s="72"/>
      <c r="E473" s="94"/>
      <c r="F473" s="94"/>
    </row>
    <row r="474">
      <c r="D474" s="72"/>
      <c r="E474" s="94"/>
      <c r="F474" s="94"/>
    </row>
    <row r="475">
      <c r="D475" s="72"/>
      <c r="E475" s="94"/>
      <c r="F475" s="94"/>
    </row>
    <row r="476">
      <c r="D476" s="72"/>
      <c r="E476" s="94"/>
      <c r="F476" s="94"/>
    </row>
    <row r="477">
      <c r="D477" s="72"/>
      <c r="E477" s="94"/>
      <c r="F477" s="94"/>
    </row>
    <row r="478">
      <c r="D478" s="72"/>
      <c r="E478" s="94"/>
      <c r="F478" s="94"/>
    </row>
    <row r="479">
      <c r="D479" s="72"/>
      <c r="E479" s="94"/>
      <c r="F479" s="94"/>
    </row>
    <row r="480">
      <c r="D480" s="72"/>
      <c r="E480" s="94"/>
      <c r="F480" s="94"/>
    </row>
    <row r="481">
      <c r="D481" s="72"/>
      <c r="E481" s="94"/>
      <c r="F481" s="94"/>
    </row>
    <row r="482">
      <c r="D482" s="72"/>
      <c r="E482" s="94"/>
      <c r="F482" s="94"/>
    </row>
    <row r="483">
      <c r="D483" s="72"/>
      <c r="E483" s="94"/>
      <c r="F483" s="94"/>
    </row>
    <row r="484">
      <c r="D484" s="72"/>
      <c r="E484" s="94"/>
      <c r="F484" s="94"/>
    </row>
    <row r="485">
      <c r="D485" s="72"/>
      <c r="E485" s="94"/>
      <c r="F485" s="94"/>
    </row>
    <row r="486">
      <c r="D486" s="72"/>
      <c r="E486" s="94"/>
      <c r="F486" s="94"/>
    </row>
    <row r="487">
      <c r="D487" s="72"/>
      <c r="E487" s="94"/>
      <c r="F487" s="94"/>
    </row>
    <row r="488">
      <c r="D488" s="72"/>
      <c r="E488" s="94"/>
      <c r="F488" s="94"/>
    </row>
    <row r="489">
      <c r="D489" s="72"/>
      <c r="E489" s="94"/>
      <c r="F489" s="94"/>
    </row>
    <row r="490">
      <c r="D490" s="72"/>
      <c r="E490" s="94"/>
      <c r="F490" s="94"/>
    </row>
    <row r="491">
      <c r="D491" s="72"/>
      <c r="E491" s="94"/>
      <c r="F491" s="94"/>
    </row>
    <row r="492">
      <c r="D492" s="72"/>
      <c r="E492" s="94"/>
      <c r="F492" s="94"/>
    </row>
    <row r="493">
      <c r="D493" s="72"/>
      <c r="E493" s="94"/>
      <c r="F493" s="94"/>
    </row>
    <row r="494">
      <c r="D494" s="72"/>
      <c r="E494" s="94"/>
      <c r="F494" s="94"/>
    </row>
    <row r="495">
      <c r="D495" s="72"/>
      <c r="E495" s="94"/>
      <c r="F495" s="94"/>
    </row>
    <row r="496">
      <c r="D496" s="72"/>
      <c r="E496" s="94"/>
      <c r="F496" s="94"/>
    </row>
    <row r="497">
      <c r="D497" s="72"/>
      <c r="E497" s="94"/>
      <c r="F497" s="94"/>
    </row>
    <row r="498">
      <c r="D498" s="72"/>
      <c r="E498" s="94"/>
      <c r="F498" s="94"/>
    </row>
    <row r="499">
      <c r="D499" s="72"/>
      <c r="E499" s="94"/>
      <c r="F499" s="94"/>
    </row>
    <row r="500">
      <c r="D500" s="72"/>
      <c r="E500" s="94"/>
      <c r="F500" s="94"/>
    </row>
    <row r="501">
      <c r="D501" s="72"/>
      <c r="E501" s="94"/>
      <c r="F501" s="94"/>
    </row>
    <row r="502">
      <c r="D502" s="72"/>
      <c r="E502" s="94"/>
      <c r="F502" s="94"/>
    </row>
    <row r="503">
      <c r="D503" s="72"/>
      <c r="E503" s="94"/>
      <c r="F503" s="94"/>
    </row>
    <row r="504">
      <c r="D504" s="72"/>
      <c r="E504" s="94"/>
      <c r="F504" s="94"/>
    </row>
    <row r="505">
      <c r="D505" s="72"/>
      <c r="E505" s="94"/>
      <c r="F505" s="94"/>
    </row>
    <row r="506">
      <c r="D506" s="72"/>
      <c r="E506" s="94"/>
      <c r="F506" s="94"/>
    </row>
    <row r="507">
      <c r="D507" s="72"/>
      <c r="E507" s="94"/>
      <c r="F507" s="94"/>
    </row>
    <row r="508">
      <c r="D508" s="72"/>
      <c r="E508" s="94"/>
      <c r="F508" s="94"/>
    </row>
    <row r="509">
      <c r="D509" s="72"/>
      <c r="E509" s="94"/>
      <c r="F509" s="94"/>
    </row>
    <row r="510">
      <c r="D510" s="72"/>
      <c r="E510" s="94"/>
      <c r="F510" s="94"/>
    </row>
    <row r="511">
      <c r="D511" s="72"/>
      <c r="E511" s="94"/>
      <c r="F511" s="94"/>
    </row>
    <row r="512">
      <c r="D512" s="72"/>
      <c r="E512" s="94"/>
      <c r="F512" s="94"/>
    </row>
    <row r="513">
      <c r="D513" s="72"/>
      <c r="E513" s="94"/>
      <c r="F513" s="94"/>
    </row>
    <row r="514">
      <c r="D514" s="72"/>
      <c r="E514" s="94"/>
      <c r="F514" s="94"/>
    </row>
    <row r="515">
      <c r="D515" s="72"/>
      <c r="E515" s="94"/>
      <c r="F515" s="94"/>
    </row>
    <row r="516">
      <c r="D516" s="72"/>
      <c r="E516" s="94"/>
      <c r="F516" s="94"/>
    </row>
    <row r="517">
      <c r="D517" s="72"/>
      <c r="E517" s="94"/>
      <c r="F517" s="94"/>
    </row>
    <row r="518">
      <c r="D518" s="72"/>
      <c r="E518" s="94"/>
      <c r="F518" s="94"/>
    </row>
    <row r="519">
      <c r="D519" s="72"/>
      <c r="E519" s="94"/>
      <c r="F519" s="94"/>
    </row>
    <row r="520">
      <c r="D520" s="72"/>
      <c r="E520" s="94"/>
      <c r="F520" s="94"/>
    </row>
    <row r="521">
      <c r="D521" s="72"/>
      <c r="E521" s="94"/>
      <c r="F521" s="94"/>
    </row>
    <row r="522">
      <c r="D522" s="72"/>
      <c r="E522" s="94"/>
      <c r="F522" s="94"/>
    </row>
    <row r="523">
      <c r="D523" s="72"/>
      <c r="E523" s="94"/>
      <c r="F523" s="94"/>
    </row>
    <row r="524">
      <c r="D524" s="72"/>
      <c r="E524" s="94"/>
      <c r="F524" s="94"/>
    </row>
    <row r="525">
      <c r="D525" s="72"/>
      <c r="E525" s="94"/>
      <c r="F525" s="94"/>
    </row>
    <row r="526">
      <c r="D526" s="72"/>
      <c r="E526" s="94"/>
      <c r="F526" s="94"/>
    </row>
    <row r="527">
      <c r="D527" s="72"/>
      <c r="E527" s="94"/>
      <c r="F527" s="94"/>
    </row>
    <row r="528">
      <c r="D528" s="72"/>
      <c r="E528" s="94"/>
      <c r="F528" s="94"/>
    </row>
    <row r="529">
      <c r="D529" s="72"/>
      <c r="E529" s="94"/>
      <c r="F529" s="94"/>
    </row>
    <row r="530">
      <c r="D530" s="72"/>
      <c r="E530" s="94"/>
      <c r="F530" s="94"/>
    </row>
    <row r="531">
      <c r="D531" s="72"/>
      <c r="E531" s="94"/>
      <c r="F531" s="94"/>
    </row>
    <row r="532">
      <c r="D532" s="72"/>
      <c r="E532" s="94"/>
      <c r="F532" s="94"/>
    </row>
    <row r="533">
      <c r="D533" s="72"/>
      <c r="E533" s="94"/>
      <c r="F533" s="94"/>
    </row>
    <row r="534">
      <c r="D534" s="72"/>
      <c r="E534" s="94"/>
      <c r="F534" s="94"/>
    </row>
    <row r="535">
      <c r="D535" s="72"/>
      <c r="E535" s="94"/>
      <c r="F535" s="94"/>
    </row>
    <row r="536">
      <c r="D536" s="72"/>
      <c r="E536" s="94"/>
      <c r="F536" s="94"/>
    </row>
    <row r="537">
      <c r="D537" s="72"/>
      <c r="E537" s="94"/>
      <c r="F537" s="94"/>
    </row>
    <row r="538">
      <c r="D538" s="72"/>
      <c r="E538" s="94"/>
      <c r="F538" s="94"/>
    </row>
    <row r="539">
      <c r="D539" s="72"/>
      <c r="E539" s="94"/>
      <c r="F539" s="94"/>
    </row>
    <row r="540">
      <c r="D540" s="72"/>
      <c r="E540" s="94"/>
      <c r="F540" s="94"/>
    </row>
    <row r="541">
      <c r="D541" s="72"/>
      <c r="E541" s="94"/>
      <c r="F541" s="94"/>
    </row>
    <row r="542">
      <c r="D542" s="72"/>
      <c r="E542" s="94"/>
      <c r="F542" s="94"/>
    </row>
    <row r="543">
      <c r="D543" s="72"/>
      <c r="E543" s="94"/>
      <c r="F543" s="94"/>
    </row>
    <row r="544">
      <c r="D544" s="72"/>
      <c r="E544" s="94"/>
      <c r="F544" s="94"/>
    </row>
    <row r="545">
      <c r="D545" s="72"/>
      <c r="E545" s="94"/>
      <c r="F545" s="94"/>
    </row>
    <row r="546">
      <c r="D546" s="72"/>
      <c r="E546" s="94"/>
      <c r="F546" s="94"/>
    </row>
    <row r="547">
      <c r="D547" s="72"/>
      <c r="E547" s="94"/>
      <c r="F547" s="94"/>
    </row>
    <row r="548">
      <c r="D548" s="72"/>
      <c r="E548" s="94"/>
      <c r="F548" s="94"/>
    </row>
    <row r="549">
      <c r="D549" s="72"/>
      <c r="E549" s="94"/>
      <c r="F549" s="94"/>
    </row>
    <row r="550">
      <c r="D550" s="72"/>
      <c r="E550" s="94"/>
      <c r="F550" s="94"/>
    </row>
    <row r="551">
      <c r="D551" s="72"/>
      <c r="E551" s="94"/>
      <c r="F551" s="94"/>
    </row>
    <row r="552">
      <c r="D552" s="72"/>
      <c r="E552" s="94"/>
      <c r="F552" s="94"/>
    </row>
    <row r="553">
      <c r="D553" s="72"/>
      <c r="E553" s="94"/>
      <c r="F553" s="94"/>
    </row>
    <row r="554">
      <c r="D554" s="72"/>
      <c r="E554" s="94"/>
      <c r="F554" s="94"/>
    </row>
    <row r="555">
      <c r="D555" s="72"/>
      <c r="E555" s="94"/>
      <c r="F555" s="94"/>
    </row>
    <row r="556">
      <c r="D556" s="72"/>
      <c r="E556" s="94"/>
      <c r="F556" s="94"/>
    </row>
    <row r="557">
      <c r="D557" s="72"/>
      <c r="E557" s="94"/>
      <c r="F557" s="94"/>
    </row>
    <row r="558">
      <c r="D558" s="72"/>
      <c r="E558" s="94"/>
      <c r="F558" s="94"/>
    </row>
    <row r="559">
      <c r="D559" s="72"/>
      <c r="E559" s="94"/>
      <c r="F559" s="94"/>
    </row>
    <row r="560">
      <c r="D560" s="72"/>
      <c r="E560" s="94"/>
      <c r="F560" s="94"/>
    </row>
    <row r="561">
      <c r="D561" s="72"/>
      <c r="E561" s="94"/>
      <c r="F561" s="94"/>
    </row>
    <row r="562">
      <c r="D562" s="72"/>
      <c r="E562" s="94"/>
      <c r="F562" s="94"/>
    </row>
    <row r="563">
      <c r="D563" s="72"/>
      <c r="E563" s="94"/>
      <c r="F563" s="94"/>
    </row>
    <row r="564">
      <c r="D564" s="72"/>
      <c r="E564" s="94"/>
      <c r="F564" s="94"/>
    </row>
    <row r="565">
      <c r="D565" s="72"/>
      <c r="E565" s="94"/>
      <c r="F565" s="94"/>
    </row>
    <row r="566">
      <c r="D566" s="72"/>
      <c r="E566" s="94"/>
      <c r="F566" s="94"/>
    </row>
    <row r="567">
      <c r="D567" s="72"/>
      <c r="E567" s="94"/>
      <c r="F567" s="94"/>
    </row>
    <row r="568">
      <c r="D568" s="72"/>
      <c r="E568" s="94"/>
      <c r="F568" s="94"/>
    </row>
    <row r="569">
      <c r="D569" s="72"/>
      <c r="E569" s="94"/>
      <c r="F569" s="94"/>
    </row>
    <row r="570">
      <c r="D570" s="72"/>
      <c r="E570" s="94"/>
      <c r="F570" s="94"/>
    </row>
    <row r="571">
      <c r="D571" s="72"/>
      <c r="E571" s="94"/>
      <c r="F571" s="94"/>
    </row>
    <row r="572">
      <c r="D572" s="72"/>
      <c r="E572" s="94"/>
      <c r="F572" s="94"/>
    </row>
    <row r="573">
      <c r="D573" s="72"/>
      <c r="E573" s="94"/>
      <c r="F573" s="94"/>
    </row>
    <row r="574">
      <c r="D574" s="72"/>
      <c r="E574" s="94"/>
      <c r="F574" s="94"/>
    </row>
    <row r="575">
      <c r="D575" s="72"/>
      <c r="E575" s="94"/>
      <c r="F575" s="94"/>
    </row>
    <row r="576">
      <c r="D576" s="72"/>
      <c r="E576" s="94"/>
      <c r="F576" s="94"/>
    </row>
    <row r="577">
      <c r="D577" s="72"/>
      <c r="E577" s="94"/>
      <c r="F577" s="94"/>
    </row>
    <row r="578">
      <c r="D578" s="72"/>
      <c r="E578" s="94"/>
      <c r="F578" s="94"/>
    </row>
    <row r="579">
      <c r="D579" s="72"/>
      <c r="E579" s="94"/>
      <c r="F579" s="94"/>
    </row>
    <row r="580">
      <c r="D580" s="72"/>
      <c r="E580" s="94"/>
      <c r="F580" s="94"/>
    </row>
    <row r="581">
      <c r="D581" s="72"/>
      <c r="E581" s="94"/>
      <c r="F581" s="94"/>
    </row>
    <row r="582">
      <c r="D582" s="72"/>
      <c r="E582" s="94"/>
      <c r="F582" s="94"/>
    </row>
    <row r="583">
      <c r="D583" s="72"/>
      <c r="E583" s="94"/>
      <c r="F583" s="94"/>
    </row>
    <row r="584">
      <c r="D584" s="72"/>
      <c r="E584" s="94"/>
      <c r="F584" s="94"/>
    </row>
    <row r="585">
      <c r="D585" s="72"/>
      <c r="E585" s="94"/>
      <c r="F585" s="94"/>
    </row>
    <row r="586">
      <c r="D586" s="72"/>
      <c r="E586" s="94"/>
      <c r="F586" s="94"/>
    </row>
    <row r="587">
      <c r="D587" s="72"/>
      <c r="E587" s="94"/>
      <c r="F587" s="94"/>
    </row>
    <row r="588">
      <c r="D588" s="72"/>
      <c r="E588" s="94"/>
      <c r="F588" s="94"/>
    </row>
    <row r="589">
      <c r="D589" s="72"/>
      <c r="E589" s="94"/>
      <c r="F589" s="94"/>
    </row>
    <row r="590">
      <c r="D590" s="72"/>
      <c r="E590" s="94"/>
      <c r="F590" s="94"/>
    </row>
    <row r="591">
      <c r="D591" s="72"/>
      <c r="E591" s="94"/>
      <c r="F591" s="94"/>
    </row>
    <row r="592">
      <c r="D592" s="72"/>
      <c r="E592" s="94"/>
      <c r="F592" s="94"/>
    </row>
    <row r="593">
      <c r="D593" s="72"/>
      <c r="E593" s="94"/>
      <c r="F593" s="94"/>
    </row>
    <row r="594">
      <c r="D594" s="72"/>
      <c r="E594" s="94"/>
      <c r="F594" s="94"/>
    </row>
    <row r="595">
      <c r="D595" s="72"/>
      <c r="E595" s="94"/>
      <c r="F595" s="94"/>
    </row>
    <row r="596">
      <c r="D596" s="72"/>
      <c r="E596" s="94"/>
      <c r="F596" s="94"/>
    </row>
    <row r="597">
      <c r="D597" s="72"/>
      <c r="E597" s="94"/>
      <c r="F597" s="94"/>
    </row>
    <row r="598">
      <c r="D598" s="72"/>
      <c r="E598" s="94"/>
      <c r="F598" s="94"/>
    </row>
    <row r="599">
      <c r="D599" s="72"/>
      <c r="E599" s="94"/>
      <c r="F599" s="94"/>
    </row>
    <row r="600">
      <c r="D600" s="72"/>
      <c r="E600" s="94"/>
      <c r="F600" s="94"/>
    </row>
    <row r="601">
      <c r="D601" s="72"/>
      <c r="E601" s="94"/>
      <c r="F601" s="94"/>
    </row>
    <row r="602">
      <c r="D602" s="72"/>
      <c r="E602" s="94"/>
      <c r="F602" s="94"/>
    </row>
    <row r="603">
      <c r="D603" s="72"/>
      <c r="E603" s="94"/>
      <c r="F603" s="94"/>
    </row>
    <row r="604">
      <c r="D604" s="72"/>
      <c r="E604" s="94"/>
      <c r="F604" s="94"/>
    </row>
    <row r="605">
      <c r="D605" s="72"/>
      <c r="E605" s="94"/>
      <c r="F605" s="94"/>
    </row>
    <row r="606">
      <c r="D606" s="72"/>
      <c r="E606" s="94"/>
      <c r="F606" s="94"/>
    </row>
    <row r="607">
      <c r="D607" s="72"/>
      <c r="E607" s="94"/>
      <c r="F607" s="94"/>
    </row>
    <row r="608">
      <c r="D608" s="72"/>
      <c r="E608" s="94"/>
      <c r="F608" s="94"/>
    </row>
    <row r="609">
      <c r="D609" s="72"/>
      <c r="E609" s="94"/>
      <c r="F609" s="94"/>
    </row>
    <row r="610">
      <c r="D610" s="72"/>
      <c r="E610" s="94"/>
      <c r="F610" s="94"/>
    </row>
    <row r="611">
      <c r="D611" s="72"/>
      <c r="E611" s="94"/>
      <c r="F611" s="94"/>
    </row>
    <row r="612">
      <c r="D612" s="72"/>
      <c r="E612" s="94"/>
      <c r="F612" s="94"/>
    </row>
    <row r="613">
      <c r="D613" s="72"/>
      <c r="E613" s="94"/>
      <c r="F613" s="94"/>
    </row>
    <row r="614">
      <c r="D614" s="72"/>
      <c r="E614" s="94"/>
      <c r="F614" s="94"/>
    </row>
    <row r="615">
      <c r="D615" s="72"/>
      <c r="E615" s="94"/>
      <c r="F615" s="94"/>
    </row>
    <row r="616">
      <c r="D616" s="72"/>
      <c r="E616" s="94"/>
      <c r="F616" s="94"/>
    </row>
    <row r="617">
      <c r="D617" s="72"/>
      <c r="E617" s="94"/>
      <c r="F617" s="94"/>
    </row>
    <row r="618">
      <c r="D618" s="72"/>
      <c r="E618" s="94"/>
      <c r="F618" s="94"/>
    </row>
    <row r="619">
      <c r="D619" s="72"/>
      <c r="E619" s="94"/>
      <c r="F619" s="94"/>
    </row>
    <row r="620">
      <c r="D620" s="72"/>
      <c r="E620" s="94"/>
      <c r="F620" s="94"/>
    </row>
    <row r="621">
      <c r="D621" s="72"/>
      <c r="E621" s="94"/>
      <c r="F621" s="94"/>
    </row>
    <row r="622">
      <c r="D622" s="72"/>
      <c r="E622" s="94"/>
      <c r="F622" s="94"/>
    </row>
    <row r="623">
      <c r="D623" s="72"/>
      <c r="E623" s="94"/>
      <c r="F623" s="94"/>
    </row>
    <row r="624">
      <c r="D624" s="72"/>
      <c r="E624" s="94"/>
      <c r="F624" s="94"/>
    </row>
    <row r="625">
      <c r="D625" s="72"/>
      <c r="E625" s="94"/>
      <c r="F625" s="94"/>
    </row>
    <row r="626">
      <c r="D626" s="72"/>
      <c r="E626" s="94"/>
      <c r="F626" s="94"/>
    </row>
    <row r="627">
      <c r="D627" s="72"/>
      <c r="E627" s="94"/>
      <c r="F627" s="94"/>
    </row>
    <row r="628">
      <c r="D628" s="72"/>
      <c r="E628" s="94"/>
      <c r="F628" s="94"/>
    </row>
    <row r="629">
      <c r="D629" s="72"/>
      <c r="E629" s="94"/>
      <c r="F629" s="94"/>
    </row>
    <row r="630">
      <c r="D630" s="72"/>
      <c r="E630" s="94"/>
      <c r="F630" s="94"/>
    </row>
    <row r="631">
      <c r="D631" s="72"/>
      <c r="E631" s="94"/>
      <c r="F631" s="94"/>
    </row>
    <row r="632">
      <c r="D632" s="72"/>
      <c r="E632" s="94"/>
      <c r="F632" s="94"/>
    </row>
    <row r="633">
      <c r="D633" s="72"/>
      <c r="E633" s="94"/>
      <c r="F633" s="94"/>
    </row>
    <row r="634">
      <c r="D634" s="72"/>
      <c r="E634" s="94"/>
      <c r="F634" s="94"/>
    </row>
    <row r="635">
      <c r="D635" s="72"/>
      <c r="E635" s="94"/>
      <c r="F635" s="94"/>
    </row>
    <row r="636">
      <c r="D636" s="72"/>
      <c r="E636" s="94"/>
      <c r="F636" s="94"/>
    </row>
    <row r="637">
      <c r="D637" s="72"/>
      <c r="E637" s="94"/>
      <c r="F637" s="94"/>
    </row>
    <row r="638">
      <c r="D638" s="72"/>
      <c r="E638" s="94"/>
      <c r="F638" s="94"/>
    </row>
    <row r="639">
      <c r="D639" s="72"/>
      <c r="E639" s="94"/>
      <c r="F639" s="94"/>
    </row>
    <row r="640">
      <c r="D640" s="72"/>
      <c r="E640" s="94"/>
      <c r="F640" s="94"/>
    </row>
    <row r="641">
      <c r="D641" s="72"/>
      <c r="E641" s="94"/>
      <c r="F641" s="94"/>
    </row>
    <row r="642">
      <c r="D642" s="72"/>
      <c r="E642" s="94"/>
      <c r="F642" s="94"/>
    </row>
    <row r="643">
      <c r="D643" s="72"/>
      <c r="E643" s="94"/>
      <c r="F643" s="94"/>
    </row>
    <row r="644">
      <c r="D644" s="72"/>
      <c r="E644" s="94"/>
      <c r="F644" s="94"/>
    </row>
    <row r="645">
      <c r="D645" s="72"/>
      <c r="E645" s="94"/>
      <c r="F645" s="94"/>
    </row>
    <row r="646">
      <c r="D646" s="72"/>
      <c r="E646" s="94"/>
      <c r="F646" s="94"/>
    </row>
    <row r="647">
      <c r="D647" s="72"/>
      <c r="E647" s="94"/>
      <c r="F647" s="94"/>
    </row>
    <row r="648">
      <c r="D648" s="72"/>
      <c r="E648" s="94"/>
      <c r="F648" s="94"/>
    </row>
    <row r="649">
      <c r="D649" s="72"/>
      <c r="E649" s="94"/>
      <c r="F649" s="94"/>
    </row>
    <row r="650">
      <c r="D650" s="72"/>
      <c r="E650" s="94"/>
      <c r="F650" s="94"/>
    </row>
    <row r="651">
      <c r="D651" s="72"/>
      <c r="E651" s="94"/>
      <c r="F651" s="94"/>
    </row>
    <row r="652">
      <c r="D652" s="72"/>
      <c r="E652" s="94"/>
      <c r="F652" s="94"/>
    </row>
    <row r="653">
      <c r="D653" s="72"/>
      <c r="E653" s="94"/>
      <c r="F653" s="94"/>
    </row>
    <row r="654">
      <c r="D654" s="72"/>
      <c r="E654" s="94"/>
      <c r="F654" s="94"/>
    </row>
    <row r="655">
      <c r="D655" s="72"/>
      <c r="E655" s="94"/>
      <c r="F655" s="94"/>
    </row>
    <row r="656">
      <c r="D656" s="72"/>
      <c r="E656" s="94"/>
      <c r="F656" s="94"/>
    </row>
    <row r="657">
      <c r="D657" s="72"/>
      <c r="E657" s="94"/>
      <c r="F657" s="94"/>
    </row>
    <row r="658">
      <c r="D658" s="72"/>
      <c r="E658" s="94"/>
      <c r="F658" s="94"/>
    </row>
    <row r="659">
      <c r="D659" s="72"/>
      <c r="E659" s="94"/>
      <c r="F659" s="94"/>
    </row>
    <row r="660">
      <c r="D660" s="72"/>
      <c r="E660" s="94"/>
      <c r="F660" s="94"/>
    </row>
    <row r="661">
      <c r="D661" s="72"/>
      <c r="E661" s="94"/>
      <c r="F661" s="94"/>
    </row>
    <row r="662">
      <c r="D662" s="72"/>
      <c r="E662" s="94"/>
      <c r="F662" s="94"/>
    </row>
    <row r="663">
      <c r="D663" s="72"/>
      <c r="E663" s="94"/>
      <c r="F663" s="94"/>
    </row>
    <row r="664">
      <c r="D664" s="72"/>
      <c r="E664" s="94"/>
      <c r="F664" s="94"/>
    </row>
    <row r="665">
      <c r="D665" s="72"/>
      <c r="E665" s="94"/>
      <c r="F665" s="94"/>
    </row>
    <row r="666">
      <c r="D666" s="72"/>
      <c r="E666" s="94"/>
      <c r="F666" s="94"/>
    </row>
    <row r="667">
      <c r="D667" s="72"/>
      <c r="E667" s="94"/>
      <c r="F667" s="94"/>
    </row>
    <row r="668">
      <c r="D668" s="72"/>
      <c r="E668" s="94"/>
      <c r="F668" s="94"/>
    </row>
    <row r="669">
      <c r="D669" s="72"/>
      <c r="E669" s="94"/>
      <c r="F669" s="94"/>
    </row>
    <row r="670">
      <c r="D670" s="72"/>
      <c r="E670" s="94"/>
      <c r="F670" s="94"/>
    </row>
    <row r="671">
      <c r="D671" s="72"/>
      <c r="E671" s="94"/>
      <c r="F671" s="94"/>
    </row>
    <row r="672">
      <c r="D672" s="72"/>
      <c r="E672" s="94"/>
      <c r="F672" s="94"/>
    </row>
    <row r="673">
      <c r="D673" s="72"/>
      <c r="E673" s="94"/>
      <c r="F673" s="94"/>
    </row>
    <row r="674">
      <c r="D674" s="72"/>
      <c r="E674" s="94"/>
      <c r="F674" s="94"/>
    </row>
    <row r="675">
      <c r="D675" s="72"/>
      <c r="E675" s="94"/>
      <c r="F675" s="94"/>
    </row>
    <row r="676">
      <c r="D676" s="72"/>
      <c r="E676" s="94"/>
      <c r="F676" s="94"/>
    </row>
    <row r="677">
      <c r="D677" s="72"/>
      <c r="E677" s="94"/>
      <c r="F677" s="94"/>
    </row>
    <row r="678">
      <c r="D678" s="72"/>
      <c r="E678" s="94"/>
      <c r="F678" s="94"/>
    </row>
    <row r="679">
      <c r="D679" s="72"/>
      <c r="E679" s="94"/>
      <c r="F679" s="94"/>
    </row>
    <row r="680">
      <c r="D680" s="72"/>
      <c r="E680" s="94"/>
      <c r="F680" s="94"/>
    </row>
    <row r="681">
      <c r="D681" s="72"/>
      <c r="E681" s="94"/>
      <c r="F681" s="94"/>
    </row>
    <row r="682">
      <c r="D682" s="72"/>
      <c r="E682" s="94"/>
      <c r="F682" s="94"/>
    </row>
    <row r="683">
      <c r="D683" s="72"/>
      <c r="E683" s="94"/>
      <c r="F683" s="94"/>
    </row>
    <row r="684">
      <c r="D684" s="72"/>
      <c r="E684" s="94"/>
      <c r="F684" s="94"/>
    </row>
    <row r="685">
      <c r="D685" s="72"/>
      <c r="E685" s="94"/>
      <c r="F685" s="94"/>
    </row>
    <row r="686">
      <c r="D686" s="72"/>
      <c r="E686" s="94"/>
      <c r="F686" s="94"/>
    </row>
    <row r="687">
      <c r="D687" s="72"/>
      <c r="E687" s="94"/>
      <c r="F687" s="94"/>
    </row>
    <row r="688">
      <c r="D688" s="72"/>
      <c r="E688" s="94"/>
      <c r="F688" s="94"/>
    </row>
    <row r="689">
      <c r="D689" s="72"/>
      <c r="E689" s="94"/>
      <c r="F689" s="94"/>
    </row>
    <row r="690">
      <c r="D690" s="72"/>
      <c r="E690" s="94"/>
      <c r="F690" s="94"/>
    </row>
    <row r="691">
      <c r="D691" s="72"/>
      <c r="E691" s="94"/>
      <c r="F691" s="94"/>
    </row>
    <row r="692">
      <c r="D692" s="72"/>
      <c r="E692" s="94"/>
      <c r="F692" s="94"/>
    </row>
    <row r="693">
      <c r="D693" s="72"/>
      <c r="E693" s="94"/>
      <c r="F693" s="94"/>
    </row>
    <row r="694">
      <c r="D694" s="72"/>
      <c r="E694" s="94"/>
      <c r="F694" s="94"/>
    </row>
    <row r="695">
      <c r="D695" s="72"/>
      <c r="E695" s="94"/>
      <c r="F695" s="94"/>
    </row>
    <row r="696">
      <c r="D696" s="72"/>
      <c r="E696" s="94"/>
      <c r="F696" s="94"/>
    </row>
    <row r="697">
      <c r="D697" s="72"/>
      <c r="E697" s="94"/>
      <c r="F697" s="94"/>
    </row>
    <row r="698">
      <c r="D698" s="72"/>
      <c r="E698" s="94"/>
      <c r="F698" s="94"/>
    </row>
    <row r="699">
      <c r="D699" s="72"/>
      <c r="E699" s="94"/>
      <c r="F699" s="94"/>
    </row>
    <row r="700">
      <c r="D700" s="72"/>
      <c r="E700" s="94"/>
      <c r="F700" s="94"/>
    </row>
    <row r="701">
      <c r="D701" s="72"/>
      <c r="E701" s="94"/>
      <c r="F701" s="94"/>
    </row>
    <row r="702">
      <c r="D702" s="72"/>
      <c r="E702" s="94"/>
      <c r="F702" s="94"/>
    </row>
    <row r="703">
      <c r="D703" s="72"/>
      <c r="E703" s="94"/>
      <c r="F703" s="94"/>
    </row>
    <row r="704">
      <c r="D704" s="72"/>
      <c r="E704" s="94"/>
      <c r="F704" s="94"/>
    </row>
    <row r="705">
      <c r="D705" s="72"/>
      <c r="E705" s="94"/>
      <c r="F705" s="94"/>
    </row>
    <row r="706">
      <c r="D706" s="72"/>
      <c r="E706" s="94"/>
      <c r="F706" s="94"/>
    </row>
    <row r="707">
      <c r="D707" s="72"/>
      <c r="E707" s="94"/>
      <c r="F707" s="94"/>
    </row>
    <row r="708">
      <c r="D708" s="72"/>
      <c r="E708" s="94"/>
      <c r="F708" s="94"/>
    </row>
    <row r="709">
      <c r="D709" s="72"/>
      <c r="E709" s="94"/>
      <c r="F709" s="94"/>
    </row>
    <row r="710">
      <c r="D710" s="72"/>
      <c r="E710" s="94"/>
      <c r="F710" s="94"/>
    </row>
    <row r="711">
      <c r="D711" s="72"/>
      <c r="E711" s="94"/>
      <c r="F711" s="94"/>
    </row>
    <row r="712">
      <c r="D712" s="72"/>
      <c r="E712" s="94"/>
      <c r="F712" s="94"/>
    </row>
    <row r="713">
      <c r="D713" s="72"/>
      <c r="E713" s="94"/>
      <c r="F713" s="94"/>
    </row>
    <row r="714">
      <c r="D714" s="72"/>
      <c r="E714" s="94"/>
      <c r="F714" s="94"/>
    </row>
    <row r="715">
      <c r="D715" s="72"/>
      <c r="E715" s="94"/>
      <c r="F715" s="94"/>
    </row>
    <row r="716">
      <c r="D716" s="72"/>
      <c r="E716" s="94"/>
      <c r="F716" s="94"/>
    </row>
    <row r="717">
      <c r="D717" s="72"/>
      <c r="E717" s="94"/>
      <c r="F717" s="94"/>
    </row>
    <row r="718">
      <c r="D718" s="72"/>
      <c r="E718" s="94"/>
      <c r="F718" s="94"/>
    </row>
    <row r="719">
      <c r="D719" s="72"/>
      <c r="E719" s="94"/>
      <c r="F719" s="94"/>
    </row>
    <row r="720">
      <c r="D720" s="72"/>
      <c r="E720" s="94"/>
      <c r="F720" s="94"/>
    </row>
    <row r="721">
      <c r="D721" s="72"/>
      <c r="E721" s="94"/>
      <c r="F721" s="94"/>
    </row>
    <row r="722">
      <c r="D722" s="72"/>
      <c r="E722" s="94"/>
      <c r="F722" s="94"/>
    </row>
    <row r="723">
      <c r="D723" s="72"/>
      <c r="E723" s="94"/>
      <c r="F723" s="94"/>
    </row>
    <row r="724">
      <c r="D724" s="72"/>
      <c r="E724" s="94"/>
      <c r="F724" s="94"/>
    </row>
    <row r="725">
      <c r="D725" s="72"/>
      <c r="E725" s="94"/>
      <c r="F725" s="94"/>
    </row>
    <row r="726">
      <c r="D726" s="72"/>
      <c r="E726" s="94"/>
      <c r="F726" s="94"/>
    </row>
    <row r="727">
      <c r="D727" s="72"/>
      <c r="E727" s="94"/>
      <c r="F727" s="94"/>
    </row>
    <row r="728">
      <c r="D728" s="72"/>
      <c r="E728" s="94"/>
      <c r="F728" s="94"/>
    </row>
    <row r="729">
      <c r="D729" s="72"/>
      <c r="E729" s="94"/>
      <c r="F729" s="94"/>
    </row>
    <row r="730">
      <c r="D730" s="72"/>
      <c r="E730" s="94"/>
      <c r="F730" s="94"/>
    </row>
    <row r="731">
      <c r="D731" s="72"/>
      <c r="E731" s="94"/>
      <c r="F731" s="94"/>
    </row>
    <row r="732">
      <c r="D732" s="72"/>
      <c r="E732" s="94"/>
      <c r="F732" s="94"/>
    </row>
    <row r="733">
      <c r="D733" s="72"/>
      <c r="E733" s="94"/>
      <c r="F733" s="94"/>
    </row>
    <row r="734">
      <c r="D734" s="72"/>
      <c r="E734" s="94"/>
      <c r="F734" s="94"/>
    </row>
    <row r="735">
      <c r="D735" s="72"/>
      <c r="E735" s="94"/>
      <c r="F735" s="94"/>
    </row>
    <row r="736">
      <c r="D736" s="72"/>
      <c r="E736" s="94"/>
      <c r="F736" s="94"/>
    </row>
    <row r="737">
      <c r="D737" s="72"/>
      <c r="E737" s="94"/>
      <c r="F737" s="94"/>
    </row>
    <row r="738">
      <c r="D738" s="72"/>
      <c r="E738" s="94"/>
      <c r="F738" s="94"/>
    </row>
    <row r="739">
      <c r="D739" s="72"/>
      <c r="E739" s="94"/>
      <c r="F739" s="94"/>
    </row>
    <row r="740">
      <c r="D740" s="72"/>
      <c r="E740" s="94"/>
      <c r="F740" s="94"/>
    </row>
    <row r="741">
      <c r="D741" s="72"/>
      <c r="E741" s="94"/>
      <c r="F741" s="94"/>
    </row>
    <row r="742">
      <c r="D742" s="72"/>
      <c r="E742" s="94"/>
      <c r="F742" s="94"/>
    </row>
    <row r="743">
      <c r="D743" s="72"/>
      <c r="E743" s="94"/>
      <c r="F743" s="94"/>
    </row>
    <row r="744">
      <c r="D744" s="72"/>
      <c r="E744" s="94"/>
      <c r="F744" s="94"/>
    </row>
    <row r="745">
      <c r="D745" s="72"/>
      <c r="E745" s="94"/>
      <c r="F745" s="94"/>
    </row>
    <row r="746">
      <c r="D746" s="72"/>
      <c r="E746" s="94"/>
      <c r="F746" s="94"/>
    </row>
    <row r="747">
      <c r="D747" s="72"/>
      <c r="E747" s="94"/>
      <c r="F747" s="94"/>
    </row>
    <row r="748">
      <c r="D748" s="72"/>
      <c r="E748" s="94"/>
      <c r="F748" s="94"/>
    </row>
    <row r="749">
      <c r="D749" s="72"/>
      <c r="E749" s="94"/>
      <c r="F749" s="94"/>
    </row>
    <row r="750">
      <c r="D750" s="72"/>
      <c r="E750" s="94"/>
      <c r="F750" s="94"/>
    </row>
    <row r="751">
      <c r="D751" s="72"/>
      <c r="E751" s="94"/>
      <c r="F751" s="94"/>
    </row>
    <row r="752">
      <c r="D752" s="72"/>
      <c r="E752" s="94"/>
      <c r="F752" s="94"/>
    </row>
    <row r="753">
      <c r="D753" s="72"/>
      <c r="E753" s="94"/>
      <c r="F753" s="94"/>
    </row>
    <row r="754">
      <c r="D754" s="72"/>
      <c r="E754" s="94"/>
      <c r="F754" s="94"/>
    </row>
    <row r="755">
      <c r="D755" s="72"/>
      <c r="E755" s="94"/>
      <c r="F755" s="94"/>
    </row>
    <row r="756">
      <c r="D756" s="72"/>
      <c r="E756" s="94"/>
      <c r="F756" s="94"/>
    </row>
    <row r="757">
      <c r="D757" s="72"/>
      <c r="E757" s="94"/>
      <c r="F757" s="94"/>
    </row>
    <row r="758">
      <c r="D758" s="72"/>
      <c r="E758" s="94"/>
      <c r="F758" s="94"/>
    </row>
    <row r="759">
      <c r="D759" s="72"/>
      <c r="E759" s="94"/>
      <c r="F759" s="94"/>
    </row>
    <row r="760">
      <c r="D760" s="72"/>
      <c r="E760" s="94"/>
      <c r="F760" s="94"/>
    </row>
    <row r="761">
      <c r="D761" s="72"/>
      <c r="E761" s="94"/>
      <c r="F761" s="94"/>
    </row>
    <row r="762">
      <c r="D762" s="72"/>
      <c r="E762" s="94"/>
      <c r="F762" s="94"/>
    </row>
    <row r="763">
      <c r="D763" s="72"/>
      <c r="E763" s="94"/>
      <c r="F763" s="94"/>
    </row>
    <row r="764">
      <c r="D764" s="72"/>
      <c r="E764" s="94"/>
      <c r="F764" s="94"/>
    </row>
    <row r="765">
      <c r="D765" s="72"/>
      <c r="E765" s="94"/>
      <c r="F765" s="94"/>
    </row>
    <row r="766">
      <c r="D766" s="72"/>
      <c r="E766" s="94"/>
      <c r="F766" s="94"/>
    </row>
    <row r="767">
      <c r="D767" s="72"/>
      <c r="E767" s="94"/>
      <c r="F767" s="94"/>
    </row>
    <row r="768">
      <c r="D768" s="72"/>
      <c r="E768" s="94"/>
      <c r="F768" s="94"/>
    </row>
    <row r="769">
      <c r="D769" s="72"/>
      <c r="E769" s="94"/>
      <c r="F769" s="94"/>
    </row>
    <row r="770">
      <c r="D770" s="72"/>
      <c r="E770" s="94"/>
      <c r="F770" s="94"/>
    </row>
    <row r="771">
      <c r="D771" s="72"/>
      <c r="E771" s="94"/>
      <c r="F771" s="94"/>
    </row>
    <row r="772">
      <c r="D772" s="72"/>
      <c r="E772" s="94"/>
      <c r="F772" s="94"/>
    </row>
    <row r="773">
      <c r="D773" s="72"/>
      <c r="E773" s="94"/>
      <c r="F773" s="94"/>
    </row>
    <row r="774">
      <c r="D774" s="72"/>
      <c r="E774" s="94"/>
      <c r="F774" s="94"/>
    </row>
    <row r="775">
      <c r="D775" s="72"/>
      <c r="E775" s="94"/>
      <c r="F775" s="94"/>
    </row>
    <row r="776">
      <c r="D776" s="72"/>
      <c r="E776" s="94"/>
      <c r="F776" s="94"/>
    </row>
    <row r="777">
      <c r="D777" s="72"/>
      <c r="E777" s="94"/>
      <c r="F777" s="94"/>
    </row>
    <row r="778">
      <c r="D778" s="72"/>
      <c r="E778" s="94"/>
      <c r="F778" s="94"/>
    </row>
    <row r="779">
      <c r="D779" s="72"/>
      <c r="E779" s="94"/>
      <c r="F779" s="94"/>
    </row>
    <row r="780">
      <c r="D780" s="72"/>
      <c r="E780" s="94"/>
      <c r="F780" s="94"/>
    </row>
    <row r="781">
      <c r="D781" s="72"/>
      <c r="E781" s="94"/>
      <c r="F781" s="94"/>
    </row>
    <row r="782">
      <c r="D782" s="72"/>
      <c r="E782" s="94"/>
      <c r="F782" s="94"/>
    </row>
    <row r="783">
      <c r="D783" s="72"/>
      <c r="E783" s="94"/>
      <c r="F783" s="94"/>
    </row>
    <row r="784">
      <c r="D784" s="72"/>
      <c r="E784" s="94"/>
      <c r="F784" s="94"/>
    </row>
    <row r="785">
      <c r="D785" s="72"/>
      <c r="E785" s="94"/>
      <c r="F785" s="94"/>
    </row>
    <row r="786">
      <c r="D786" s="72"/>
      <c r="E786" s="94"/>
      <c r="F786" s="94"/>
    </row>
    <row r="787">
      <c r="D787" s="72"/>
      <c r="E787" s="94"/>
      <c r="F787" s="94"/>
    </row>
    <row r="788">
      <c r="D788" s="72"/>
      <c r="E788" s="94"/>
      <c r="F788" s="94"/>
    </row>
    <row r="789">
      <c r="D789" s="72"/>
      <c r="E789" s="94"/>
      <c r="F789" s="94"/>
    </row>
    <row r="790">
      <c r="D790" s="72"/>
      <c r="E790" s="94"/>
      <c r="F790" s="94"/>
    </row>
    <row r="791">
      <c r="D791" s="72"/>
      <c r="E791" s="94"/>
      <c r="F791" s="94"/>
    </row>
    <row r="792">
      <c r="D792" s="72"/>
      <c r="E792" s="94"/>
      <c r="F792" s="94"/>
    </row>
    <row r="793">
      <c r="D793" s="72"/>
      <c r="E793" s="94"/>
      <c r="F793" s="94"/>
    </row>
    <row r="794">
      <c r="D794" s="72"/>
      <c r="E794" s="94"/>
      <c r="F794" s="94"/>
    </row>
    <row r="795">
      <c r="D795" s="72"/>
      <c r="E795" s="94"/>
      <c r="F795" s="94"/>
    </row>
    <row r="796">
      <c r="D796" s="72"/>
      <c r="E796" s="94"/>
      <c r="F796" s="94"/>
    </row>
    <row r="797">
      <c r="D797" s="72"/>
      <c r="E797" s="94"/>
      <c r="F797" s="94"/>
    </row>
    <row r="798">
      <c r="D798" s="72"/>
      <c r="E798" s="94"/>
      <c r="F798" s="94"/>
    </row>
    <row r="799">
      <c r="D799" s="72"/>
      <c r="E799" s="94"/>
      <c r="F799" s="94"/>
    </row>
    <row r="800">
      <c r="D800" s="72"/>
      <c r="E800" s="94"/>
      <c r="F800" s="94"/>
    </row>
    <row r="801">
      <c r="D801" s="72"/>
      <c r="E801" s="94"/>
      <c r="F801" s="94"/>
    </row>
    <row r="802">
      <c r="D802" s="72"/>
      <c r="E802" s="94"/>
      <c r="F802" s="94"/>
    </row>
    <row r="803">
      <c r="D803" s="72"/>
      <c r="E803" s="94"/>
      <c r="F803" s="94"/>
    </row>
    <row r="804">
      <c r="D804" s="72"/>
      <c r="E804" s="94"/>
      <c r="F804" s="94"/>
    </row>
    <row r="805">
      <c r="D805" s="72"/>
      <c r="E805" s="94"/>
      <c r="F805" s="94"/>
    </row>
    <row r="806">
      <c r="D806" s="72"/>
      <c r="E806" s="94"/>
      <c r="F806" s="94"/>
    </row>
    <row r="807">
      <c r="D807" s="72"/>
      <c r="E807" s="94"/>
      <c r="F807" s="94"/>
    </row>
    <row r="808">
      <c r="D808" s="72"/>
      <c r="E808" s="94"/>
      <c r="F808" s="94"/>
    </row>
    <row r="809">
      <c r="D809" s="72"/>
      <c r="E809" s="94"/>
      <c r="F809" s="94"/>
    </row>
    <row r="810">
      <c r="D810" s="72"/>
      <c r="E810" s="94"/>
      <c r="F810" s="94"/>
    </row>
    <row r="811">
      <c r="D811" s="72"/>
      <c r="E811" s="94"/>
      <c r="F811" s="94"/>
    </row>
    <row r="812">
      <c r="D812" s="72"/>
      <c r="E812" s="94"/>
      <c r="F812" s="94"/>
    </row>
    <row r="813">
      <c r="D813" s="72"/>
      <c r="E813" s="94"/>
      <c r="F813" s="94"/>
    </row>
    <row r="814">
      <c r="D814" s="72"/>
      <c r="E814" s="94"/>
      <c r="F814" s="94"/>
    </row>
    <row r="815">
      <c r="D815" s="72"/>
      <c r="E815" s="94"/>
      <c r="F815" s="94"/>
    </row>
    <row r="816">
      <c r="D816" s="72"/>
      <c r="E816" s="94"/>
      <c r="F816" s="94"/>
    </row>
    <row r="817">
      <c r="D817" s="72"/>
      <c r="E817" s="94"/>
      <c r="F817" s="94"/>
    </row>
    <row r="818">
      <c r="D818" s="72"/>
      <c r="E818" s="94"/>
      <c r="F818" s="94"/>
    </row>
    <row r="819">
      <c r="D819" s="72"/>
      <c r="E819" s="94"/>
      <c r="F819" s="94"/>
    </row>
    <row r="820">
      <c r="D820" s="72"/>
      <c r="E820" s="94"/>
      <c r="F820" s="94"/>
    </row>
    <row r="821">
      <c r="D821" s="72"/>
      <c r="E821" s="94"/>
      <c r="F821" s="94"/>
    </row>
    <row r="822">
      <c r="D822" s="72"/>
      <c r="E822" s="94"/>
      <c r="F822" s="94"/>
    </row>
    <row r="823">
      <c r="D823" s="72"/>
      <c r="E823" s="94"/>
      <c r="F823" s="94"/>
    </row>
    <row r="824">
      <c r="D824" s="72"/>
      <c r="E824" s="94"/>
      <c r="F824" s="94"/>
    </row>
    <row r="825">
      <c r="D825" s="72"/>
      <c r="E825" s="94"/>
      <c r="F825" s="94"/>
    </row>
    <row r="826">
      <c r="D826" s="72"/>
      <c r="E826" s="94"/>
      <c r="F826" s="94"/>
    </row>
    <row r="827">
      <c r="D827" s="72"/>
      <c r="E827" s="94"/>
      <c r="F827" s="94"/>
    </row>
    <row r="828">
      <c r="D828" s="72"/>
      <c r="E828" s="94"/>
      <c r="F828" s="94"/>
    </row>
    <row r="829">
      <c r="D829" s="72"/>
      <c r="E829" s="94"/>
      <c r="F829" s="94"/>
    </row>
    <row r="830">
      <c r="D830" s="72"/>
      <c r="E830" s="94"/>
      <c r="F830" s="94"/>
    </row>
    <row r="831">
      <c r="D831" s="72"/>
      <c r="E831" s="94"/>
      <c r="F831" s="94"/>
    </row>
    <row r="832">
      <c r="D832" s="72"/>
      <c r="E832" s="94"/>
      <c r="F832" s="94"/>
    </row>
    <row r="833">
      <c r="D833" s="72"/>
      <c r="E833" s="94"/>
      <c r="F833" s="94"/>
    </row>
    <row r="834">
      <c r="D834" s="72"/>
      <c r="E834" s="94"/>
      <c r="F834" s="94"/>
    </row>
    <row r="835">
      <c r="D835" s="72"/>
      <c r="E835" s="94"/>
      <c r="F835" s="94"/>
    </row>
    <row r="836">
      <c r="D836" s="72"/>
      <c r="E836" s="94"/>
      <c r="F836" s="94"/>
    </row>
    <row r="837">
      <c r="D837" s="72"/>
      <c r="E837" s="94"/>
      <c r="F837" s="94"/>
    </row>
    <row r="838">
      <c r="D838" s="72"/>
      <c r="E838" s="94"/>
      <c r="F838" s="94"/>
    </row>
    <row r="839">
      <c r="D839" s="72"/>
      <c r="E839" s="94"/>
      <c r="F839" s="94"/>
    </row>
    <row r="840">
      <c r="D840" s="72"/>
      <c r="E840" s="94"/>
      <c r="F840" s="94"/>
    </row>
    <row r="841">
      <c r="D841" s="72"/>
      <c r="E841" s="94"/>
      <c r="F841" s="94"/>
    </row>
    <row r="842">
      <c r="D842" s="72"/>
      <c r="E842" s="94"/>
      <c r="F842" s="94"/>
    </row>
    <row r="843">
      <c r="D843" s="72"/>
      <c r="E843" s="94"/>
      <c r="F843" s="94"/>
    </row>
    <row r="844">
      <c r="D844" s="72"/>
      <c r="E844" s="94"/>
      <c r="F844" s="94"/>
    </row>
    <row r="845">
      <c r="D845" s="72"/>
      <c r="E845" s="94"/>
      <c r="F845" s="94"/>
    </row>
    <row r="846">
      <c r="D846" s="72"/>
      <c r="E846" s="94"/>
      <c r="F846" s="94"/>
    </row>
    <row r="847">
      <c r="D847" s="72"/>
      <c r="E847" s="94"/>
      <c r="F847" s="94"/>
    </row>
    <row r="848">
      <c r="D848" s="72"/>
      <c r="E848" s="94"/>
      <c r="F848" s="94"/>
    </row>
    <row r="849">
      <c r="D849" s="72"/>
      <c r="E849" s="94"/>
      <c r="F849" s="94"/>
    </row>
    <row r="850">
      <c r="D850" s="72"/>
      <c r="E850" s="94"/>
      <c r="F850" s="94"/>
    </row>
    <row r="851">
      <c r="D851" s="72"/>
      <c r="E851" s="94"/>
      <c r="F851" s="94"/>
    </row>
    <row r="852">
      <c r="D852" s="72"/>
      <c r="E852" s="94"/>
      <c r="F852" s="94"/>
    </row>
    <row r="853">
      <c r="D853" s="72"/>
      <c r="E853" s="94"/>
      <c r="F853" s="94"/>
    </row>
    <row r="854">
      <c r="D854" s="72"/>
      <c r="E854" s="94"/>
      <c r="F854" s="94"/>
    </row>
    <row r="855">
      <c r="D855" s="72"/>
      <c r="E855" s="94"/>
      <c r="F855" s="94"/>
    </row>
    <row r="856">
      <c r="D856" s="72"/>
      <c r="E856" s="94"/>
      <c r="F856" s="94"/>
    </row>
    <row r="857">
      <c r="D857" s="72"/>
      <c r="E857" s="94"/>
      <c r="F857" s="94"/>
    </row>
    <row r="858">
      <c r="D858" s="72"/>
      <c r="E858" s="94"/>
      <c r="F858" s="94"/>
    </row>
    <row r="859">
      <c r="D859" s="72"/>
      <c r="E859" s="94"/>
      <c r="F859" s="94"/>
    </row>
    <row r="860">
      <c r="D860" s="72"/>
      <c r="E860" s="94"/>
      <c r="F860" s="94"/>
    </row>
    <row r="861">
      <c r="D861" s="72"/>
      <c r="E861" s="94"/>
      <c r="F861" s="94"/>
    </row>
    <row r="862">
      <c r="D862" s="72"/>
      <c r="E862" s="94"/>
      <c r="F862" s="94"/>
    </row>
    <row r="863">
      <c r="D863" s="72"/>
      <c r="E863" s="94"/>
      <c r="F863" s="94"/>
    </row>
    <row r="864">
      <c r="D864" s="72"/>
      <c r="E864" s="94"/>
      <c r="F864" s="94"/>
    </row>
    <row r="865">
      <c r="D865" s="72"/>
      <c r="E865" s="94"/>
      <c r="F865" s="94"/>
    </row>
    <row r="866">
      <c r="D866" s="72"/>
      <c r="E866" s="94"/>
      <c r="F866" s="94"/>
    </row>
    <row r="867">
      <c r="D867" s="72"/>
      <c r="E867" s="94"/>
      <c r="F867" s="94"/>
    </row>
    <row r="868">
      <c r="D868" s="72"/>
      <c r="E868" s="94"/>
      <c r="F868" s="94"/>
    </row>
    <row r="869">
      <c r="D869" s="72"/>
      <c r="E869" s="94"/>
      <c r="F869" s="94"/>
    </row>
    <row r="870">
      <c r="D870" s="72"/>
      <c r="E870" s="94"/>
      <c r="F870" s="94"/>
    </row>
    <row r="871">
      <c r="D871" s="72"/>
      <c r="E871" s="94"/>
      <c r="F871" s="94"/>
    </row>
    <row r="872">
      <c r="D872" s="72"/>
      <c r="E872" s="94"/>
      <c r="F872" s="94"/>
    </row>
    <row r="873">
      <c r="D873" s="72"/>
      <c r="E873" s="94"/>
      <c r="F873" s="94"/>
    </row>
    <row r="874">
      <c r="D874" s="72"/>
      <c r="E874" s="94"/>
      <c r="F874" s="94"/>
    </row>
    <row r="875">
      <c r="D875" s="72"/>
      <c r="E875" s="94"/>
      <c r="F875" s="94"/>
    </row>
    <row r="876">
      <c r="D876" s="72"/>
      <c r="E876" s="94"/>
      <c r="F876" s="94"/>
    </row>
    <row r="877">
      <c r="D877" s="72"/>
      <c r="E877" s="94"/>
      <c r="F877" s="94"/>
    </row>
    <row r="878">
      <c r="D878" s="72"/>
      <c r="E878" s="94"/>
      <c r="F878" s="94"/>
    </row>
    <row r="879">
      <c r="D879" s="72"/>
      <c r="E879" s="94"/>
      <c r="F879" s="94"/>
    </row>
    <row r="880">
      <c r="D880" s="72"/>
      <c r="E880" s="94"/>
      <c r="F880" s="94"/>
    </row>
    <row r="881">
      <c r="D881" s="72"/>
      <c r="E881" s="94"/>
      <c r="F881" s="94"/>
    </row>
    <row r="882">
      <c r="D882" s="72"/>
      <c r="E882" s="94"/>
      <c r="F882" s="94"/>
    </row>
    <row r="883">
      <c r="D883" s="72"/>
      <c r="E883" s="94"/>
      <c r="F883" s="94"/>
    </row>
    <row r="884">
      <c r="D884" s="72"/>
      <c r="E884" s="94"/>
      <c r="F884" s="94"/>
    </row>
    <row r="885">
      <c r="D885" s="72"/>
      <c r="E885" s="94"/>
      <c r="F885" s="94"/>
    </row>
    <row r="886">
      <c r="D886" s="72"/>
      <c r="E886" s="94"/>
      <c r="F886" s="94"/>
    </row>
    <row r="887">
      <c r="D887" s="72"/>
      <c r="E887" s="94"/>
      <c r="F887" s="94"/>
    </row>
    <row r="888">
      <c r="D888" s="72"/>
      <c r="E888" s="94"/>
      <c r="F888" s="94"/>
    </row>
    <row r="889">
      <c r="D889" s="72"/>
      <c r="E889" s="94"/>
      <c r="F889" s="94"/>
    </row>
    <row r="890">
      <c r="D890" s="72"/>
      <c r="E890" s="94"/>
      <c r="F890" s="94"/>
    </row>
    <row r="891">
      <c r="D891" s="72"/>
      <c r="E891" s="94"/>
      <c r="F891" s="94"/>
    </row>
    <row r="892">
      <c r="D892" s="72"/>
      <c r="E892" s="94"/>
      <c r="F892" s="94"/>
    </row>
    <row r="893">
      <c r="D893" s="72"/>
      <c r="E893" s="94"/>
      <c r="F893" s="94"/>
    </row>
    <row r="894">
      <c r="D894" s="72"/>
      <c r="E894" s="94"/>
      <c r="F894" s="94"/>
    </row>
    <row r="895">
      <c r="D895" s="72"/>
      <c r="E895" s="94"/>
      <c r="F895" s="94"/>
    </row>
    <row r="896">
      <c r="D896" s="72"/>
      <c r="E896" s="94"/>
      <c r="F896" s="94"/>
    </row>
    <row r="897">
      <c r="D897" s="72"/>
      <c r="E897" s="94"/>
      <c r="F897" s="94"/>
    </row>
    <row r="898">
      <c r="D898" s="72"/>
      <c r="E898" s="94"/>
      <c r="F898" s="94"/>
    </row>
    <row r="899">
      <c r="D899" s="72"/>
      <c r="E899" s="94"/>
      <c r="F899" s="94"/>
    </row>
    <row r="900">
      <c r="D900" s="72"/>
      <c r="E900" s="94"/>
      <c r="F900" s="94"/>
    </row>
    <row r="901">
      <c r="D901" s="72"/>
      <c r="E901" s="94"/>
      <c r="F901" s="94"/>
    </row>
    <row r="902">
      <c r="D902" s="72"/>
      <c r="E902" s="94"/>
      <c r="F902" s="94"/>
    </row>
    <row r="903">
      <c r="D903" s="72"/>
      <c r="E903" s="94"/>
      <c r="F903" s="94"/>
    </row>
    <row r="904">
      <c r="D904" s="72"/>
      <c r="E904" s="94"/>
      <c r="F904" s="94"/>
    </row>
    <row r="905">
      <c r="D905" s="72"/>
      <c r="E905" s="94"/>
      <c r="F905" s="94"/>
    </row>
    <row r="906">
      <c r="D906" s="72"/>
      <c r="E906" s="94"/>
      <c r="F906" s="94"/>
    </row>
    <row r="907">
      <c r="D907" s="72"/>
      <c r="E907" s="94"/>
      <c r="F907" s="94"/>
    </row>
    <row r="908">
      <c r="D908" s="72"/>
      <c r="E908" s="94"/>
      <c r="F908" s="94"/>
    </row>
    <row r="909">
      <c r="D909" s="72"/>
      <c r="E909" s="94"/>
      <c r="F909" s="94"/>
    </row>
    <row r="910">
      <c r="D910" s="72"/>
      <c r="E910" s="94"/>
      <c r="F910" s="94"/>
    </row>
    <row r="911">
      <c r="D911" s="72"/>
      <c r="E911" s="94"/>
      <c r="F911" s="94"/>
    </row>
    <row r="912">
      <c r="D912" s="72"/>
      <c r="E912" s="94"/>
      <c r="F912" s="94"/>
    </row>
    <row r="913">
      <c r="D913" s="72"/>
      <c r="E913" s="94"/>
      <c r="F913" s="94"/>
    </row>
    <row r="914">
      <c r="D914" s="72"/>
      <c r="E914" s="94"/>
      <c r="F914" s="94"/>
    </row>
    <row r="915">
      <c r="D915" s="72"/>
      <c r="E915" s="94"/>
      <c r="F915" s="94"/>
    </row>
    <row r="916">
      <c r="D916" s="72"/>
      <c r="E916" s="94"/>
      <c r="F916" s="94"/>
    </row>
    <row r="917">
      <c r="D917" s="72"/>
      <c r="E917" s="94"/>
      <c r="F917" s="94"/>
    </row>
    <row r="918">
      <c r="D918" s="72"/>
      <c r="E918" s="94"/>
      <c r="F918" s="94"/>
    </row>
    <row r="919">
      <c r="D919" s="72"/>
      <c r="E919" s="94"/>
      <c r="F919" s="94"/>
    </row>
    <row r="920">
      <c r="D920" s="72"/>
      <c r="E920" s="94"/>
      <c r="F920" s="94"/>
    </row>
    <row r="921">
      <c r="D921" s="72"/>
      <c r="E921" s="94"/>
      <c r="F921" s="94"/>
    </row>
    <row r="922">
      <c r="D922" s="72"/>
      <c r="E922" s="94"/>
      <c r="F922" s="94"/>
    </row>
    <row r="923">
      <c r="D923" s="72"/>
      <c r="E923" s="94"/>
      <c r="F923" s="94"/>
    </row>
    <row r="924">
      <c r="D924" s="72"/>
      <c r="E924" s="94"/>
      <c r="F924" s="94"/>
    </row>
    <row r="925">
      <c r="D925" s="72"/>
      <c r="E925" s="94"/>
      <c r="F925" s="94"/>
    </row>
    <row r="926">
      <c r="D926" s="72"/>
      <c r="E926" s="94"/>
      <c r="F926" s="94"/>
    </row>
    <row r="927">
      <c r="D927" s="72"/>
      <c r="E927" s="94"/>
      <c r="F927" s="94"/>
    </row>
    <row r="928">
      <c r="D928" s="72"/>
      <c r="E928" s="94"/>
      <c r="F928" s="94"/>
    </row>
    <row r="929">
      <c r="D929" s="72"/>
      <c r="E929" s="94"/>
      <c r="F929" s="94"/>
    </row>
    <row r="930">
      <c r="D930" s="72"/>
      <c r="E930" s="94"/>
      <c r="F930" s="94"/>
    </row>
    <row r="931">
      <c r="D931" s="72"/>
      <c r="E931" s="94"/>
      <c r="F931" s="94"/>
    </row>
    <row r="932">
      <c r="D932" s="72"/>
      <c r="E932" s="94"/>
      <c r="F932" s="94"/>
    </row>
    <row r="933">
      <c r="D933" s="72"/>
      <c r="E933" s="94"/>
      <c r="F933" s="94"/>
    </row>
    <row r="934">
      <c r="D934" s="72"/>
      <c r="E934" s="94"/>
      <c r="F934" s="94"/>
    </row>
    <row r="935">
      <c r="D935" s="72"/>
      <c r="E935" s="94"/>
      <c r="F935" s="94"/>
    </row>
    <row r="936">
      <c r="D936" s="72"/>
      <c r="E936" s="94"/>
      <c r="F936" s="94"/>
    </row>
    <row r="937">
      <c r="D937" s="72"/>
      <c r="E937" s="94"/>
      <c r="F937" s="94"/>
    </row>
    <row r="938">
      <c r="D938" s="72"/>
      <c r="E938" s="94"/>
      <c r="F938" s="94"/>
    </row>
    <row r="939">
      <c r="D939" s="72"/>
      <c r="E939" s="94"/>
      <c r="F939" s="94"/>
    </row>
    <row r="940">
      <c r="D940" s="72"/>
      <c r="E940" s="94"/>
      <c r="F940" s="94"/>
    </row>
    <row r="941">
      <c r="D941" s="72"/>
      <c r="E941" s="94"/>
      <c r="F941" s="94"/>
    </row>
    <row r="942">
      <c r="D942" s="72"/>
      <c r="E942" s="94"/>
      <c r="F942" s="94"/>
    </row>
    <row r="943">
      <c r="D943" s="72"/>
      <c r="E943" s="94"/>
      <c r="F943" s="94"/>
    </row>
    <row r="944">
      <c r="D944" s="72"/>
      <c r="E944" s="94"/>
      <c r="F944" s="94"/>
    </row>
    <row r="945">
      <c r="D945" s="72"/>
      <c r="E945" s="94"/>
      <c r="F945" s="94"/>
    </row>
    <row r="946">
      <c r="D946" s="72"/>
      <c r="E946" s="94"/>
      <c r="F946" s="94"/>
    </row>
    <row r="947">
      <c r="D947" s="72"/>
      <c r="E947" s="94"/>
      <c r="F947" s="94"/>
    </row>
    <row r="948">
      <c r="D948" s="72"/>
      <c r="E948" s="94"/>
      <c r="F948" s="94"/>
    </row>
    <row r="949">
      <c r="D949" s="72"/>
      <c r="E949" s="94"/>
      <c r="F949" s="94"/>
    </row>
    <row r="950">
      <c r="D950" s="72"/>
      <c r="E950" s="94"/>
      <c r="F950" s="94"/>
    </row>
    <row r="951">
      <c r="D951" s="72"/>
      <c r="E951" s="94"/>
      <c r="F951" s="94"/>
    </row>
    <row r="952">
      <c r="D952" s="72"/>
      <c r="E952" s="94"/>
      <c r="F952" s="94"/>
    </row>
    <row r="953">
      <c r="D953" s="72"/>
      <c r="E953" s="94"/>
      <c r="F953" s="94"/>
    </row>
    <row r="954">
      <c r="D954" s="72"/>
      <c r="E954" s="94"/>
      <c r="F954" s="94"/>
    </row>
    <row r="955">
      <c r="D955" s="72"/>
      <c r="E955" s="94"/>
      <c r="F955" s="94"/>
    </row>
    <row r="956">
      <c r="D956" s="72"/>
      <c r="E956" s="94"/>
      <c r="F956" s="94"/>
    </row>
    <row r="957">
      <c r="D957" s="72"/>
      <c r="E957" s="94"/>
      <c r="F957" s="94"/>
    </row>
    <row r="958">
      <c r="D958" s="72"/>
      <c r="E958" s="94"/>
      <c r="F958" s="94"/>
    </row>
    <row r="959">
      <c r="D959" s="72"/>
      <c r="E959" s="94"/>
      <c r="F959" s="94"/>
    </row>
    <row r="960">
      <c r="D960" s="72"/>
      <c r="E960" s="94"/>
      <c r="F960" s="94"/>
    </row>
    <row r="961">
      <c r="D961" s="72"/>
      <c r="E961" s="94"/>
      <c r="F961" s="94"/>
    </row>
    <row r="962">
      <c r="D962" s="72"/>
      <c r="E962" s="94"/>
      <c r="F962" s="94"/>
    </row>
    <row r="963">
      <c r="D963" s="72"/>
      <c r="E963" s="94"/>
      <c r="F963" s="94"/>
    </row>
    <row r="964">
      <c r="D964" s="72"/>
      <c r="E964" s="94"/>
      <c r="F964" s="94"/>
    </row>
    <row r="965">
      <c r="D965" s="72"/>
      <c r="E965" s="94"/>
      <c r="F965" s="94"/>
    </row>
    <row r="966">
      <c r="D966" s="72"/>
      <c r="E966" s="94"/>
      <c r="F966" s="94"/>
    </row>
    <row r="967">
      <c r="D967" s="72"/>
      <c r="E967" s="94"/>
      <c r="F967" s="94"/>
    </row>
    <row r="968">
      <c r="D968" s="72"/>
      <c r="E968" s="94"/>
      <c r="F968" s="94"/>
    </row>
    <row r="969">
      <c r="D969" s="72"/>
      <c r="E969" s="94"/>
      <c r="F969" s="94"/>
    </row>
    <row r="970">
      <c r="D970" s="72"/>
      <c r="E970" s="94"/>
      <c r="F970" s="94"/>
    </row>
    <row r="971">
      <c r="D971" s="72"/>
      <c r="E971" s="94"/>
      <c r="F971" s="94"/>
    </row>
    <row r="972">
      <c r="D972" s="72"/>
      <c r="E972" s="94"/>
      <c r="F972" s="94"/>
    </row>
    <row r="973">
      <c r="D973" s="72"/>
      <c r="E973" s="94"/>
      <c r="F973" s="94"/>
    </row>
    <row r="974">
      <c r="D974" s="72"/>
      <c r="E974" s="94"/>
      <c r="F974" s="94"/>
    </row>
    <row r="975">
      <c r="D975" s="72"/>
      <c r="E975" s="94"/>
      <c r="F975" s="94"/>
    </row>
    <row r="976">
      <c r="D976" s="72"/>
      <c r="E976" s="94"/>
      <c r="F976" s="94"/>
    </row>
    <row r="977">
      <c r="D977" s="72"/>
      <c r="E977" s="94"/>
      <c r="F977" s="94"/>
    </row>
    <row r="978">
      <c r="D978" s="72"/>
      <c r="E978" s="94"/>
      <c r="F978" s="94"/>
    </row>
    <row r="979">
      <c r="D979" s="72"/>
      <c r="E979" s="94"/>
      <c r="F979" s="94"/>
    </row>
    <row r="980">
      <c r="D980" s="72"/>
      <c r="E980" s="94"/>
      <c r="F980" s="94"/>
    </row>
    <row r="981">
      <c r="D981" s="72"/>
      <c r="E981" s="94"/>
      <c r="F981" s="94"/>
    </row>
    <row r="982">
      <c r="D982" s="72"/>
      <c r="E982" s="94"/>
      <c r="F982" s="94"/>
    </row>
    <row r="983">
      <c r="D983" s="72"/>
      <c r="E983" s="94"/>
      <c r="F983" s="94"/>
    </row>
    <row r="984">
      <c r="D984" s="72"/>
      <c r="E984" s="94"/>
      <c r="F984" s="94"/>
    </row>
    <row r="985">
      <c r="D985" s="72"/>
      <c r="E985" s="94"/>
      <c r="F985" s="94"/>
    </row>
    <row r="986">
      <c r="D986" s="72"/>
      <c r="E986" s="94"/>
      <c r="F986" s="94"/>
    </row>
    <row r="987">
      <c r="D987" s="72"/>
      <c r="E987" s="94"/>
      <c r="F987" s="94"/>
    </row>
    <row r="988">
      <c r="D988" s="72"/>
      <c r="E988" s="94"/>
      <c r="F988" s="94"/>
    </row>
    <row r="989">
      <c r="D989" s="72"/>
      <c r="E989" s="94"/>
      <c r="F989" s="94"/>
    </row>
    <row r="990">
      <c r="D990" s="72"/>
      <c r="E990" s="94"/>
      <c r="F990" s="94"/>
    </row>
    <row r="991">
      <c r="D991" s="72"/>
      <c r="E991" s="94"/>
      <c r="F991" s="94"/>
    </row>
    <row r="992">
      <c r="D992" s="72"/>
      <c r="E992" s="94"/>
      <c r="F992" s="94"/>
    </row>
    <row r="993">
      <c r="D993" s="72"/>
      <c r="E993" s="94"/>
      <c r="F993" s="94"/>
    </row>
    <row r="994">
      <c r="D994" s="72"/>
      <c r="E994" s="94"/>
      <c r="F994" s="94"/>
    </row>
    <row r="995">
      <c r="D995" s="72"/>
      <c r="E995" s="94"/>
      <c r="F995" s="94"/>
    </row>
    <row r="996">
      <c r="D996" s="72"/>
      <c r="E996" s="94"/>
      <c r="F996" s="94"/>
    </row>
    <row r="997">
      <c r="D997" s="72"/>
      <c r="E997" s="94"/>
      <c r="F997" s="94"/>
    </row>
    <row r="998">
      <c r="D998" s="72"/>
      <c r="E998" s="94"/>
      <c r="F998" s="94"/>
    </row>
    <row r="999">
      <c r="D999" s="72"/>
      <c r="E999" s="94"/>
      <c r="F999" s="94"/>
    </row>
    <row r="1000">
      <c r="D1000" s="72"/>
      <c r="E1000" s="94"/>
      <c r="F1000" s="94"/>
    </row>
    <row r="1001">
      <c r="D1001" s="72"/>
      <c r="E1001" s="94"/>
      <c r="F1001" s="94"/>
    </row>
    <row r="1002">
      <c r="D1002" s="72"/>
      <c r="E1002" s="94"/>
      <c r="F1002" s="94"/>
    </row>
    <row r="1003">
      <c r="D1003" s="72"/>
      <c r="E1003" s="94"/>
      <c r="F1003" s="94"/>
    </row>
    <row r="1004">
      <c r="D1004" s="72"/>
      <c r="E1004" s="94"/>
      <c r="F1004" s="94"/>
    </row>
    <row r="1005">
      <c r="D1005" s="72"/>
      <c r="E1005" s="94"/>
      <c r="F1005" s="94"/>
    </row>
    <row r="1006">
      <c r="D1006" s="72"/>
      <c r="E1006" s="94"/>
      <c r="F1006" s="94"/>
    </row>
    <row r="1007">
      <c r="D1007" s="72"/>
      <c r="E1007" s="94"/>
      <c r="F1007" s="94"/>
    </row>
    <row r="1008">
      <c r="D1008" s="72"/>
      <c r="E1008" s="94"/>
      <c r="F1008" s="94"/>
    </row>
    <row r="1009">
      <c r="D1009" s="72"/>
      <c r="E1009" s="94"/>
      <c r="F1009" s="94"/>
    </row>
    <row r="1010">
      <c r="D1010" s="72"/>
      <c r="E1010" s="94"/>
      <c r="F1010" s="94"/>
    </row>
    <row r="1011">
      <c r="D1011" s="72"/>
      <c r="E1011" s="94"/>
      <c r="F1011" s="94"/>
    </row>
    <row r="1012">
      <c r="D1012" s="72"/>
      <c r="E1012" s="94"/>
      <c r="F1012" s="94"/>
    </row>
    <row r="1013">
      <c r="D1013" s="72"/>
      <c r="E1013" s="94"/>
      <c r="F1013" s="94"/>
    </row>
    <row r="1014">
      <c r="D1014" s="72"/>
      <c r="E1014" s="94"/>
      <c r="F1014" s="94"/>
    </row>
    <row r="1015">
      <c r="D1015" s="72"/>
      <c r="E1015" s="94"/>
      <c r="F1015" s="94"/>
    </row>
    <row r="1016">
      <c r="D1016" s="72"/>
      <c r="E1016" s="94"/>
      <c r="F1016" s="94"/>
    </row>
  </sheetData>
  <conditionalFormatting sqref="AH24">
    <cfRule type="containsText" dxfId="4" priority="1" operator="containsText" text="upper">
      <formula>NOT(ISERROR(SEARCH(("upper"),(AH24))))</formula>
    </cfRule>
  </conditionalFormatting>
  <conditionalFormatting sqref="AH24">
    <cfRule type="containsText" dxfId="3" priority="2" operator="containsText" text="lower">
      <formula>NOT(ISERROR(SEARCH(("lower"),(AH24))))</formula>
    </cfRule>
  </conditionalFormatting>
  <conditionalFormatting sqref="AI24">
    <cfRule type="containsText" dxfId="2" priority="3" operator="containsText" text="y">
      <formula>NOT(ISERROR(SEARCH(("y"),(AI24))))</formula>
    </cfRule>
  </conditionalFormatting>
  <hyperlinks>
    <hyperlink r:id="rId2" location=":~:text=The%20wavelength%20of%20electrons%20is%20much%20smaller%20than%20that%20of,lens%20system%20in%20electron%20microscopes." ref="D3"/>
    <hyperlink r:id="rId3" ref="E5"/>
  </hyperlinks>
  <drawing r:id="rId4"/>
  <legacyDrawing r:id="rId5"/>
</worksheet>
</file>