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main" sheetId="2" r:id="rId4"/>
    <sheet state="visible" name="related-surveys" sheetId="3" r:id="rId5"/>
    <sheet state="visible" name="cut" sheetId="4" r:id="rId6"/>
    <sheet state="visible" name="data-resolution" sheetId="5" r:id="rId7"/>
  </sheets>
  <definedNames>
    <definedName hidden="1" localSheetId="1" name="_xlnm._FilterDatabase">main!$W$1:$W$295</definedName>
    <definedName hidden="1" localSheetId="2" name="_xlnm._FilterDatabase">'related-surveys'!$K$1:$K$57</definedName>
    <definedName hidden="1" localSheetId="2" name="Z_A95560CF_BCF0_4C25_983A_1CCFF7FDB08E_.wvu.FilterData">'related-surveys'!$K$1:$K$57</definedName>
  </definedNames>
  <calcPr/>
  <customWorkbookViews>
    <customWorkbookView activeSheetId="0" maximized="1" windowHeight="0" windowWidth="0" guid="{A95560CF-BCF0-4C25-983A-1CCFF7FDB08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G262">
      <text>
        <t xml:space="preserve">used to segment EM microscopy data
	-Laura Garrison</t>
      </text>
    </comment>
    <comment authorId="0" ref="B106">
      <text>
        <t xml:space="preserve">longitudinal study, but still dealing with gene expression data that itself has time element, so good to keep in
	-Laura Garrison</t>
      </text>
    </comment>
    <comment authorId="0" ref="J176">
      <text>
        <t xml:space="preserve">muscle reaction time
	-Laura Garrison</t>
      </text>
    </comment>
    <comment authorId="0" ref="I164">
      <text>
        <t xml:space="preserve">mainly ligand binding where pathways start
	-Laura Garrison</t>
      </text>
    </comment>
    <comment authorId="0" ref="H164">
      <text>
        <t xml:space="preserve">entire organism
	-Laura Garrison</t>
      </text>
    </comment>
    <comment authorId="0" ref="G164">
      <text>
        <t xml:space="preserve">base pairs from gene expression data
	-Laura Garrison</t>
      </text>
    </comment>
    <comment authorId="0" ref="J164">
      <text>
        <t xml:space="preserve">development over months (simulated)
	-Laura Garrison</t>
      </text>
    </comment>
    <comment authorId="0" ref="J139">
      <text>
        <t xml:space="preserve">one step of DNA polymerase
	-Laura Garrison</t>
      </text>
    </comment>
    <comment authorId="0" ref="J89">
      <text>
        <t xml:space="preserve">digestion time
	-Laura Garrison</t>
      </text>
    </comment>
    <comment authorId="0" ref="L261">
      <text>
        <t xml:space="preserve">main idea they propose is spatially resolved gene expression, they use to characterize tissues but the figures etc aren't focusing so much on defining tissue but on defining the markers that are being expressed in a given area
	-Laura Garrison</t>
      </text>
    </comment>
    <comment authorId="0" ref="P90">
      <text>
        <t xml:space="preserve">survey of different imaging methods, but the visualization method is actually pretty much all the same, direct visualization
	-Laura Garrison</t>
      </text>
    </comment>
    <comment authorId="0" ref="B12">
      <text>
        <t xml:space="preserve">model is multiscale but vis is not
	-Laura Garrison</t>
      </text>
    </comment>
    <comment authorId="0" ref="AH218">
      <text>
        <t xml:space="preserve">multiscale by temporality
	-Laura Garrison</t>
      </text>
    </comment>
    <comment authorId="0" ref="AH161">
      <text>
        <t xml:space="preserve">multiscale with respect to time!
	-Laura Garrison</t>
      </text>
    </comment>
    <comment authorId="0" ref="M161">
      <text>
        <t xml:space="preserve">introducing scale distortions in timescale to understand molecular reactions, molecular dynamics, molecular pathways. Staying within the same spatial zone but the temporal thing is what's being distorted
	-Laura Garrison</t>
      </text>
    </comment>
    <comment authorId="0" ref="M259">
      <text>
        <t xml:space="preserve">trying to actively bridge gap between multiple scales
	-Laura Garrison</t>
      </text>
    </comment>
    <comment authorId="0" ref="I61">
      <text>
        <t xml:space="preserve">cell division
	-Laura Garrison</t>
      </text>
    </comment>
    <comment authorId="0" ref="AH195">
      <text>
        <t xml:space="preserve">include in tissue--&gt; signal propagation
	-Laura Garrison</t>
      </text>
    </comment>
    <comment authorId="0" ref="B195">
      <text>
        <t xml:space="preserve">including this because in visualization includes glycogen storage, which is directly tied to physiology
	-Laura Garrison</t>
      </text>
    </comment>
    <comment authorId="0" ref="I122">
      <text>
        <t xml:space="preserve">brownian motion can capture micromovements of lipids in lipid bilayer
	-Laura Garrison</t>
      </text>
    </comment>
    <comment authorId="0" ref="K159">
      <text>
        <t xml:space="preserve">mainly looking at hemodynamics
	-Laura Garrison</t>
      </text>
    </comment>
    <comment authorId="0" ref="J91">
      <text>
        <t xml:space="preserve">tumor growth
	-Laura Garrison</t>
      </text>
    </comment>
    <comment authorId="0" ref="AH149">
      <text>
        <t xml:space="preserve">even though not explicitly capturing physiology, is one of these cornerstone works in this area that is well known in the community
	-Laura Garrison</t>
      </text>
    </comment>
    <comment authorId="0" ref="J293">
      <text>
        <t xml:space="preserve">related to cell division
	-Laura Garrison</t>
      </text>
    </comment>
    <comment authorId="0" ref="AH293">
      <text>
        <t xml:space="preserve">cool example with actual visualization/glyphs used to identify/quantify features in the EM imaging data for organelle process (rupturing of the nuclear envelope)
	-Laura Garrison</t>
      </text>
    </comment>
    <comment authorId="0" ref="B304">
      <text>
        <t xml:space="preserve">main focus is structural --&gt; we developed protocols to expose the cell interior, while preserving both membrane organelles and the associated cytoskeleton, and used PREM to reveal the organization of the actin−NMII cytoskeleton at mitochondrial constriction sites.
	-Laura Garrison</t>
      </text>
    </comment>
    <comment authorId="0" ref="B226">
      <text>
        <t xml:space="preserve">this is really more of an imaging paper
	-Laura Garrison</t>
      </text>
    </comment>
    <comment authorId="0" ref="J226">
      <text>
        <t xml:space="preserve">around 20 hours of observation for experiment; long duration tracking movement of vesicles
	-Laura Garrison</t>
      </text>
    </comment>
    <comment authorId="0" ref="AH182">
      <text>
        <t xml:space="preserve">whole cell behavior
	-Laura Garrison</t>
      </text>
    </comment>
    <comment authorId="0" ref="I182">
      <text>
        <t xml:space="preserve">mesoscale MD simulation timescale
	-Laura Garrison</t>
      </text>
    </comment>
    <comment authorId="0" ref="J182">
      <text>
        <t xml:space="preserve">processes of organism (bacterial,  on time scale roughly as human morphogenesis? )
	-Laura Garrison</t>
      </text>
    </comment>
    <comment authorId="0" ref="J242">
      <text>
        <t xml:space="preserve">tissue growth
	-Laura Garrison</t>
      </text>
    </comment>
    <comment authorId="0" ref="I242">
      <text>
        <t xml:space="preserve">assuming coarse-grained simulation for mesoscale properties
	-Laura Garrison</t>
      </text>
    </comment>
    <comment authorId="0" ref="AH242">
      <text>
        <t xml:space="preserve">whole-organism - "beyond" section
	-Laura Garrison</t>
      </text>
    </comment>
    <comment authorId="0" ref="G36">
      <text>
        <t xml:space="preserve">nucleotide resolution for transcriptomics data used in model
	-Laura Garrison</t>
      </text>
    </comment>
    <comment authorId="0" ref="M36">
      <text>
        <t xml:space="preserve">visualization however isn't really multiscale, the model driving it though is
	-Laura Garrison</t>
      </text>
    </comment>
    <comment authorId="0" ref="AH137">
      <text>
        <t xml:space="preserve">multiscale physiology model that has potential for more sophisticated vis techniques added?
	-Laura Garrison</t>
      </text>
    </comment>
    <comment authorId="0" ref="M137">
      <text>
        <t xml:space="preserve">visualization however isn't really multiscale, the model driving it though is
	-Laura Garrison</t>
      </text>
    </comment>
    <comment authorId="0" ref="I137">
      <text>
        <t xml:space="preserve">general resolution of simulation
	-Laura Garrison</t>
      </text>
    </comment>
    <comment authorId="0" ref="G137">
      <text>
        <t xml:space="preserve">size of alveolus (acini around this size)
	-Laura Garrison</t>
      </text>
    </comment>
    <comment authorId="0" ref="AH236">
      <text>
        <t xml:space="preserve">multiscale cardiac sim
	-Laura Garrison</t>
      </text>
    </comment>
    <comment authorId="0" ref="I236">
      <text>
        <t xml:space="preserve">temporal resolution of simulation
	-Laura Garrison</t>
      </text>
    </comment>
    <comment authorId="0" ref="K236">
      <text>
        <t xml:space="preserve">the main scale that we're looking at the result of the simulation is on 3D model of heart ventricles
	-Laura Garrison</t>
      </text>
    </comment>
    <comment authorId="0" ref="H236">
      <text>
        <t xml:space="preserve">left ventricle
	-Laura Garrison</t>
      </text>
    </comment>
    <comment authorId="0" ref="G236">
      <text>
        <t xml:space="preserve">gene expression - look at nucleotide sequences
	-Laura Garrison</t>
      </text>
    </comment>
    <comment authorId="0" ref="J140">
      <text>
        <t xml:space="preserve">timeline for network process/cell division
	-Laura Garrison</t>
      </text>
    </comment>
    <comment authorId="0" ref="AH102">
      <text>
        <t xml:space="preserve">example of spatial stochastic modeling tool, communication-exploration oriented, for reaction visualization
	-Laura Garrison</t>
      </text>
    </comment>
    <comment authorId="0" ref="AH140">
      <text>
        <t xml:space="preserve">organelle behavior!
	-Laura Garrison</t>
      </text>
    </comment>
    <comment authorId="0" ref="AA102">
      <text>
        <t xml:space="preserve">figure for this is simulation results for model of receptor aggregation in lipid rafts
	-Laura Garrison</t>
      </text>
    </comment>
    <comment authorId="0" ref="V102">
      <text>
        <t xml:space="preserve">main element that you model in this are reactions, which chain together to form pathways
	-Laura Garrison</t>
      </text>
    </comment>
    <comment authorId="0" ref="J102">
      <text>
        <t xml:space="preserve">capturing events that can in reality be over seconds
	-Laura Garrison</t>
      </text>
    </comment>
    <comment authorId="0" ref="I102">
      <text>
        <t xml:space="preserve">general temp res of MD simulation
	-Laura Garrison</t>
      </text>
    </comment>
    <comment authorId="0" ref="H102">
      <text>
        <t xml:space="preserve">up to cells modeled, but still on molecule resolution, can also show organelles
	-Laura Garrison</t>
      </text>
    </comment>
    <comment authorId="0" ref="G102">
      <text>
        <t xml:space="preserve">atomistic resolution
	-Laura Garrison</t>
      </text>
    </comment>
    <comment authorId="0" ref="K102">
      <text>
        <t xml:space="preserve">mainly showing reactions and pathways on molecule-level
	-Laura Garrison</t>
      </text>
    </comment>
    <comment authorId="0" ref="N163">
      <text>
        <t xml:space="preserve">mycoplasma bacteria cell
	-Laura Garrison</t>
      </text>
    </comment>
    <comment authorId="0" ref="AH163">
      <text>
        <t xml:space="preserve">true multiscale
	-Laura Garrison</t>
      </text>
    </comment>
    <comment authorId="0" ref="G163">
      <text>
        <t xml:space="preserve">nucleotide sequence of DNA/RNA
	-Laura Garrison</t>
      </text>
    </comment>
    <comment authorId="0" ref="H163">
      <text>
        <t xml:space="preserve">cell cycle!
	-Laura Garrison</t>
      </text>
    </comment>
    <comment authorId="0" ref="AH58">
      <text>
        <t xml:space="preserve">as example of a R/Python tool to visualize spatial transcriptomics data, in cell section (for tissue section, because spatial transcriptomics is all about tissue-specific cell expression patterns)
	-Laura Garrison</t>
      </text>
    </comment>
    <comment authorId="0" ref="J58">
      <text>
        <t xml:space="preserve">half life of mRNA
	-Laura Garrison</t>
      </text>
    </comment>
    <comment authorId="0" ref="I58">
      <text>
        <t xml:space="preserve">gene expression time range
	-Laura Garrison</t>
      </text>
    </comment>
    <comment authorId="0" ref="H58">
      <text>
        <t xml:space="preserve">up to tissue characterization
	-Laura Garrison</t>
      </text>
    </comment>
    <comment authorId="0" ref="G58">
      <text>
        <t xml:space="preserve">can read nucleotide sequence of RNA
	-Laura Garrison</t>
      </text>
    </comment>
    <comment authorId="0" ref="I128">
      <text>
        <t xml:space="preserve">pathway range - eg ATP production (signal of mitochondria function)
	-Laura Garrison</t>
      </text>
    </comment>
    <comment authorId="0" ref="J128">
      <text>
        <t xml:space="preserve">pathway range
	-Laura Garrison</t>
      </text>
    </comment>
    <comment authorId="0" ref="H128">
      <text>
        <t xml:space="preserve">mitochondrion size
	-Laura Garrison</t>
      </text>
    </comment>
    <comment authorId="0" ref="G128">
      <text>
        <t xml:space="preserve">super resolution of EM
	-Laura Garrison</t>
      </text>
    </comment>
    <comment authorId="0" ref="B132">
      <text>
        <t xml:space="preserve">include? has cohort vis, which I would consider multiscale with the single brain imaging and then the cohort vis with the PC, box plots (?)
	-Laura Garrison</t>
      </text>
    </comment>
    <comment authorId="0" ref="M132">
      <text>
        <t xml:space="preserve">individual and cohort data dashboard
	-Laura Garrison</t>
      </text>
    </comment>
    <comment authorId="0" ref="AH175">
      <text>
        <t xml:space="preserve">as a tool for visual communication of gene expression
	-Laura Garrison</t>
      </text>
    </comment>
    <comment authorId="0" ref="G175">
      <text>
        <t xml:space="preserve">gene expression data reads nucleotides
	-Laura Garrison</t>
      </text>
    </comment>
    <comment authorId="0" ref="H175">
      <text>
        <t xml:space="preserve">whole organs
	-Laura Garrison</t>
      </text>
    </comment>
    <comment authorId="0" ref="J175">
      <text>
        <t xml:space="preserve">half life of mRNA in cell
	-Laura Garrison</t>
      </text>
    </comment>
    <comment authorId="0" ref="I175">
      <text>
        <t xml:space="preserve">time for gene expression
	-Laura Garrison</t>
      </text>
    </comment>
    <comment authorId="0" ref="AH223">
      <text>
        <t xml:space="preserve">into organelle section, for organelle/membrane dynamics
	-Laura Garrison</t>
      </text>
    </comment>
    <comment authorId="0" ref="AH90">
      <text>
        <t xml:space="preserve">into organelle section, for organelle/membrane dynamics
	-Laura Garrison</t>
      </text>
    </comment>
    <comment authorId="0" ref="H223">
      <text>
        <t xml:space="preserve">organelle level
	-Laura Garrison</t>
      </text>
    </comment>
    <comment authorId="0" ref="J223">
      <text>
        <t xml:space="preserve">" large-scale membrane remodeling events during fusion or fission" -- this is the time frame that this stuff is happening
	-Laura Garrison</t>
      </text>
    </comment>
    <comment authorId="0" ref="I223">
      <text>
        <t xml:space="preserve">"At a length scale around 10 nm, the detailed membrane interaction of single proteins can be investigated using aaMD on the microsecond timescale. Protein–protein interactions can be probed using cgMD, at spatio-temporal scales of 100 nm and milliseconds."
	-Laura Garrison</t>
      </text>
    </comment>
    <comment authorId="0" ref="M223">
      <text>
        <t xml:space="preserve">kind of, but we're not having a data frame shift for this
	-Laura Garrison</t>
      </text>
    </comment>
    <comment authorId="0" ref="G223">
      <text>
        <t xml:space="preserve">atomistic detail of molecules achieved through backmapping technique
	-Laura Garrison</t>
      </text>
    </comment>
    <comment authorId="0" ref="J90">
      <text>
        <t xml:space="preserve">roughly time range of mitochondrial functions, e.g.mitochondrial depolarization in apoptosis
	-Laura Garrison</t>
      </text>
    </comment>
    <comment authorId="0" ref="H90">
      <text>
        <t xml:space="preserve">focus on mitochondria
	-Laura Garrison</t>
      </text>
    </comment>
    <comment authorId="0" ref="G90">
      <text>
        <t xml:space="preserve">resolution of light microscopy
	-Laura Garrison</t>
      </text>
    </comment>
    <comment authorId="0" ref="AH212">
      <text>
        <t xml:space="preserve">the evaluation part is good to bring up, especially part where discuss how clustering approach was useful for communication to other stakeholders in the evaluation
	-Laura Garrison</t>
      </text>
    </comment>
    <comment authorId="0" ref="I212">
      <text>
        <t xml:space="preserve">~res of CFD simulation
	-Laura Garrison</t>
      </text>
    </comment>
    <comment authorId="0" ref="P212">
      <text>
        <t xml:space="preserve">mini survey of state of the art clustering techniques
	-Laura Garrison</t>
      </text>
    </comment>
    <comment authorId="0" ref="AH172">
      <text>
        <t xml:space="preserve">good example of molecular dynamics vis that is focused only on local changes
	-Laura Garrison</t>
      </text>
    </comment>
    <comment authorId="0" ref="J172">
      <text>
        <t xml:space="preserve">focus on just really local motions of atoms on protein surface
	-Laura Garrison</t>
      </text>
    </comment>
    <comment authorId="0" ref="G210">
      <text>
        <t xml:space="preserve">will show ions, etc.,
	-Laura Garrison</t>
      </text>
    </comment>
    <comment authorId="0" ref="AH210">
      <text>
        <t xml:space="preserve">pathway section
	-Laura Garrison</t>
      </text>
    </comment>
    <comment authorId="0" ref="AH54">
      <text>
        <t xml:space="preserve">exploration of data with encoding for uncertainty
	-Laura Garrison</t>
      </text>
    </comment>
    <comment authorId="0" ref="B259">
      <text>
        <t xml:space="preserve">molecular, but the concept they discuss that is dynamic is dev stages of HIV virion - put into cell development (?)
	-Laura Garrison</t>
      </text>
    </comment>
    <comment authorId="0" ref="I152">
      <text>
        <t xml:space="preserve">scale of simulation
	-Laura Garrison</t>
      </text>
    </comment>
    <comment authorId="0" ref="G152">
      <text>
        <t xml:space="preserve">down to showing atoms
	-Laura Garrison</t>
      </text>
    </comment>
    <comment authorId="0" ref="K306">
      <text>
        <t xml:space="preserve">this is molecule resolution but what we really are caring about is cell communication
	-Laura Garrison</t>
      </text>
    </comment>
    <comment authorId="0" ref="G306">
      <text>
        <t xml:space="preserve">ligand (v small molecule)
	-Laura Garrison</t>
      </text>
    </comment>
    <comment authorId="0" ref="AH306">
      <text>
        <t xml:space="preserve">data resolution is molecule but what it's really showing and looking at is cellular communication
	-Laura Garrison</t>
      </text>
    </comment>
    <comment authorId="0" ref="H259">
      <text>
        <t xml:space="preserve">if maximally visually simplified, can just get a drawing of the cell
	-Laura Garrison</t>
      </text>
    </comment>
    <comment authorId="0" ref="I306">
      <text>
        <t xml:space="preserve">time scale of ligand binding time can start here
	-Laura Garrison</t>
      </text>
    </comment>
    <comment authorId="0" ref="K259">
      <text>
        <t xml:space="preserve">main visualization work is at the molecule level, can go up to showing really, really small structures like bacteria/viruses
	-Laura Garrison</t>
      </text>
    </comment>
    <comment authorId="0" ref="I218">
      <text>
        <t xml:space="preserve">10,000 steps in total (subsampled from nanoseconds)
	-Laura Garrison</t>
      </text>
    </comment>
    <comment authorId="0" ref="I127">
      <text>
        <t xml:space="preserve">diffusion through cell, ligand binding
	-Laura Garrison</t>
      </text>
    </comment>
    <comment authorId="0" ref="J251">
      <text>
        <t xml:space="preserve">include cell cycle processes
	-Laura Garrison</t>
      </text>
    </comment>
    <comment authorId="0" ref="AH251">
      <text>
        <t xml:space="preserve">very straightforward tool that's pretty plug and play (I think)
	-Laura Garrison</t>
      </text>
    </comment>
    <comment authorId="0" ref="AA145">
      <text>
        <t xml:space="preserve">urinary tree KR with nodes/edges
	-Laura Garrison</t>
      </text>
    </comment>
    <comment authorId="0" ref="G145">
      <text>
        <t xml:space="preserve">structural entities such as molecules, cells or tissue units
	-Laura Garrison</t>
      </text>
    </comment>
    <comment authorId="0" ref="H145">
      <text>
        <t xml:space="preserve">structural entities such as molecules, cells or tissue units
	-Laura Garrison</t>
      </text>
    </comment>
    <comment authorId="0" ref="AH145">
      <text>
        <t xml:space="preserve">multiscale section
	-Laura Garrison</t>
      </text>
    </comment>
    <comment authorId="0" ref="AH260">
      <text>
        <t xml:space="preserve">tissue section, we're looking at individual cells but the main idea is to cell tissue development (larger scale)
	-Laura Garrison</t>
      </text>
    </comment>
    <comment authorId="0" ref="AH68">
      <text>
        <t xml:space="preserve">in cell signaling section - this is showing a pathway (signal transduction) but at the level of the cell)
	-Laura Garrison</t>
      </text>
    </comment>
    <comment authorId="0" ref="H68">
      <text>
        <t xml:space="preserve">general size of a cell
	-Laura Garrison</t>
      </text>
    </comment>
    <comment authorId="0" ref="G68">
      <text>
        <t xml:space="preserve">signal proteins
	-Laura Garrison</t>
      </text>
    </comment>
    <comment authorId="0" ref="J68">
      <text>
        <t xml:space="preserve">cell cycle
	-Laura Garrison</t>
      </text>
    </comment>
    <comment authorId="0" ref="I68">
      <text>
        <t xml:space="preserve">beginning of signal with diffusion gated channels
	-Laura Garrison</t>
      </text>
    </comment>
    <comment authorId="0" ref="AH217">
      <text>
        <t xml:space="preserve">interesting to include in organelle, showing complex structure of chromatin and how it behaves in cell cycle
	-Laura Garrison</t>
      </text>
    </comment>
    <comment authorId="0" ref="B217">
      <text>
        <t xml:space="preserve">mainly about structure but includes time-lapse video of chromatin packing in nucleus during cell division process
	-Laura Garrison</t>
      </text>
    </comment>
    <comment authorId="0" ref="H217">
      <text>
        <t xml:space="preserve">scale of mitotic chromosomes is around 1400 nm, size of nucleus in 10^-6 range
	-Laura Garrison</t>
      </text>
    </comment>
    <comment authorId="0" ref="H246">
      <text>
        <t xml:space="preserve">cell membrane
	-Laura Garrison</t>
      </text>
    </comment>
    <comment authorId="0" ref="G246">
      <text>
        <t xml:space="preserve">abstracted shapes of molecules
	-Laura Garrison</t>
      </text>
    </comment>
    <comment authorId="0" ref="I246">
      <text>
        <t xml:space="preserve">simulation rate for MD in general
	-Laura Garrison</t>
      </text>
    </comment>
    <comment authorId="0" ref="AH278">
      <text>
        <t xml:space="preserve">reactions section
	-Laura Garrison</t>
      </text>
    </comment>
    <comment authorId="0" ref="G278">
      <text>
        <t xml:space="preserve">nucleic acid resolution
	-Laura Garrison</t>
      </text>
    </comment>
    <comment authorId="0" ref="J177">
      <text>
        <t xml:space="preserve">time elapse post-carcinogenesis = years
	-Laura Garrison</t>
      </text>
    </comment>
    <comment authorId="0" ref="I177">
      <text>
        <t xml:space="preserve">cell division
	-Laura Garrison</t>
      </text>
    </comment>
    <comment authorId="0" ref="H177">
      <text>
        <t xml:space="preserve">tumor microenvironment
	-Laura Garrison</t>
      </text>
    </comment>
    <comment authorId="0" ref="G177">
      <text>
        <t xml:space="preserve">illustration shows cells
	-Laura Garrison</t>
      </text>
    </comment>
    <comment authorId="0" ref="AH177">
      <text>
        <t xml:space="preserve">tissue morphogenesis section
	-Laura Garrison</t>
      </text>
    </comment>
    <comment authorId="0" ref="J267">
      <text>
        <t xml:space="preserve">cell cycle
	-Laura Garrison</t>
      </text>
    </comment>
    <comment authorId="0" ref="I267">
      <text>
        <t xml:space="preserve">diffusion reactions
	-Laura Garrison</t>
      </text>
    </comment>
    <comment authorId="0" ref="G267">
      <text>
        <t xml:space="preserve">metabolites
	-Laura Garrison</t>
      </text>
    </comment>
    <comment authorId="0" ref="H267">
      <text>
        <t xml:space="preserve">cell compartments (organelles)
	-Laura Garrison</t>
      </text>
    </comment>
    <comment authorId="0" ref="G184">
      <text>
        <t xml:space="preserve">genes, not showing nucleotides
	-Laura Garrison</t>
      </text>
    </comment>
    <comment authorId="0" ref="J184">
      <text>
        <t xml:space="preserve">span of degradation of mRNA in cell
	-Laura Garrison</t>
      </text>
    </comment>
    <comment authorId="0" ref="K105">
      <text>
        <t xml:space="preserve">if treating gene as really just at the organelle level
	-Laura Garrison</t>
      </text>
    </comment>
    <comment authorId="0" ref="AH105">
      <text>
        <t xml:space="preserve">discuss in context of understanding patterns of gene expression for cell division -- have this in organelle/gene level, since that's the biological org/resolution level we're working with?
	-Laura Garrison</t>
      </text>
    </comment>
    <comment authorId="0" ref="J105">
      <text>
        <t xml:space="preserve">cell division - case study for blood cell differentiation
	-Laura Garrison</t>
      </text>
    </comment>
    <comment authorId="0" ref="I105">
      <text>
        <t xml:space="preserve">gene expression range, half life of metabolite range
	-Laura Garrison</t>
      </text>
    </comment>
    <comment authorId="0" ref="H105">
      <text>
        <t xml:space="preserve">genes
	-Laura Garrison</t>
      </text>
    </comment>
    <comment authorId="0" ref="G105">
      <text>
        <t xml:space="preserve">gene size
	-Laura Garrison</t>
      </text>
    </comment>
    <comment authorId="0" ref="G106">
      <text>
        <t xml:space="preserve">molecules - abstract representations
	-Laura Garrison</t>
      </text>
    </comment>
    <comment authorId="0" ref="J106">
      <text>
        <t xml:space="preserve">development of cancer takes months/years
	-Laura Garrison</t>
      </text>
    </comment>
    <comment authorId="0" ref="M106">
      <text>
        <t xml:space="preserve">block view allows cohort vs individual visualization
	-Laura Garrison</t>
      </text>
    </comment>
    <comment authorId="0" ref="H106">
      <text>
        <t xml:space="preserve">entire person
	-Laura Garrison</t>
      </text>
    </comment>
    <comment authorId="0" ref="X93">
      <text>
        <t xml:space="preserve">is showing the actual gene, not the resulting protein from the gene expression pathway
	-Laura Garrison</t>
      </text>
    </comment>
    <comment authorId="0" ref="I188">
      <text>
        <t xml:space="preserve">CFD timescale
	-Laura Garrison</t>
      </text>
    </comment>
    <comment authorId="0" ref="J217">
      <text>
        <t xml:space="preserve">complete cell cycle
	-Laura Garrison</t>
      </text>
    </comment>
    <comment authorId="0" ref="I217">
      <text>
        <t xml:space="preserve">mitosis
	-Laura Garrison</t>
      </text>
    </comment>
    <comment authorId="0" ref="I46">
      <text>
        <t xml:space="preserve">gene expression pathway timeline to make the proteins that we're looking at
	-Laura Garrison</t>
      </text>
    </comment>
    <comment authorId="0" ref="H46">
      <text>
        <t xml:space="preserve">large proteins
	-Laura Garrison</t>
      </text>
    </comment>
    <comment authorId="0" ref="J93">
      <text>
        <t xml:space="preserve">timespan of mRNA degradation in cell
	-Laura Garrison</t>
      </text>
    </comment>
    <comment authorId="0" ref="I93">
      <text>
        <t xml:space="preserve">time of gene expression
	-Laura Garrison</t>
      </text>
    </comment>
    <comment authorId="0" ref="G93">
      <text>
        <t xml:space="preserve">entire gene
	-Laura Garrison</t>
      </text>
    </comment>
    <comment authorId="0" ref="G46">
      <text>
        <t xml:space="preserve">small proteins
	-Laura Garrison</t>
      </text>
    </comment>
    <comment authorId="0" ref="J46">
      <text>
        <t xml:space="preserve">"time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text>
    </comment>
    <comment authorId="0" ref="AH44">
      <text>
        <t xml:space="preserve">same toolset as VMD and the like
	-Laura Garrison</t>
      </text>
    </comment>
    <comment authorId="0" ref="Q294">
      <text>
        <t xml:space="preserve">full exploration, or mixed with analysis?
	-Laura Garrison</t>
      </text>
    </comment>
    <comment authorId="0" ref="G79">
      <text>
        <t xml:space="preserve">size of metabolites
	-Laura Garrison</t>
      </text>
    </comment>
    <comment authorId="0" ref="J279">
      <text>
        <t xml:space="preserve">920 sec run time, ~15 min, within range of 10^2 (10^3 is 20 min)
	-Laura Garrison</t>
      </text>
    </comment>
    <comment authorId="0" ref="I279">
      <text>
        <t xml:space="preserve">Time-lapse images of single z-planes acquired every 5 s revealed the dynamics of all six labelled organelles within single cells
	-Laura Garrison</t>
      </text>
    </comment>
    <comment authorId="0" ref="AH261">
      <text>
        <t xml:space="preserve">direct vis of gene expression
	-Laura Garrison</t>
      </text>
    </comment>
    <comment authorId="0" ref="J261">
      <text>
        <t xml:space="preserve">gene expression time
	-Laura Garrison</t>
      </text>
    </comment>
    <comment authorId="0" ref="I261">
      <text>
        <t xml:space="preserve">gene expression time
	-Laura Garrison</t>
      </text>
    </comment>
    <comment authorId="0" ref="G261">
      <text>
        <t xml:space="preserve">nucleotide
	-Laura Garrison</t>
      </text>
    </comment>
    <comment authorId="0" ref="H261">
      <text>
        <t xml:space="preserve">tissue section
	-Laura Garrison</t>
      </text>
    </comment>
    <comment authorId="0" ref="J252">
      <text>
        <t xml:space="preserve">cell cycle
	-Laura Garrison</t>
      </text>
    </comment>
    <comment authorId="0" ref="I252">
      <text>
        <t xml:space="preserve">ion gated diffusion
	-Laura Garrison</t>
      </text>
    </comment>
    <comment authorId="0" ref="J118">
      <text>
        <t xml:space="preserve">molecular big movements can last seconds, e.g. ligand binding
	-Laura Garrison</t>
      </text>
    </comment>
    <comment authorId="0" ref="I118">
      <text>
        <t xml:space="preserve">resolution range of atomistic MD simulations
	-Laura Garrison</t>
      </text>
    </comment>
    <comment authorId="0" ref="J79">
      <text>
        <t xml:space="preserve">cell division process
	-Laura Garrison</t>
      </text>
    </comment>
    <comment authorId="0" ref="I79">
      <text>
        <t xml:space="preserve">diffusion
	-Laura Garrison</t>
      </text>
    </comment>
    <comment authorId="0" ref="G14">
      <text>
        <t xml:space="preserve">0.025 cm section of tissue
	-Laura Garrison</t>
      </text>
    </comment>
    <comment authorId="0" ref="K263">
      <text>
        <t xml:space="preserve">graxels are tissue specific, but are evaluating the organ structure as a whole
	-Laura Garrison</t>
      </text>
    </comment>
    <comment authorId="0" ref="H271">
      <text>
        <t xml:space="preserve">regions. ofheart
	-Laura Garrison</t>
      </text>
    </comment>
    <comment authorId="0" ref="I271">
      <text>
        <t xml:space="preserve">CFD simulation of blood flow
	-Laura Garrison</t>
      </text>
    </comment>
    <comment authorId="0" ref="I263">
      <text>
        <t xml:space="preserve">resolution of DCE-MRI
	-Laura Garrison</t>
      </text>
    </comment>
    <comment authorId="0" ref="H211">
      <text>
        <t xml:space="preserve">looking at sections of brain
	-Laura Garrison</t>
      </text>
    </comment>
    <comment authorId="0" ref="G211">
      <text>
        <t xml:space="preserve">resolution of metabolites, which are what MRS peaks represent
	-Laura Garrison</t>
      </text>
    </comment>
    <comment authorId="0" ref="AH211">
      <text>
        <t xml:space="preserve">tumor morphogenesis section - MRS can measure metabolic profiles of tumors
	-Laura Garrison</t>
      </text>
    </comment>
    <comment authorId="0" ref="O211">
      <text>
        <t xml:space="preserve">physiology because we're looking at metabolic profiles of tumor vs healthy brain tissue
	-Laura Garrison</t>
      </text>
    </comment>
    <comment authorId="0" ref="J211">
      <text>
        <t xml:space="preserve">half life of metabolites
	-Laura Garrison</t>
      </text>
    </comment>
    <comment authorId="0" ref="I211">
      <text>
        <t xml:space="preserve">half life of metabolites
	-Laura Garrison</t>
      </text>
    </comment>
    <comment authorId="0" ref="J204">
      <text>
        <t xml:space="preserve">1 cardiac cycle
	-Laura Garrison</t>
      </text>
    </comment>
    <comment authorId="0" ref="I204">
      <text>
        <t xml:space="preserve">visualize result of static sim data, but simulation generated would normally be in ms resolution
	-Laura Garrison</t>
      </text>
    </comment>
    <comment authorId="0" ref="O204">
      <text>
        <t xml:space="preserve">wall shear stress is physiology, but is static data
	-Laura Garrison</t>
      </text>
    </comment>
    <comment authorId="0" ref="J203">
      <text>
        <t xml:space="preserve">movement occurs over seconds span
	-Laura Garrison</t>
      </text>
    </comment>
    <comment authorId="0" ref="I203">
      <text>
        <t xml:space="preserve">action potential of skeletal muscle
	-Laura Garrison</t>
      </text>
    </comment>
    <comment authorId="0" ref="H203">
      <text>
        <t xml:space="preserve">entire muscle
	-Laura Garrison</t>
      </text>
    </comment>
    <comment authorId="0" ref="G203">
      <text>
        <t xml:space="preserve">discuss muscle fibers, tissue-level forces
	-Laura Garrison</t>
      </text>
    </comment>
    <comment authorId="0" ref="H193">
      <text>
        <t xml:space="preserve">ventricles of heart
	-Laura Garrison</t>
      </text>
    </comment>
    <comment authorId="0" ref="AH193">
      <text>
        <t xml:space="preserve">cool approach in VA of cardiac perfusion
	-Laura Garrison</t>
      </text>
    </comment>
    <comment authorId="0" ref="K193">
      <text>
        <t xml:space="preserve">perfusion of tissue in the heart
	-Laura Garrison</t>
      </text>
    </comment>
    <comment authorId="0" ref="K181">
      <text>
        <t xml:space="preserve">resolution is mm, but tool is more focused on brain regions, e.g. thalamus and whole brain
	-Laura Garrison</t>
      </text>
    </comment>
    <comment authorId="0" ref="I193">
      <text>
        <t xml:space="preserve">SPECT resolution
	-Laura Garrison</t>
      </text>
    </comment>
    <comment authorId="0" ref="AH181">
      <text>
        <t xml:space="preserve">brain function section
	-Laura Garrison</t>
      </text>
    </comment>
    <comment authorId="0" ref="O181">
      <text>
        <t xml:space="preserve">relationship between brain and mobility
	-Laura Garrison</t>
      </text>
    </comment>
    <comment authorId="0" ref="I181">
      <text>
        <t xml:space="preserve">action potential of neurons that signal beginning of movement
	-Laura Garrison</t>
      </text>
    </comment>
    <comment authorId="0" ref="J181">
      <text>
        <t xml:space="preserve">aging processes take a long time
	-Laura Garrison</t>
      </text>
    </comment>
    <comment authorId="0" ref="H181">
      <text>
        <t xml:space="preserve">whole brain
	-Laura Garrison</t>
      </text>
    </comment>
    <comment authorId="0" ref="G171">
      <text>
        <t xml:space="preserve">liver lobule size is 1-2.5 mm
	-Laura Garrison</t>
      </text>
    </comment>
    <comment authorId="0" ref="H171">
      <text>
        <t xml:space="preserve">entire liver
	-Laura Garrison</t>
      </text>
    </comment>
    <comment authorId="0" ref="K162">
      <text>
        <t xml:space="preserve">really just looking at changes in positions of organ structures
	-Laura Garrison</t>
      </text>
    </comment>
    <comment authorId="0" ref="AH171">
      <text>
        <t xml:space="preserve">tissue
	-Laura Garrison</t>
      </text>
    </comment>
    <comment authorId="0" ref="AH162">
      <text>
        <t xml:space="preserve">interesting visualization, goes in breathing section
	-Laura Garrison</t>
      </text>
    </comment>
    <comment authorId="0" ref="R162">
      <text>
        <t xml:space="preserve">main task is comparison
	-Laura Garrison</t>
      </text>
    </comment>
    <comment authorId="0" ref="Q162">
      <text>
        <t xml:space="preserve">element of direct inclusion of raw data to explore
	-Laura Garrison</t>
      </text>
    </comment>
    <comment authorId="0" ref="I162">
      <text>
        <t xml:space="preserve">temporal resolution of ultrasound
	-Laura Garrison</t>
      </text>
    </comment>
    <comment authorId="0" ref="I130">
      <text>
        <t xml:space="preserve">simulation res
	-Laura Garrison</t>
      </text>
    </comment>
    <comment authorId="0" ref="H69">
      <text>
        <t xml:space="preserve">whole heart, whole lungs, etc
	-Laura Garrison</t>
      </text>
    </comment>
    <comment authorId="0" ref="H72">
      <text>
        <t xml:space="preserve">whole brain
	-Laura Garrison</t>
      </text>
    </comment>
    <comment authorId="0" ref="H130">
      <text>
        <t xml:space="preserve">whole heart
	-Laura Garrison</t>
      </text>
    </comment>
    <comment authorId="0" ref="AH72">
      <text>
        <t xml:space="preserve">algorithmic methods to visualize parametric data from PET
	-Laura Garrison</t>
      </text>
    </comment>
    <comment authorId="0" ref="G72">
      <text>
        <t xml:space="preserve">PET voxel size
	-Laura Garrison</t>
      </text>
    </comment>
    <comment authorId="0" ref="I69">
      <text>
        <t xml:space="preserve">synthetic SPECT and PET, so temp res so match actual res of these methods
	-Laura Garrison</t>
      </text>
    </comment>
    <comment authorId="0" ref="I42">
      <text>
        <t xml:space="preserve">temporal resolution of simulation, not 100% sure about this
	-Laura Garrison</t>
      </text>
    </comment>
    <comment authorId="0" ref="H57">
      <text>
        <t xml:space="preserve">whole brain
	-Laura Garrison</t>
      </text>
    </comment>
    <comment authorId="0" ref="I50">
      <text>
        <t xml:space="preserve">animated in maya, likely around 30 fps
fluoroscopy frame rate also in this zone
	-Laura Garrison</t>
      </text>
    </comment>
    <comment authorId="0" ref="H50">
      <text>
        <t xml:space="preserve">size range of mitral valve
	-Laura Garrison</t>
      </text>
    </comment>
    <comment authorId="0" ref="G50">
      <text>
        <t xml:space="preserve">resolution of data: Axial 1-mm sections of a male human cadaver mediastinum
	-Laura Garrison</t>
      </text>
    </comment>
    <comment authorId="0" ref="G42">
      <text>
        <t xml:space="preserve">resolution of DTI data that they started with
	-Laura Garrison</t>
      </text>
    </comment>
    <comment authorId="0" ref="H18">
      <text>
        <t xml:space="preserve">muscle
	-Laura Garrison</t>
      </text>
    </comment>
    <comment authorId="0" ref="I18">
      <text>
        <t xml:space="preserve">resolution of simulation (generally)
	-Laura Garrison</t>
      </text>
    </comment>
    <comment authorId="0" ref="J42">
      <text>
        <t xml:space="preserve">months-long process
	-Laura Garrison</t>
      </text>
    </comment>
    <comment authorId="0" ref="G178">
      <text>
        <t xml:space="preserve">simulation points at muscle tissue, drive whole muscle movement
	-Laura Garrison</t>
      </text>
    </comment>
    <comment authorId="0" ref="I303">
      <text>
        <t xml:space="preserve">temporal res of CT
	-Laura Garrison</t>
      </text>
    </comment>
    <comment authorId="0" ref="I178">
      <text>
        <t xml:space="preserve">resolution of simulation data
	-Laura Garrison</t>
      </text>
    </comment>
    <comment authorId="0" ref="J76">
      <text>
        <t xml:space="preserve">cell cycle
	-Laura Garrison</t>
      </text>
    </comment>
    <comment authorId="0" ref="I76">
      <text>
        <t xml:space="preserve">diffusion
	-Laura Garrison</t>
      </text>
    </comment>
    <comment authorId="0" ref="B294">
      <text>
        <t xml:space="preserve">really cool paper, true multiscale elements
	-Laura Garrison</t>
      </text>
    </comment>
    <comment authorId="0" ref="J294">
      <text>
        <t xml:space="preserve">breath cycle
	-Laura Garrison</t>
      </text>
    </comment>
    <comment authorId="0" ref="I294">
      <text>
        <t xml:space="preserve">simulation
	-Laura Garrison</t>
      </text>
    </comment>
    <comment authorId="0" ref="H294">
      <text>
        <t xml:space="preserve">lungs
	-Laura Garrison</t>
      </text>
    </comment>
    <comment authorId="0" ref="G294">
      <text>
        <t xml:space="preserve">size of alveolus
	-Laura Garrison</t>
      </text>
    </comment>
    <comment authorId="0" ref="M294">
      <text>
        <t xml:space="preserve">true multi-scale
	-Laura Garrison</t>
      </text>
    </comment>
    <comment authorId="0" ref="G27">
      <text>
        <t xml:space="preserve">schematic diagram of ion channels
	-Laura Garrison</t>
      </text>
    </comment>
    <comment authorId="0" ref="AH45">
      <text>
        <t xml:space="preserve">interesting communication example for blood flow
	-Laura Garrison</t>
      </text>
    </comment>
    <comment authorId="0" ref="G40">
      <text>
        <t xml:space="preserve">showing protons/atoms in exchange
	-Laura Garrison</t>
      </text>
    </comment>
    <comment authorId="0" ref="H40">
      <text>
        <t xml:space="preserve">most are small-molecule
	-Laura Garrison</t>
      </text>
    </comment>
    <comment authorId="0" ref="I40">
      <text>
        <t xml:space="preserve">general start point of pathways; gated ion channels opening/diffusion
	-Laura Garrison</t>
      </text>
    </comment>
    <comment authorId="0" ref="J40">
      <text>
        <t xml:space="preserve">pathway up to being involved in cell cycle
	-Laura Garrison</t>
      </text>
    </comment>
    <comment authorId="0" ref="H103">
      <text>
        <t xml:space="preserve">show state of entire heart model
	-Laura Garrison</t>
      </text>
    </comment>
    <comment authorId="0" ref="AH103">
      <text>
        <t xml:space="preserve">in Tissue section in signal propagation
	-Laura Garrison</t>
      </text>
    </comment>
    <comment authorId="0" ref="I103">
      <text>
        <t xml:space="preserve">cardiac action potential
	-Laura Garrison</t>
      </text>
    </comment>
    <comment authorId="0" ref="I232">
      <text>
        <t xml:space="preserve">resolution of CFD sim
	-Laura Garrison</t>
      </text>
    </comment>
    <comment authorId="0" ref="I83">
      <text>
        <t xml:space="preserve">resolution of CFD sim
	-Laura Garrison</t>
      </text>
    </comment>
    <comment authorId="0" ref="AH228">
      <text>
        <t xml:space="preserve">as example of pure direct visualization for blood flow
	-Laura Garrison</t>
      </text>
    </comment>
    <comment authorId="0" ref="I183">
      <text>
        <t xml:space="preserve">atomistic molecular dynamic range (coarse MD simulation)
	-Laura Garrison</t>
      </text>
    </comment>
    <comment authorId="0" ref="H288">
      <text>
        <t xml:space="preserve">whole cell
	-Laura Garrison</t>
      </text>
    </comment>
    <comment authorId="0" ref="I288">
      <text>
        <t xml:space="preserve">time of MD simulations in general
	-Laura Garrison</t>
      </text>
    </comment>
    <comment authorId="0" ref="A1">
      <text>
        <t xml:space="preserve">tool/survey for works that show pathway, gene data
	-Laura Garrison</t>
      </text>
    </comment>
    <comment authorId="0" ref="AH277">
      <text>
        <t xml:space="preserve">as example that preferred vis methods haven't changed that much for this process in many cases!
	-Laura Garrison</t>
      </text>
    </comment>
    <comment authorId="0" ref="I277">
      <text>
        <t xml:space="preserve">ligand binding event range
	-Laura Garrison</t>
      </text>
    </comment>
    <comment authorId="0" ref="J277">
      <text>
        <t xml:space="preserve">mitosis
	-Laura Garrison</t>
      </text>
    </comment>
    <comment authorId="0" ref="J225">
      <text>
        <t xml:space="preserve">full cell cycle range
	-Laura Garrison</t>
      </text>
    </comment>
    <comment authorId="0" ref="I225">
      <text>
        <t xml:space="preserve">network start
	-Laura Garrison</t>
      </text>
    </comment>
    <comment authorId="0" ref="AH208">
      <text>
        <t xml:space="preserve">this links to the OPENCMISS entry
	-Laura Garrison</t>
      </text>
    </comment>
    <comment authorId="0" ref="AH248">
      <text>
        <t xml:space="preserve">include in organelle physiology section
	-Laura Garrison</t>
      </text>
    </comment>
    <comment authorId="0" ref="J248">
      <text>
        <t xml:space="preserve">range that 5 min falls in
	-Laura Garrison</t>
      </text>
    </comment>
    <comment authorId="0" ref="I248">
      <text>
        <t xml:space="preserve">temporal resolution of tweezing methods
	-Laura Garrison</t>
      </text>
    </comment>
    <comment authorId="0" ref="J196">
      <text>
        <t xml:space="preserve">tumor metastasis can take years
	-Laura Garrison</t>
      </text>
    </comment>
    <comment authorId="0" ref="I196">
      <text>
        <t xml:space="preserve">changes in signaling pathways can initiate tumor changes
	-Laura Garrison</t>
      </text>
    </comment>
    <comment authorId="0" ref="E197">
      <text>
        <t xml:space="preserve">data aren't dynamic
	-Laura Garrison</t>
      </text>
    </comment>
    <comment authorId="0" ref="E196">
      <text>
        <t xml:space="preserve">data aren't dynamic
	-Laura Garrison</t>
      </text>
    </comment>
    <comment authorId="0" ref="I197">
      <text>
        <t xml:space="preserve">changes in signaling pathways can initiate tumor changes
	-Laura Garrison</t>
      </text>
    </comment>
    <comment authorId="0" ref="J197">
      <text>
        <t xml:space="preserve">metastasis can take years
	-Laura Garrison
or should this be nothing entered?
	-Laura Garrison</t>
      </text>
    </comment>
    <comment authorId="0" ref="AH196">
      <text>
        <t xml:space="preserve">this doesn't have dynamic data but purpose is for metabolic tumor profiling, so is trying to understand physiology
	-Laura Garrison</t>
      </text>
    </comment>
    <comment authorId="0" ref="AH197">
      <text>
        <t xml:space="preserve">this doesn't have dynamic data but purpose is for metabolic tumor profiling, so is trying to understand physiology
	-Laura Garrison</t>
      </text>
    </comment>
    <comment authorId="0" ref="Q55">
      <text>
        <t xml:space="preserve">mainly direct visualization
	-Laura Garrison</t>
      </text>
    </comment>
    <comment authorId="0" ref="R55">
      <text>
        <t xml:space="preserve">interaction tools, reduce data to follow hypotheses, automatic feature detection
	-Laura Garrison</t>
      </text>
    </comment>
    <comment authorId="0" ref="S55">
      <text>
        <t xml:space="preserve">share data
	-Laura Garrison</t>
      </text>
    </comment>
    <comment authorId="0" ref="J298">
      <text>
        <t xml:space="preserve">breathing, heartbeat, etc.
	-Laura Garrison</t>
      </text>
    </comment>
    <comment authorId="0" ref="I298">
      <text>
        <t xml:space="preserve">diffusion
	-Laura Garrison</t>
      </text>
    </comment>
    <comment authorId="0" ref="H298">
      <text>
        <t xml:space="preserve">whole body
	-Laura Garrison</t>
      </text>
    </comment>
    <comment authorId="0" ref="G298">
      <text>
        <t xml:space="preserve">metabolites, small molecules
	-Laura Garrison</t>
      </text>
    </comment>
    <comment authorId="0" ref="S298">
      <text>
        <t xml:space="preserve">tag cloud concept
	-Laura Garrison</t>
      </text>
    </comment>
    <comment authorId="0" ref="M298">
      <text>
        <t xml:space="preserve">tag cloud for concepts linking, smaller graphs inside
	-Laura Garrison</t>
      </text>
    </comment>
    <comment authorId="0" ref="M1">
      <text>
        <t xml:space="preserve">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text>
    </comment>
    <comment authorId="0" ref="AH252">
      <text>
        <t xml:space="preserve">often-cited work- seminal work
	-Laura Garrison</t>
      </text>
    </comment>
    <comment authorId="0" ref="AH17">
      <text>
        <t xml:space="preserve">in outlook to show how microscopy etc is being used more and more to understand patterns of expression mapping up to our understanding of cell proliferation rates, organogenesis, etc., with need to accompanying VA tools to build from this data
	-Laura Garrison</t>
      </text>
    </comment>
    <comment authorId="0" ref="H17">
      <text>
        <t xml:space="preserve">whole body
	-Laura Garrison</t>
      </text>
    </comment>
    <comment authorId="0" ref="H180">
      <text>
        <t xml:space="preserve">focus on tumors
	-Laura Garrison</t>
      </text>
    </comment>
    <comment authorId="0" ref="AH276">
      <text>
        <t xml:space="preserve">in morphogenesis in tissue section-note that this is an extension from the other Toma et al. article that incorporates microglial cells into simulation
	-Laura Garrison</t>
      </text>
    </comment>
    <comment authorId="0" ref="R29">
      <text>
        <t xml:space="preserve">or more this?
	-Laura Garrison</t>
      </text>
    </comment>
    <comment authorId="0" ref="H29">
      <text>
        <t xml:space="preserve">hundreds of microns
	-Laura Garrison</t>
      </text>
    </comment>
    <comment authorId="0" ref="I29">
      <text>
        <t xml:space="preserve">beginning of network pathways
	-Laura Garrison</t>
      </text>
    </comment>
    <comment authorId="0" ref="J186">
      <text>
        <t xml:space="preserve">entire cell cycle, multiple opportunities for gene expression
	-Laura Garrison</t>
      </text>
    </comment>
    <comment authorId="0" ref="AH275">
      <text>
        <t xml:space="preserve">tissue -morphogenesis section
	-Laura Garrison</t>
      </text>
    </comment>
    <comment authorId="0" ref="M275">
      <text>
        <t xml:space="preserve">model is multscale but the vis isn't really
	-Laura Garrison</t>
      </text>
    </comment>
    <comment authorId="0" ref="J275">
      <text>
        <t xml:space="preserve">morphogenesis
	-Laura Garrison</t>
      </text>
    </comment>
    <comment authorId="0" ref="I275">
      <text>
        <t xml:space="preserve">molecule diffusion
	-Laura Garrison</t>
      </text>
    </comment>
    <comment authorId="0" ref="J112">
      <text>
        <t xml:space="preserve">datasets for cell cycle
	-Laura Garrison</t>
      </text>
    </comment>
    <comment authorId="0" ref="Q258">
      <text>
        <t xml:space="preserve">does this make sense?
	-Laura Garrison</t>
      </text>
    </comment>
    <comment authorId="0" ref="H258">
      <text>
        <t xml:space="preserve">bronchial tubes
	-Laura Garrison</t>
      </text>
    </comment>
    <comment authorId="0" ref="I258">
      <text>
        <t xml:space="preserve">??
	-Laura Garrison</t>
      </text>
    </comment>
    <comment authorId="0" ref="Q32">
      <text>
        <t xml:space="preserve">more exploration than analysis?
	-Laura Garrison</t>
      </text>
    </comment>
    <comment authorId="0" ref="R59">
      <text>
        <t xml:space="preserve">ivo originally had this as pure visual analysis but this doesn't seem so to me after looking at the paper
	-Laura Garrison</t>
      </text>
    </comment>
    <comment authorId="0" ref="I59">
      <text>
        <t xml:space="preserve">action potential timing
	-Laura Garrison</t>
      </text>
    </comment>
    <comment authorId="0" ref="G59">
      <text>
        <t xml:space="preserve">group of 17 neurons
	-Laura Garrison</t>
      </text>
    </comment>
    <comment authorId="0" ref="H59">
      <text>
        <t xml:space="preserve">medulla of brain
	-Laura Garrison</t>
      </text>
    </comment>
    <comment authorId="0" ref="J111">
      <text>
        <t xml:space="preserve">cell division timeline (1 day)
	-Laura Garrison</t>
      </text>
    </comment>
    <comment authorId="0" ref="AG153">
      <text>
        <t xml:space="preserve">in small group of clinical data/machine learning vis approaches (upper section of the upper group)
	-Laura Garrison</t>
      </text>
    </comment>
    <comment authorId="0" ref="J221">
      <text>
        <t xml:space="preserve">heartbeat
	-Laura Garrison</t>
      </text>
    </comment>
    <comment authorId="0" ref="I221">
      <text>
        <t xml:space="preserve">cardiac action potential timing
	-Laura Garrison</t>
      </text>
    </comment>
    <comment authorId="0" ref="I231">
      <text>
        <t xml:space="preserve">temporal resolution of PET
	-Laura Garrison</t>
      </text>
    </comment>
    <comment authorId="0" ref="G187">
      <text>
        <t xml:space="preserve">CT spatial resolution in general
	-Laura Garrison</t>
      </text>
    </comment>
    <comment authorId="0" ref="AH272">
      <text>
        <t xml:space="preserve">good example with the bullseye plot for VA of blood flow in context of tissue perfusion, not the dynamics itself
	-Laura Garrison</t>
      </text>
    </comment>
    <comment authorId="0" ref="G150">
      <text>
        <t xml:space="preserve">isotropic 0.5mm volumetric resolution with less motion artifact than the conventional 64-MSCT scanners
	-Laura Garrison</t>
      </text>
    </comment>
    <comment authorId="0" ref="I39">
      <text>
        <t xml:space="preserve">general time resolution for MD sim
	-Laura Garrison</t>
      </text>
    </comment>
    <comment authorId="0" ref="H39">
      <text>
        <t xml:space="preserve">large molecules
	-Laura Garrison</t>
      </text>
    </comment>
    <comment authorId="0" ref="G39">
      <text>
        <t xml:space="preserve">ligand (focus element) rendered in balls and sticks (atoms and bonds)
	-Laura Garrison</t>
      </text>
    </comment>
    <comment authorId="0" ref="G101">
      <text>
        <t xml:space="preserve">themeriver diagram -each river shows an atom
	-Laura Garrison</t>
      </text>
    </comment>
    <comment authorId="0" ref="I134">
      <text>
        <t xml:space="preserve">range in pathway/network signaling where gated ion channels act
	-Laura Garrison</t>
      </text>
    </comment>
    <comment authorId="0" ref="I101">
      <text>
        <t xml:space="preserve">time for MD simulations in general (Hollingsworth &amp; Dror 2018)
	-Laura Garrison</t>
      </text>
    </comment>
    <comment authorId="0" ref="J81">
      <text>
        <t xml:space="preserve">big movements
	-Laura Garrison</t>
      </text>
    </comment>
    <comment authorId="0" ref="I81">
      <text>
        <t xml:space="preserve">methyl rotation movements of protein - these are part of protein config
	-Laura Garrison</t>
      </text>
    </comment>
    <comment authorId="0" ref="G134">
      <text>
        <t xml:space="preserve">to dna bp
	-Laura Garrison</t>
      </text>
    </comment>
    <comment authorId="0" ref="G133">
      <text>
        <t xml:space="preserve">secondary structures of molecules
	-Laura Garrison</t>
      </text>
    </comment>
    <comment authorId="0" ref="I60">
      <text>
        <t xml:space="preserve">ligand binding timeframe
	-Laura Garrison</t>
      </text>
    </comment>
    <comment authorId="0" ref="I49">
      <text>
        <t xml:space="preserve">timeframe of ATP synthase moving
	-Laura Garrison</t>
      </text>
    </comment>
    <comment authorId="0" ref="H49">
      <text>
        <t xml:space="preserve">formal boundary of mesoscale
	-Laura Garrison</t>
      </text>
    </comment>
    <comment authorId="0" ref="G49">
      <text>
        <t xml:space="preserve">atomistic detail
	-Laura Garrison</t>
      </text>
    </comment>
    <comment authorId="0" ref="Q148">
      <text>
        <t xml:space="preserve">do these values make sense?
	-Laura Garrison</t>
      </text>
    </comment>
    <comment authorId="0" ref="J163">
      <text>
        <t xml:space="preserve">up to cell cycle
	-Laura Garrison</t>
      </text>
    </comment>
    <comment authorId="0" ref="H125">
      <text>
        <t xml:space="preserve">size of voxel tissue sections
	-Laura Garrison</t>
      </text>
    </comment>
    <comment authorId="0" ref="I125">
      <text>
        <t xml:space="preserve">half life of metabolites
	-Laura Garrison</t>
      </text>
    </comment>
    <comment authorId="0" ref="J243">
      <text>
        <t xml:space="preserve">ligand binding can take seconds
	-Laura Garrison</t>
      </text>
    </comment>
    <comment authorId="0" ref="I243">
      <text>
        <t xml:space="preserve">MD simulation on atomistic level
	-Laura Garrison</t>
      </text>
    </comment>
    <comment authorId="0" ref="G243">
      <text>
        <t xml:space="preserve">atomic resolution on molecule
	-Laura Garrison</t>
      </text>
    </comment>
    <comment authorId="0" ref="J206">
      <text>
        <t xml:space="preserve">formation of loops in structures
	-Laura Garrison</t>
      </text>
    </comment>
    <comment authorId="0" ref="I206">
      <text>
        <t xml:space="preserve">methyl group rotation
	-Laura Garrison</t>
      </text>
    </comment>
    <comment authorId="0" ref="G206">
      <text>
        <t xml:space="preserve">atom resolution
	-Laura Garrison</t>
      </text>
    </comment>
    <comment authorId="0" ref="G199">
      <text>
        <t xml:space="preserve">small molecules, eg ligands
	-Laura Garrison</t>
      </text>
    </comment>
    <comment authorId="0" ref="J126">
      <text>
        <t xml:space="preserve">metabolite turnover in cell
	-Laura Garrison</t>
      </text>
    </comment>
    <comment authorId="0" ref="I126">
      <text>
        <t xml:space="preserve">metabolite turnover in cell
	-Laura Garrison</t>
      </text>
    </comment>
    <comment authorId="0" ref="AH30">
      <text>
        <t xml:space="preserve">talk about in signal propagation
	-Laura Garrison</t>
      </text>
    </comment>
    <comment authorId="0" ref="K30">
      <text>
        <t xml:space="preserve">this captures the scales the simulation can do, isn't really multiscale in itself
	-Laura Garrison</t>
      </text>
    </comment>
    <comment authorId="0" ref="J30">
      <text>
        <t xml:space="preserve">cell division
	-Laura Garrison</t>
      </text>
    </comment>
    <comment authorId="0" ref="I30">
      <text>
        <t xml:space="preserve">synapse firing
	-Laura Garrison</t>
      </text>
    </comment>
    <comment authorId="0" ref="AH199">
      <text>
        <t xml:space="preserve">in cell communication section
	-Laura Garrison</t>
      </text>
    </comment>
    <comment authorId="0" ref="K199">
      <text>
        <t xml:space="preserve">this is a major impact on cell communication, so really makes sense to discuss in this category
	-Laura Garrison</t>
      </text>
    </comment>
    <comment authorId="0" ref="G183">
      <text>
        <t xml:space="preserve">general resolution of mass spec is -7 but resolution of MD is atomistic
	-Laura Garrison</t>
      </text>
    </comment>
    <comment authorId="0" ref="J21">
      <text>
        <t xml:space="preserve">gene expression range
	-Laura Garrison</t>
      </text>
    </comment>
    <comment authorId="0" ref="I21">
      <text>
        <t xml:space="preserve">gene expression range
	-Laura Garrison</t>
      </text>
    </comment>
    <comment authorId="0" ref="AH285">
      <text>
        <t xml:space="preserve">cool radial plot with hydrogen bond strength depiction
	-Laura Garrison</t>
      </text>
    </comment>
    <comment authorId="0" ref="I285">
      <text>
        <t xml:space="preserve">interactions between bonds
	-Laura Garrison</t>
      </text>
    </comment>
    <comment authorId="0" ref="J285">
      <text>
        <t xml:space="preserve">can last seconds
	-Laura Garrison</t>
      </text>
    </comment>
    <comment authorId="0" ref="J269">
      <text>
        <t xml:space="preserve">complete cell cycle
	-Laura Garrison</t>
      </text>
    </comment>
    <comment authorId="0" ref="H269">
      <text>
        <t xml:space="preserve">molecules
	-Laura Garrison</t>
      </text>
    </comment>
    <comment authorId="0" ref="J169">
      <text>
        <t xml:space="preserve">time for cell cycle completion
	-Laura Garrison</t>
      </text>
    </comment>
    <comment authorId="0" ref="H170">
      <text>
        <t xml:space="preserve">size of a gene
	-Laura Garrison</t>
      </text>
    </comment>
    <comment authorId="0" ref="J170">
      <text>
        <t xml:space="preserve">time range for gene expression
	-Laura Garrison</t>
      </text>
    </comment>
    <comment authorId="0" ref="I170">
      <text>
        <t xml:space="preserve">time range for gene expression
	-Laura Garrison</t>
      </text>
    </comment>
    <comment authorId="0" ref="G170">
      <text>
        <t xml:space="preserve">microarray data looks at DNA bp
	-Laura Garrison</t>
      </text>
    </comment>
    <comment authorId="0" ref="AH170">
      <text>
        <t xml:space="preserve">this is a foundational paper for a whole suite of pathway/gene expression visual analysis tools
	-Laura Garrison</t>
      </text>
    </comment>
    <comment authorId="0" ref="I235">
      <text>
        <t xml:space="preserve">within seconds can have start of cellular necrosis, collagen rupture, etc. that begin the process (from https://rmdopen.bmj.com/content/2/2/e000279)
	-Laura Garrison</t>
      </text>
    </comment>
    <comment authorId="0" ref="J235">
      <text>
        <t xml:space="preserve">process of cartilage degradation takes years
	-Laura Garrison</t>
      </text>
    </comment>
    <comment authorId="0" ref="AH235">
      <text>
        <t xml:space="preserve">as a TRUE multiscale vis
	-Laura Garrison</t>
      </text>
    </comment>
    <comment authorId="0" ref="H73">
      <text>
        <t xml:space="preserve">looking at in context of voxel in brain
	-Laura Garrison</t>
      </text>
    </comment>
    <comment authorId="0" ref="G73">
      <text>
        <t xml:space="preserve">size of metabolite
	-Laura Garrison</t>
      </text>
    </comment>
    <comment authorId="0" ref="J73">
      <text>
        <t xml:space="preserve">metabolite half-life
	-Laura Garrison</t>
      </text>
    </comment>
    <comment authorId="0" ref="I73">
      <text>
        <t xml:space="preserve">metabolite half life
	-Laura Garrison</t>
      </text>
    </comment>
    <comment authorId="0" ref="J168">
      <text>
        <t xml:space="preserve">top range of network process, corresponds to cell cycle
	-Laura Garrison</t>
      </text>
    </comment>
    <comment authorId="0" ref="I168">
      <text>
        <t xml:space="preserve">bottom range of network process
	-Laura Garrison</t>
      </text>
    </comment>
    <comment authorId="0" ref="G168">
      <text>
        <t xml:space="preserve">atoms that comprise molecule are represented schematically
	-Laura Garrison</t>
      </text>
    </comment>
    <comment authorId="0" ref="K167">
      <text>
        <t xml:space="preserve">gene is in the size range of an organelle
	-Laura Garrison
pathway category
	-Laura Garrison</t>
      </text>
    </comment>
    <comment authorId="0" ref="I167">
      <text>
        <t xml:space="preserve">gene expression
	-Laura Garrison</t>
      </text>
    </comment>
    <comment authorId="0" ref="J120">
      <text>
        <t xml:space="preserve">picking a high number since aging process can occur over many years
	-Laura Garrison</t>
      </text>
    </comment>
    <comment authorId="0" ref="I302">
      <text>
        <t xml:space="preserve">half life of metabolites (small proteins)
	-Laura Garrison</t>
      </text>
    </comment>
    <comment authorId="0" ref="H302">
      <text>
        <t xml:space="preserve">tissues
	-Laura Garrison</t>
      </text>
    </comment>
    <comment authorId="0" ref="G302">
      <text>
        <t xml:space="preserve">nanoscale level
	-Laura Garrison</t>
      </text>
    </comment>
    <comment authorId="0" ref="K302">
      <text>
        <t xml:space="preserve">highlight organelle vis here since it goes down to this resolution really well
	-Laura Garrison</t>
      </text>
    </comment>
    <comment authorId="0" ref="K11">
      <text>
        <t xml:space="preserve">can see vesicles
	-Laura Garrison</t>
      </text>
    </comment>
    <comment authorId="0" ref="G11">
      <text>
        <t xml:space="preserve">resolution stated in paper for stack is a micron
	-Laura Garrison
can see vesicles
	-Laura Garrison</t>
      </text>
    </comment>
    <comment authorId="0" ref="J244">
      <text>
        <t xml:space="preserve">development of heart tissue, scale of days
	-Laura Garrison</t>
      </text>
    </comment>
    <comment authorId="0" ref="G67">
      <text>
        <t xml:space="preserve">atoms-resolution on molecules
	-Laura Garrison</t>
      </text>
    </comment>
    <comment authorId="0" ref="G66">
      <text>
        <t xml:space="preserve">atoms-resolution on molecules
	-Laura Garrison</t>
      </text>
    </comment>
    <comment authorId="0" ref="AH66">
      <text>
        <t xml:space="preserve">this work is cited a lot in the surveys at this level
	-Laura Garrison</t>
      </text>
    </comment>
    <comment authorId="0" ref="AH94">
      <text>
        <t xml:space="preserve">definitely include, his art has been massively inspirational to vis
	-Laura Garrison</t>
      </text>
    </comment>
    <comment authorId="0" ref="G23">
      <text>
        <t xml:space="preserve">atomistic presentation within molecules
	-Laura Garrison</t>
      </text>
    </comment>
    <comment authorId="0" ref="K87">
      <text>
        <t xml:space="preserve">talk about this in the Cell section for the simulation vis for apoptosis
	-Laura Garrison</t>
      </text>
    </comment>
    <comment authorId="0" ref="J87">
      <text>
        <t xml:space="preserve">~18 days duration of simulation for cell death factors
	-Laura Garrison</t>
      </text>
    </comment>
    <comment authorId="0" ref="I87">
      <text>
        <t xml:space="preserve">time for diffusion across membrane
	-Laura Garrison</t>
      </text>
    </comment>
    <comment authorId="0" ref="G87">
      <text>
        <t xml:space="preserve">can see nuclei of cells in visualization
	-Laura Garrison</t>
      </text>
    </comment>
    <comment authorId="0" ref="H87">
      <text>
        <t xml:space="preserve">thousands of cells
	-Laura Garrison</t>
      </text>
    </comment>
    <comment authorId="0" ref="K92">
      <text>
        <t xml:space="preserve">I would say we're looking at this more at the level of cells, tissue is context, but we're looking at the fates of individual cells
	-Laura Garrison</t>
      </text>
    </comment>
    <comment authorId="0" ref="G92">
      <text>
        <t xml:space="preserve">simulation of cells
	-Laura Garrison</t>
      </text>
    </comment>
    <comment authorId="0" ref="J92">
      <text>
        <t xml:space="preserve">in range of 1800h
	-Laura Garrison</t>
      </text>
    </comment>
    <comment authorId="0" ref="I92">
      <text>
        <t xml:space="preserve">part of cell cycle
	-Laura Garrison</t>
      </text>
    </comment>
    <comment authorId="0" ref="I121">
      <text>
        <t xml:space="preserve">atomistic simulation
	-Laura Garrison</t>
      </text>
    </comment>
    <comment authorId="0" ref="G121">
      <text>
        <t xml:space="preserve">cell resolution
	-Laura Garrison</t>
      </text>
    </comment>
    <comment authorId="0" ref="K257">
      <text>
        <t xml:space="preserve">main analysis is tissue because we care about the various cell types as a whole
	-Laura Garrison</t>
      </text>
    </comment>
    <comment authorId="0" ref="M257">
      <text>
        <t xml:space="preserve">single cell, aggregate information
	-Laura Garrison</t>
      </text>
    </comment>
    <comment authorId="0" ref="O257">
      <text>
        <t xml:space="preserve">data itself not temporal, but the form follows function
	-Laura Garrison</t>
      </text>
    </comment>
    <comment authorId="0" ref="G257">
      <text>
        <t xml:space="preserve">imaging resolution of mass cytometry
	-Laura Garrison</t>
      </text>
    </comment>
    <comment authorId="0" ref="J24">
      <text>
        <t xml:space="preserve">length of one cell cycle
	-Laura Garrison</t>
      </text>
    </comment>
    <comment authorId="0" ref="J289">
      <text>
        <t xml:space="preserve">human cell moves at roughly one micron per minute
	-Laura Garrison</t>
      </text>
    </comment>
    <comment authorId="0" ref="J256">
      <text>
        <t xml:space="preserve">ligand binding can take seconds
	-Laura Garrison</t>
      </text>
    </comment>
    <comment authorId="0" ref="I256">
      <text>
        <t xml:space="preserve">low end of ligand-binding time for cellular communication
	-Laura Garrison</t>
      </text>
    </comment>
    <comment authorId="0" ref="H256">
      <text>
        <t xml:space="preserve">tissue
	-Laura Garrison</t>
      </text>
    </comment>
    <comment authorId="0" ref="G256">
      <text>
        <t xml:space="preserve">scRNA-seq data reads the bp of DNA to produce an RNA transcriptome, so this reads the size of a single DNA bp
	-Laura Garrison</t>
      </text>
    </comment>
    <comment authorId="0" ref="J239">
      <text>
        <t xml:space="preserve">one level higher to focus on morphogenesis/heading towards development of limbs etc.
	-Laura Garrison</t>
      </text>
    </comment>
    <comment authorId="0" ref="F239">
      <text>
        <t xml:space="preserve">dashboard vis
	-Laura Garrison</t>
      </text>
    </comment>
    <comment authorId="0" ref="J195">
      <text>
        <t xml:space="preserve">signal processing time
	-Laura Garrison</t>
      </text>
    </comment>
    <comment authorId="0" ref="I195">
      <text>
        <t xml:space="preserve">time across synapse, important part of connectivity/understanding neural cell function
	-Laura Garrison</t>
      </text>
    </comment>
    <comment authorId="0" ref="K195">
      <text>
        <t xml:space="preserve">we're looking at tissue but we really care about the cells, so this should be in the cell section for discussion
	-Laura Garrison</t>
      </text>
    </comment>
    <comment authorId="0" ref="H195">
      <text>
        <t xml:space="preserve">brain tissue resolution
	-Laura Garrison</t>
      </text>
    </comment>
    <comment authorId="0" ref="K219">
      <text>
        <t xml:space="preserve">main task is with cell
	-Laura Garrison</t>
      </text>
    </comment>
    <comment authorId="0" ref="J191">
      <text>
        <t xml:space="preserve">half life of mRNA
	-Laura Garrison</t>
      </text>
    </comment>
    <comment authorId="0" ref="I191">
      <text>
        <t xml:space="preserve">time for gene expression
	-Laura Garrison</t>
      </text>
    </comment>
    <comment authorId="0" ref="H191">
      <text>
        <t xml:space="preserve">thousands of cells
	-Laura Garrison</t>
      </text>
    </comment>
    <comment authorId="0" ref="G191">
      <text>
        <t xml:space="preserve">looking for stained nuclei, resolution of microscopy
	-Laura Garrison</t>
      </text>
    </comment>
    <comment authorId="0" ref="O192">
      <text>
        <t xml:space="preserve">the data here are not dynamic, but the part that to me is physiology is that we're looking at patterns of gene coexpression
	-Laura Garrison</t>
      </text>
    </comment>
    <comment authorId="0" ref="G192">
      <text>
        <t xml:space="preserve">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text>
    </comment>
    <comment authorId="0" ref="K192">
      <text>
        <t xml:space="preserve">main focus on chromosomes, evolutionary context
	-Laura Garrison</t>
      </text>
    </comment>
    <comment authorId="0" ref="J192">
      <text>
        <t xml:space="preserve">answer questions about evolutionary processes, occur over generation(s) - 10^9 is the bare minimum, one human generation
	-Laura Garrison</t>
      </text>
    </comment>
    <comment authorId="0" ref="O115">
      <text>
        <t xml:space="preserve">cell phenotype
	-Laura Garrison</t>
      </text>
    </comment>
    <comment authorId="0" ref="I115">
      <text>
        <t xml:space="preserve">data aren't dynamic..or could set this to half life of antibodies that the mass cytometry tags to
	-Laura Garrison</t>
      </text>
    </comment>
    <comment authorId="0" ref="H115">
      <text>
        <t xml:space="preserve">we care about the cells, but samples contain millions of cells
	-Laura Garrison</t>
      </text>
    </comment>
    <comment authorId="0" ref="G115">
      <text>
        <t xml:space="preserve">detect proteins that are expressed on the surface of the cell
"Mass cytometry is a novel, mass spectrometry-based, technique for characterizing protein expression on cells (cytometry) at single-cell resolution."
	-Laura Garrison</t>
      </text>
    </comment>
    <comment authorId="0" ref="B115">
      <text>
        <t xml:space="preserve">including at least a few of papers like these because cell phenotype is what indicates the behavior of the cell --&gt; structure etc comes from function
	-Laura Garrison</t>
      </text>
    </comment>
    <comment authorId="0" ref="I70">
      <text>
        <t xml:space="preserve">early events from blastula to early epiboly stages (≈3.5−4.5 hours post fertilization (hpf)) and consists of 100 time steps with a spatial discretization of 90 seconds
	-Laura Garrison</t>
      </text>
    </comment>
    <comment authorId="0" ref="K70">
      <text>
        <t xml:space="preserve">but main focus is on what the individual cells are doing
	-Laura Garrison</t>
      </text>
    </comment>
    <comment authorId="0" ref="J70">
      <text>
        <t xml:space="preserve">early events from blastula to early epiboly stages (≈3.5−4.5 hours post fertilization (hpf)) and consists of 100 time steps with a spatial discretization of 90 seconds....however, we are looking at mitotic generations, which if we scale up to human is over days, so using this
	-Laura Garrison</t>
      </text>
    </comment>
    <comment authorId="0" ref="G70">
      <text>
        <t xml:space="preserve">resolution of microscopy
	-Laura Garrison</t>
      </text>
    </comment>
    <comment authorId="0" ref="H70">
      <text>
        <t xml:space="preserve">up to thousands of cells
	-Laura Garrison</t>
      </text>
    </comment>
    <comment authorId="0" ref="J43">
      <text>
        <t xml:space="preserve">limb takes days to develop
	-Laura Garrison</t>
      </text>
    </comment>
    <comment authorId="0" ref="B7">
      <text>
        <t xml:space="preserve">not sure about including this, the physiology part is that you can identify cells according to their gene expression profiles, the latter of which is the dynamic part
	-Laura Garrison</t>
      </text>
    </comment>
    <comment authorId="0" ref="J7">
      <text>
        <t xml:space="preserve">one cell cycle
	-Laura Garrison</t>
      </text>
    </comment>
    <comment authorId="0" ref="I7">
      <text>
        <t xml:space="preserve">timing for gene expression
	-Laura Garrison</t>
      </text>
    </comment>
    <comment authorId="0" ref="H7">
      <text>
        <t xml:space="preserve">thousands of cells
	-Laura Garrison</t>
      </text>
    </comment>
    <comment authorId="0" ref="I154">
      <text>
        <t xml:space="preserve">general microscopy data resolution 1000fps
	-Laura Garrison</t>
      </text>
    </comment>
    <comment authorId="0" ref="H305">
      <text>
        <t xml:space="preserve">or a "block" of blood
	-Laura Garrison</t>
      </text>
    </comment>
    <comment authorId="0" ref="G305">
      <text>
        <t xml:space="preserve">can by applied to individual blood cells
	-Laura Garrison</t>
      </text>
    </comment>
    <comment authorId="0" ref="H260">
      <text>
        <t xml:space="preserve">tissue
	-Laura Garrison</t>
      </text>
    </comment>
    <comment authorId="0" ref="G260">
      <text>
        <t xml:space="preserve">"The spatial resolution of sci-Space is presently limited by the patterned array of hashing oligos, here to ~200 μm."
	-Laura Garrison</t>
      </text>
    </comment>
    <comment authorId="0" ref="H237">
      <text>
        <t xml:space="preserve">we're looking at cells
	-Laura Garrison</t>
      </text>
    </comment>
    <comment authorId="0" ref="G237">
      <text>
        <t xml:space="preserve">general resolution of confocal microscopy
	-Laura Garrison</t>
      </text>
    </comment>
    <comment authorId="0" ref="I237">
      <text>
        <t xml:space="preserve">roughly 1000 frames/sec  = 1 frame/ms for this technique in general
	-Laura Garrison</t>
      </text>
    </comment>
    <comment authorId="0" ref="J237">
      <text>
        <t xml:space="preserve">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text>
    </comment>
    <comment authorId="0" ref="AH227">
      <text>
        <t xml:space="preserve">this isn't super crazy cool vis but it's for tissue and I think it's an interesting way to depict the layering of neuron types in cortical tissue besides ONLY showing the spikes in action potential
	-Laura Garrison</t>
      </text>
    </comment>
    <comment authorId="0" ref="H227">
      <text>
        <t xml:space="preserve">cortical tissue
	-Laura Garrison</t>
      </text>
    </comment>
    <comment authorId="0" ref="G227">
      <text>
        <t xml:space="preserve">neurons (represented as circles)
	-Laura Garrison</t>
      </text>
    </comment>
    <comment authorId="0" ref="J227">
      <text>
        <t xml:space="preserve">seconds
	-Laura Garrison</t>
      </text>
    </comment>
    <comment authorId="0" ref="I227">
      <text>
        <t xml:space="preserve">milliseconds
	-Laura Garrison</t>
      </text>
    </comment>
    <comment authorId="0" ref="K226">
      <text>
        <t xml:space="preserve">main focus is on organelle
	-Laura Garrison</t>
      </text>
    </comment>
    <comment authorId="0" ref="K225">
      <text>
        <t xml:space="preserve">focus is on protein interactions (and protein images) within the cell
	-Laura Garrison</t>
      </text>
    </comment>
    <comment authorId="0" ref="G217">
      <text>
        <t xml:space="preserve">scale of DNA-nucleosome polymers
	-Laura Garrison</t>
      </text>
    </comment>
    <comment authorId="0" ref="J194">
      <text>
        <t xml:space="preserve">signal processing
	-Laura Garrison</t>
      </text>
    </comment>
    <comment authorId="0" ref="I194">
      <text>
        <t xml:space="preserve">electrophys spiking neurons
	-Laura Garrison</t>
      </text>
    </comment>
    <comment authorId="0" ref="G194">
      <text>
        <t xml:space="preserve">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text>
    </comment>
    <comment authorId="0" ref="M194">
      <text>
        <t xml:space="preserve">this is TRUE multiscale and very cool
	-Laura Garrison</t>
      </text>
    </comment>
    <comment authorId="0" ref="I186">
      <text>
        <t xml:space="preserve">time for gene expression
	-Laura Garrison</t>
      </text>
    </comment>
    <comment authorId="0" ref="G186">
      <text>
        <t xml:space="preserve">metabolites
	-Laura Garrison</t>
      </text>
    </comment>
    <comment authorId="0" ref="H13">
      <text>
        <t xml:space="preserve">seeing whole cells
	-Laura Garrison</t>
      </text>
    </comment>
    <comment authorId="0" ref="J13">
      <text>
        <t xml:space="preserve">1 cell cycle
	-Laura Garrison</t>
      </text>
    </comment>
    <comment authorId="0" ref="I13">
      <text>
        <t xml:space="preserve">timing for gene expression
	-Laura Garrison</t>
      </text>
    </comment>
    <comment authorId="0" ref="G13">
      <text>
        <t xml:space="preserve">resolution generally that microscopy data can go to
	-Laura Garrison</t>
      </text>
    </comment>
    <comment authorId="0" ref="AG1">
      <text>
        <t xml:space="preserve">if paper published in 2021 it won't be in vitaLITy, database hasn't been updated past 2020
	-Laura Garrison</t>
      </text>
    </comment>
    <comment authorId="0" ref="I173">
      <text>
        <t xml:space="preserve">didn't say how long progression of normal to fibrosis goes
	-Laura Garrison</t>
      </text>
    </comment>
    <comment authorId="0" ref="H173">
      <text>
        <t xml:space="preserve">tissue cubes up to 100 micrometers in size
	-Laura Garrison</t>
      </text>
    </comment>
    <comment authorId="0" ref="N173">
      <text>
        <t xml:space="preserve">mouse
	-Laura Garrison</t>
      </text>
    </comment>
    <comment authorId="0" ref="G173">
      <text>
        <t xml:space="preserve">resolution 0.23
μm/pixel
	-Laura Garrison</t>
      </text>
    </comment>
    <comment authorId="0" ref="U7">
      <text>
        <t xml:space="preserve">this could be bullshit
	-Laura Garrison</t>
      </text>
    </comment>
    <comment authorId="0" ref="G167">
      <text>
        <t xml:space="preserve">gene sequence to dna bp
	-Laura Garrison</t>
      </text>
    </comment>
    <comment authorId="0" ref="H165">
      <text>
        <t xml:space="preserve">mid size molecules
	-Laura Garrison</t>
      </text>
    </comment>
    <comment authorId="0" ref="G165">
      <text>
        <t xml:space="preserve">small molecules
	-Laura Garrison</t>
      </text>
    </comment>
    <comment authorId="0" ref="J165">
      <text>
        <t xml:space="preserve">lower edge of scale for ligand binding, captures lower end of range for protein folding
	-Laura Garrison</t>
      </text>
    </comment>
    <comment authorId="0" ref="I165">
      <text>
        <t xml:space="preserve">range of midscale protein motion
	-Laura Garrison</t>
      </text>
    </comment>
    <comment authorId="0" ref="AH155">
      <text>
        <t xml:space="preserve">have this as a domain-side example of blood flow, show how simulations are of value now in clinic
	-Laura Garrison</t>
      </text>
    </comment>
    <comment authorId="0" ref="H154">
      <text>
        <t xml:space="preserve">can track up to clusters of cells
	-Laura Garrison</t>
      </text>
    </comment>
    <comment authorId="0" ref="G154">
      <text>
        <t xml:space="preserve">resolution of microscopy data
	-Laura Garrison</t>
      </text>
    </comment>
    <comment authorId="0" ref="K154">
      <text>
        <t xml:space="preserve">MAIN goal of application is tracking behavior and characteristics of individual cells
	-Laura Garrison</t>
      </text>
    </comment>
    <comment authorId="0" ref="H208">
      <text>
        <t xml:space="preserve">can show system-level (e.g. entire cardio system
	-Laura Garrison</t>
      </text>
    </comment>
    <comment authorId="0" ref="G208">
      <text>
        <t xml:space="preserve">cell model, transmembrane voltage (applied to cell membrane) that looks at sodium channel conductance
	-Laura Garrison</t>
      </text>
    </comment>
    <comment authorId="0" ref="J208">
      <text>
        <t xml:space="preserve">cell cycle is one day
	-Laura Garrison</t>
      </text>
    </comment>
    <comment authorId="0" ref="I208">
      <text>
        <t xml:space="preserve">ion channel gating
	-Laura Garrison</t>
      </text>
    </comment>
    <comment authorId="0" ref="M208">
      <text>
        <t xml:space="preserve">CAN do multiscale but doesn't have this in a combined view
	-Laura Garrison</t>
      </text>
    </comment>
    <comment authorId="0" ref="H19">
      <text>
        <t xml:space="preserve">cell
	-Laura Garrison</t>
      </text>
    </comment>
    <comment authorId="0" ref="G19">
      <text>
        <t xml:space="preserve">smallest molecules with atomistic shapes
	-Laura Garrison</t>
      </text>
    </comment>
    <comment authorId="0" ref="J19">
      <text>
        <t xml:space="preserve">gene expression in this range
	-Laura Garrison</t>
      </text>
    </comment>
    <comment authorId="0" ref="I19">
      <text>
        <t xml:space="preserve">zone for protein loop motion
	-Laura Garrison</t>
      </text>
    </comment>
    <comment authorId="0" ref="K120">
      <text>
        <t xml:space="preserve">although the model is driven by biophysical properties/diffusion, the visualization isn't actually showing this., it's showing skin at a macro-view
	-Laura Garrison</t>
      </text>
    </comment>
    <comment authorId="0" ref="I120">
      <text>
        <t xml:space="preserve">metabolite turnover
	-Laura Garrison</t>
      </text>
    </comment>
    <comment authorId="0" ref="G120">
      <text>
        <t xml:space="preserve">model includes diffusion at 400-700nm, so 10^-7 resolution but that's not the visual output - we just see a skin section (surface-level)
	-Laura Garrison</t>
      </text>
    </comment>
    <comment authorId="0" ref="H120">
      <text>
        <t xml:space="preserve">head
	-Laura Garrison</t>
      </text>
    </comment>
    <comment authorId="0" ref="M12">
      <text>
        <t xml:space="preserve">the calculations are multiscale but the vis itself is just organ
	-Laura Garrison</t>
      </text>
    </comment>
    <comment authorId="0" ref="I12">
      <text>
        <t xml:space="preserve">"Even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text>
    </comment>
    <comment authorId="0" ref="J12">
      <text>
        <t xml:space="preserve">simulation of a single heart beat in 44.3, 87.8 and 235.3 minutes..since the simulation ultimately generates a single heartbeat, using this.
	-Laura Garrison</t>
      </text>
    </comment>
    <comment authorId="0" ref="G12">
      <text>
        <t xml:space="preserve">220 μm, 440 μm and 880 μm meshes
	-Laura Garrison</t>
      </text>
    </comment>
    <comment authorId="0" ref="G248">
      <text>
        <t xml:space="preserve">resolution of tweezing methods
	-Laura Garrison</t>
      </text>
    </comment>
    <comment authorId="0" ref="J96">
      <text>
        <t xml:space="preserve">guessing but doesn't seem like it does really big reaction movements?
	-Laura Garrison</t>
      </text>
    </comment>
    <comment authorId="0" ref="I96">
      <text>
        <t xml:space="preserve">atomic movement
	-Laura Garrison</t>
      </text>
    </comment>
    <comment authorId="0" ref="G96">
      <text>
        <t xml:space="preserve">shows atomic resolution
	-Laura Garrison</t>
      </text>
    </comment>
    <comment authorId="0" ref="I111">
      <text>
        <t xml:space="preserve">M phase of cell cycle is 20 min
	-Laura Garrison</t>
      </text>
    </comment>
    <comment authorId="0" ref="H111">
      <text>
        <t xml:space="preserve">looking at whole cells
	-Laura Garrison</t>
      </text>
    </comment>
    <comment authorId="0" ref="G111">
      <text>
        <t xml:space="preserve">spatial resolution of live cell imaging is generally around 0.2-1 micron
	-Laura Garrison</t>
      </text>
    </comment>
    <comment authorId="0" ref="H92">
      <text>
        <t xml:space="preserve">hundreds of cells
	-Laura Garrison</t>
      </text>
    </comment>
    <comment authorId="0" ref="J1">
      <text>
        <t xml:space="preserve">how long does the process take? round to nearest power of ten
	-Laura Garrison</t>
      </text>
    </comment>
    <comment authorId="0" ref="G82">
      <text>
        <t xml:space="preserve">spatial resolution of a metabolite
	-Laura Garrison</t>
      </text>
    </comment>
    <comment authorId="0" ref="H82">
      <text>
        <t xml:space="preserve">looking at different metabolite distributions across the entire brain
	-Laura Garrison</t>
      </text>
    </comment>
    <comment authorId="0" ref="I82">
      <text>
        <t xml:space="preserve">metabolite turnover ~1min
	-Laura Garrison</t>
      </text>
    </comment>
    <comment authorId="0" ref="K81">
      <text>
        <t xml:space="preserve">is this really multiscale?
	-Laura Garrison</t>
      </text>
    </comment>
    <comment authorId="0" ref="I55">
      <text>
        <t xml:space="preserve">temp resolution of confocal microscopy is hundreds of frames/sec
	-Laura Garrison</t>
      </text>
    </comment>
    <comment authorId="0" ref="H55">
      <text>
        <t xml:space="preserve">cell scale resolution
	-Laura Garrison</t>
      </text>
    </comment>
    <comment authorId="0" ref="J3">
      <text>
        <t xml:space="preserve">mid range of protein movements
	-Laura Garrison</t>
      </text>
    </comment>
    <comment authorId="0" ref="AD1">
      <text>
        <t xml:space="preserve">that I'm adding myself, in some cases
	-Laura Garrison</t>
      </text>
    </comment>
    <comment authorId="0" ref="K1">
      <text>
        <t xml:space="preserve">what level of biological organization are we talking about that is the MAIN TARGET for visualization (most relevant to the task)?
	-Laura Garrison</t>
      </text>
    </comment>
    <comment authorId="0" ref="S1">
      <text>
        <t xml:space="preserve">Data are most abstracted (visually) from their original form. Idea is to convey a clear and specific message about overarching property/properties of the data
	-Laura Garrison</t>
      </text>
    </comment>
    <comment authorId="0" ref="R1">
      <text>
        <t xml:space="preserve">Understand properties of the data, often with transformations through statistical methods; guidance, specific tasks related to search, query associated with understanding/interpreting the data
	-Laura Garrison</t>
      </text>
    </comment>
    <comment authorId="0" ref="Q1">
      <text>
        <t xml:space="preserve">often minimally abstracted input data. What are the results of a simulation, what do the data look like in a raw form
	-Laura Garrison</t>
      </text>
    </comment>
    <comment authorId="0" ref="I3">
      <text>
        <t xml:space="preserve">range of mid-size protein interactions
	-Laura Garrison
size 116× 116 × 10 nanometers (x, y, and z respectively). Individual trajectories reflect the evolution of 336,260
particles over 1,980 nanoseconds (ns).
	-Laura Garrison</t>
      </text>
    </comment>
    <comment authorId="0" ref="H3">
      <text>
        <t xml:space="preserve">organelle size (lipid membrane)
	-Laura Garrison</t>
      </text>
    </comment>
    <comment authorId="0" ref="G3">
      <text>
        <t xml:space="preserve">we see the atoms that comprise the lipd molecules
	-Laura Garrison</t>
      </text>
    </comment>
    <comment authorId="0" ref="J44">
      <text>
        <t xml:space="preserve">upper limit of big protein motions
	-Laura Garrison</t>
      </text>
    </comment>
    <comment authorId="0" ref="I44">
      <text>
        <t xml:space="preserve">not getting down to bond vibrations
	-Laura Garrison</t>
      </text>
    </comment>
    <comment authorId="0" ref="H44">
      <text>
        <t xml:space="preserve">gene size on average is 3 micrometers
	-Laura Garrison</t>
      </text>
    </comment>
    <comment authorId="0" ref="I31">
      <text>
        <t xml:space="preserve">tens to hundreds of milliseconds
	-Laura Garrison</t>
      </text>
    </comment>
    <comment authorId="0" ref="G31">
      <text>
        <t xml:space="preserve">neural tissue
	-Laura Garrison</t>
      </text>
    </comment>
    <comment authorId="0" ref="I1">
      <text>
        <t xml:space="preserve">what is the lowest temporal resolution (what is the temporal resolution of the data)? what's the fastest that this can occur/begin? *Data itself may not necessarily be dynamic, but is capturing a part of a dynamic process, where we then note the timing of the process
	-Laura Garrison</t>
      </text>
    </comment>
    <comment authorId="0" ref="H1">
      <text>
        <t xml:space="preserve">what is the spatial resolution that I'm seeing at the highest level?
	-Laura Garrison</t>
      </text>
    </comment>
    <comment authorId="0" ref="G1">
      <text>
        <t xml:space="preserve">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E61">
      <text>
        <t xml:space="preserve">not the same as PC-MRI!
	-Laura Garrison</t>
      </text>
    </comment>
    <comment authorId="0" ref="P11">
      <text>
        <t xml:space="preserve">survey of models, not really of visualization
	-Laura Garrison</t>
      </text>
    </comment>
    <comment authorId="0" ref="P59">
      <text>
        <t xml:space="preserve">also kind of an outlook paper
	-Laura Garrison</t>
      </text>
    </comment>
    <comment authorId="0" ref="B14">
      <text>
        <t xml:space="preserve">keep? Exclude?
	-Laura Garrison</t>
      </text>
    </comment>
    <comment authorId="0" ref="J14">
      <text>
        <t xml:space="preserve">metastasis, etc. can take years
	-Laura Garrison</t>
      </text>
    </comment>
    <comment authorId="0" ref="AA38">
      <text>
        <t xml:space="preserve">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text>
    </comment>
    <comment authorId="0" ref="J38">
      <text>
        <t xml:space="preserve">tissue differentiation
	-Laura Garrison</t>
      </text>
    </comment>
    <comment authorId="0" ref="F38">
      <text>
        <t xml:space="preserve">mostly
	-Laura Garrison</t>
      </text>
    </comment>
    <comment authorId="0" ref="N10">
      <text>
        <t xml:space="preserve">focus mainly on bacterial cell systems
	-Laura Garrison</t>
      </text>
    </comment>
    <comment authorId="0" ref="X10">
      <text>
        <t xml:space="preserve">Cell main focus
	-Laura Garrison</t>
      </text>
    </comment>
    <comment authorId="0" ref="J10">
      <text>
        <t xml:space="preserve">cellular pathways-cell cycle
	-Laura Garrison</t>
      </text>
    </comment>
    <comment authorId="0" ref="I10">
      <text>
        <t xml:space="preserve">md simulations
	-Laura Garrison</t>
      </text>
    </comment>
    <comment authorId="0" ref="H10">
      <text>
        <t xml:space="preserve">whole cell
	-Laura Garrison</t>
      </text>
    </comment>
    <comment authorId="0" ref="AH10">
      <text>
        <t xml:space="preserve">cell section, cell development--would that fit here? other subsection in cell?
	-Laura Garrison</t>
      </text>
    </comment>
    <comment authorId="0" ref="AA15">
      <text>
        <t xml:space="preserve">mesoscale simulation
	-Laura Garrison</t>
      </text>
    </comment>
    <comment authorId="0" ref="J15">
      <text>
        <t xml:space="preserve">cellular lifecycle
	-Laura Garrison</t>
      </text>
    </comment>
    <comment authorId="0" ref="I15">
      <text>
        <t xml:space="preserve">resolution of MD simulations in general
	-Laura Garrison</t>
      </text>
    </comment>
    <comment authorId="0" ref="AH56">
      <text>
        <t xml:space="preserve">survey, so include
	-Laura Garrison</t>
      </text>
    </comment>
    <comment authorId="0" ref="J56">
      <text>
        <t xml:space="preserve">cell division - pathways for this
	-Laura Garrison</t>
      </text>
    </comment>
    <comment authorId="0" ref="I56">
      <text>
        <t xml:space="preserve">network vis span
	-Laura Garrison</t>
      </text>
    </comment>
    <comment authorId="0" ref="H56">
      <text>
        <t xml:space="preserve">genes
	-Laura Garrison</t>
      </text>
    </comment>
    <comment authorId="0" ref="G56">
      <text>
        <t xml:space="preserve">metabolites
	-Laura Garrison</t>
      </text>
    </comment>
    <comment authorId="0" ref="B36">
      <text>
        <t xml:space="preserve">include this? is a survey of "challenges" piece more than review of what's been done
	-Laura Garrison</t>
      </text>
    </comment>
    <comment authorId="0" ref="J36">
      <text>
        <t xml:space="preserve">temporal changes in clinical cohorts, these can be years
	-Laura Garrison</t>
      </text>
    </comment>
    <comment authorId="0" ref="I36">
      <text>
        <t xml:space="preserve">pathways begin
	-Laura Garrison</t>
      </text>
    </comment>
    <comment authorId="0" ref="H36">
      <text>
        <t xml:space="preserve">individuals
	-Laura Garrison</t>
      </text>
    </comment>
    <comment authorId="0" ref="AH31">
      <text>
        <t xml:space="preserve">in pathway section
	-Laura Garrison</t>
      </text>
    </comment>
    <comment authorId="0" ref="AH9">
      <text>
        <t xml:space="preserve">include as high level resource for networks for drug discovery
	-Laura Garrison</t>
      </text>
    </comment>
    <comment authorId="0" ref="J23">
      <text>
        <t xml:space="preserve">time for binding events stretches into this scale
	-Laura Garrison</t>
      </text>
    </comment>
    <comment authorId="0" ref="I23">
      <text>
        <t xml:space="preserve">MD simulation
	-Laura Garrison</t>
      </text>
    </comment>
    <comment authorId="0" ref="B23">
      <text>
        <t xml:space="preserve">this mentions AminoAminoMiner from Jan
	-Laura Garrison</t>
      </text>
    </comment>
    <comment authorId="0" ref="J22">
      <text>
        <t xml:space="preserve">molecule pathways can be involved in cell cycle
	-Laura Garrison</t>
      </text>
    </comment>
    <comment authorId="0" ref="AH36">
      <text>
        <t xml:space="preserve">definitely cite, recent and highly relevant; discusses challenges that we can frame our work into as well
	-Laura Garrison</t>
      </text>
    </comment>
    <comment authorId="0" ref="AH59">
      <text>
        <t xml:space="preserve">is more of a perspectives paper, include in multiscale section and in outlook
	-Laura Garrison</t>
      </text>
    </comment>
    <comment authorId="0" ref="I59">
      <text>
        <t xml:space="preserve">general MD simulation, number from Hollingsworth
	-Laura Garrison</t>
      </text>
    </comment>
    <comment authorId="0" ref="I57">
      <text>
        <t xml:space="preserve">resolution of SPECT
	-Laura Garrison</t>
      </text>
    </comment>
    <comment authorId="0" ref="B32">
      <text>
        <t xml:space="preserve">another great paper to frame ours against
	-Laura Garrison</t>
      </text>
    </comment>
    <comment authorId="0" ref="J11">
      <text>
        <t xml:space="preserve">some reaction pathways can take hours/days
	-Laura Garrison</t>
      </text>
    </comment>
    <comment authorId="0" ref="I11">
      <text>
        <t xml:space="preserve">coarser-grained MD simulations are more like nanoseconds
	-Laura Garrison</t>
      </text>
    </comment>
    <comment authorId="0" ref="B30">
      <text>
        <t xml:space="preserve">great springboard for need for multiscale vis
	-Laura Garrison</t>
      </text>
    </comment>
    <comment authorId="0" ref="B61">
      <text>
        <t xml:space="preserve">if include then include for the prototype they developed ?
	-Laura Garrison</t>
      </text>
    </comment>
    <comment authorId="0" ref="M44">
      <text>
        <t xml:space="preserve">CAN be multiscale, but generally not the focus in this paper
	-Laura Garrison</t>
      </text>
    </comment>
    <comment authorId="0" ref="I44">
      <text>
        <t xml:space="preserve">DCE-MRI temp resolution is in range of 1sec
	-Laura Garrison</t>
      </text>
    </comment>
    <comment authorId="0" ref="F44">
      <text>
        <t xml:space="preserve">not always 3, but often
	-Laura Garrison</t>
      </text>
    </comment>
    <comment authorId="0" ref="B41">
      <text>
        <t xml:space="preserve">@stefan.bruckner@gmail.com should I include this? It's the tutorial you guys did, it talks about physiology and its value, but it's if any of these categories like a mini-survey
_Assigned to Stefan Bruckner_
	-Laura Garrison</t>
      </text>
    </comment>
    <comment authorId="0" ref="I41">
      <text>
        <t xml:space="preserve">MD simulation time
	-Laura Garrison</t>
      </text>
    </comment>
    <comment authorId="0" ref="P41">
      <text>
        <t xml:space="preserve">mini survey
	-Laura Garrison</t>
      </text>
    </comment>
    <comment authorId="0" ref="AH41">
      <text>
        <t xml:space="preserve">in intro as motivator for the survey
	-Laura Garrison</t>
      </text>
    </comment>
    <comment authorId="0" ref="AH55">
      <text>
        <t xml:space="preserve">in blood flow as a reference work
	-Laura Garrison</t>
      </text>
    </comment>
    <comment authorId="0" ref="H21">
      <text>
        <t xml:space="preserve">focus mainly on the aorta
	-Laura Garrison</t>
      </text>
    </comment>
    <comment authorId="0" ref="F21">
      <text>
        <t xml:space="preserve">often in 3D
	-Laura Garrison</t>
      </text>
    </comment>
    <comment authorId="0" ref="AG20">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48">
      <text>
        <t xml:space="preserve">more recent surveys cover the same concepts
	-Laura Garrison</t>
      </text>
    </comment>
    <comment authorId="0" ref="I53">
      <text>
        <t xml:space="preserve">relevant to ligand binding timescale
	-Laura Garrison</t>
      </text>
    </comment>
    <comment authorId="0" ref="J49">
      <text>
        <t xml:space="preserve">gamut of time for molecular sim options
	-Laura Garrison</t>
      </text>
    </comment>
    <comment authorId="0" ref="J42">
      <text>
        <t xml:space="preserve">include cell cycle
	-Laura Garrison</t>
      </text>
    </comment>
    <comment authorId="0" ref="B16">
      <text>
        <t xml:space="preserve">awesome paper, also organized by scale in part (fig 1)
	-Laura Garrison</t>
      </text>
    </comment>
    <comment authorId="0" ref="G19">
      <text>
        <t xml:space="preserve">An additional challenge of visualising 3C data is that the scale of genome organisation features varies widely: features of interest might range from kilobase-scale loops to inter-chromosomal translocations.
	-Laura Garrison
10 kpb = 3 microns, so 1 kpb = 0.3 microns
	-Laura Garrison</t>
      </text>
    </comment>
    <comment authorId="0" ref="J34">
      <text>
        <t xml:space="preserve">gene expression range
	-Laura Garrison</t>
      </text>
    </comment>
    <comment authorId="0" ref="I34">
      <text>
        <t xml:space="preserve">gene expression range
	-Laura Garrison</t>
      </text>
    </comment>
    <comment authorId="0" ref="G34">
      <text>
        <t xml:space="preserve">microarray data looks at DNA bp
	-Laura Garrison</t>
      </text>
    </comment>
    <comment authorId="0" ref="G54">
      <text>
        <t xml:space="preserve">transcriptomics reads nucleotide bps
	-Laura Garrison</t>
      </text>
    </comment>
    <comment authorId="0" ref="I54">
      <text>
        <t xml:space="preserve">network signaling
	-Laura Garrison</t>
      </text>
    </comment>
    <comment authorId="0" ref="J54">
      <text>
        <t xml:space="preserve">cell cycle
	-Laura Garrison</t>
      </text>
    </comment>
    <comment authorId="0" ref="H54">
      <text>
        <t xml:space="preserve">whole body from the common coordinate framework
	-Laura Garrison</t>
      </text>
    </comment>
    <comment authorId="0" ref="J8">
      <text>
        <t xml:space="preserve">cardiac cycle
	-Laura Garrison</t>
      </text>
    </comment>
    <comment authorId="0" ref="I8">
      <text>
        <t xml:space="preserve">diffusion/ion channel gating
	-Laura Garrison</t>
      </text>
    </comment>
    <comment authorId="0" ref="H8">
      <text>
        <t xml:space="preserve">whole heart
	-Laura Garrison</t>
      </text>
    </comment>
    <comment authorId="0" ref="G8">
      <text>
        <t xml:space="preserve">"At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text>
    </comment>
    <comment authorId="0" ref="J20">
      <text>
        <t xml:space="preserve">longer-run time movements of proteins, eg ligand binding can take seconds
	-Laura Garrison</t>
      </text>
    </comment>
    <comment authorId="0" ref="I20">
      <text>
        <t xml:space="preserve">for major analysis can get into showing bond vibrations
	-Laura Garrison</t>
      </text>
    </comment>
    <comment authorId="0" ref="H46">
      <text>
        <t xml:space="preserve">see up to groups of cells, understand tissue development from cell lineages
	-Laura Garrison</t>
      </text>
    </comment>
    <comment authorId="0" ref="J46">
      <text>
        <t xml:space="preserve">completion of one cell cycle
	-Laura Garrison</t>
      </text>
    </comment>
    <comment authorId="0" ref="N46">
      <text>
        <t xml:space="preserve">can be human, isn't always
	-Laura Garrison</t>
      </text>
    </comment>
    <comment authorId="0" ref="J43">
      <text>
        <t xml:space="preserve">signal processing time
	-Laura Garrison</t>
      </text>
    </comment>
    <comment authorId="0" ref="I43">
      <text>
        <t xml:space="preserve">synapse
	-Laura Garrison</t>
      </text>
    </comment>
    <comment authorId="0" ref="H43">
      <text>
        <t xml:space="preserve">whole brain
	-Laura Garrison</t>
      </text>
    </comment>
    <comment authorId="0" ref="G43">
      <text>
        <t xml:space="preserve">nanoscale
	-Laura Garrison</t>
      </text>
    </comment>
    <comment authorId="0" ref="N43">
      <text>
        <t xml:space="preserve">often studied in other organisms with less complex circuitry
	-Laura Garrison</t>
      </text>
    </comment>
    <comment authorId="0" ref="J47">
      <text>
        <t xml:space="preserve">"minutes" up to 20 min? would be the max
	-Laura Garrison</t>
      </text>
    </comment>
    <comment authorId="0" ref="I47">
      <text>
        <t xml:space="preserve">timing for coarse-grained simulation that captures protein folding, biological assembly
	-Laura Garrison</t>
      </text>
    </comment>
    <comment authorId="0" ref="H47">
      <text>
        <t xml:space="preserve">tissue
	-Laura Garrison</t>
      </text>
    </comment>
    <comment authorId="0" ref="G47">
      <text>
        <t xml:space="preserve">VEGF is a macromolecule
	-Laura Garrison</t>
      </text>
    </comment>
    <comment authorId="0" ref="B47">
      <text>
        <t xml:space="preserve">this one is really cool
	-Laura Garrison</t>
      </text>
    </comment>
    <comment authorId="0" ref="M47">
      <text>
        <t xml:space="preserve">this is true multiscale
	-Laura Garrison</t>
      </text>
    </comment>
    <comment authorId="0" ref="I45">
      <text>
        <t xml:space="preserve">US data can be this resolution
	-Laura Garrison</t>
      </text>
    </comment>
    <comment authorId="0" ref="B29">
      <text>
        <t xml:space="preserve">NOTE this is related to the Alharbi STAR short paper
	-Laura Garrison</t>
      </text>
    </comment>
    <comment authorId="0" ref="M24">
      <text>
        <t xml:space="preserve">generally, not multiscale (no change in data frame needed), except in spectroscopy type data
	-Laura Garrison</t>
      </text>
    </comment>
    <comment authorId="0" ref="K24">
      <text>
        <t xml:space="preserve">although the resolution goes down to molecule level for MRS, the main goal of the applications detailed in this paper are focused on organ function
	-Laura Garrison</t>
      </text>
    </comment>
    <comment authorId="0" ref="J24">
      <text>
        <t xml:space="preserve">over seconds
	-Laura Garrison</t>
      </text>
    </comment>
    <comment authorId="0" ref="I24">
      <text>
        <t xml:space="preserve">lowest resolution of surveyed methods includes US data
	-Laura Garrison</t>
      </text>
    </comment>
    <comment authorId="0" ref="G24">
      <text>
        <t xml:space="preserve">discuss MRS, which detects presence of biomolecules, which can measure about 1nm
	-Laura Garrison</t>
      </text>
    </comment>
    <comment authorId="0" ref="H34">
      <text>
        <t xml:space="preserve">avg size of gene is 3 micrometers
	-Laura Garrison</t>
      </text>
    </comment>
    <comment authorId="0" ref="H20">
      <text>
        <t xml:space="preserve">macromolecules
	-Laura Garrison</t>
      </text>
    </comment>
    <comment authorId="0" ref="G20">
      <text>
        <t xml:space="preserve">atoms
	-Laura Garrison</t>
      </text>
    </comment>
    <comment authorId="0" ref="H15">
      <text>
        <t xml:space="preserve">cell scale
	-Laura Garrison</t>
      </text>
    </comment>
    <comment authorId="0" ref="G15">
      <text>
        <t xml:space="preserve">down to showing the atoms in some cases (hinted/abstracted)
	-Laura Garrison</t>
      </text>
    </comment>
    <comment authorId="0" ref="K14">
      <text>
        <t xml:space="preserve">probably, since it's covering blood flow most likely?
	-Laura Garrison</t>
      </text>
    </comment>
    <comment authorId="0" ref="K8">
      <text>
        <t xml:space="preserve">would say that the ultimate vis target is the whole heart though
	-Laura Garrison</t>
      </text>
    </comment>
    <comment authorId="0" ref="B17">
      <text>
        <t xml:space="preserve">great writing on this, could be a nice writing style ref
	-Laura Garrison</t>
      </text>
    </comment>
    <comment authorId="0" ref="I52">
      <text>
        <t xml:space="preserve">they just say nanoscale here but they're talking about molecular dynamics, so might as well cover the whole gammut
	-Laura Garrison</t>
      </text>
    </comment>
    <comment authorId="0" ref="J52">
      <text>
        <t xml:space="preserve">from paper, they say billions of years for population level
	-Laura Garrison</t>
      </text>
    </comment>
    <comment authorId="0" ref="E4">
      <text>
        <t xml:space="preserve">the standards
	-Laura Garrison</t>
      </text>
    </comment>
    <comment authorId="0" ref="H17">
      <text>
        <t xml:space="preserve">visualizing genes/networks (=many pathways?)
	-Laura Garrison</t>
      </text>
    </comment>
    <comment authorId="0" ref="H52">
      <text>
        <t xml:space="preserve">space for a population
	-Laura Garrison</t>
      </text>
    </comment>
    <comment authorId="0" ref="J4">
      <text>
        <t xml:space="preserve">protein deformation changes can take minutes, but networks (pathways) can take days
	-Laura Garrison</t>
      </text>
    </comment>
    <comment authorId="0" ref="H4">
      <text>
        <t xml:space="preserve">a gene averages 3 micrometers in size
	-Laura Garrison</t>
      </text>
    </comment>
    <comment authorId="0" ref="J3">
      <text>
        <t xml:space="preserve">changes in blood gas over time
	-Laura Garrison
over several minutes
	-Laura Garrison</t>
      </text>
    </comment>
    <comment authorId="0" ref="I2">
      <text>
        <t xml:space="preserve">bond vibrations
	-Laura Garrison</t>
      </text>
    </comment>
    <comment authorId="0" ref="J2">
      <text>
        <t xml:space="preserve">weeks
	-Laura Garrison</t>
      </text>
    </comment>
    <comment authorId="0" ref="H2">
      <text>
        <t xml:space="preserve">upper limit tissue
	-Laura Garrison
This is a population thing too though, not sure how to set this - would 1 be better? recognition of cohort?
	-Laura Garrison</t>
      </text>
    </comment>
    <comment authorId="0" ref="H37">
      <text>
        <t xml:space="preserve">macromolecule scale zone, e.g. DNA, RNA
	-Laura Garrison</t>
      </text>
    </comment>
    <comment authorId="0" ref="G37">
      <text>
        <t xml:space="preserve">down to atom scale that comprises the molecules
	-Laura Garrison</t>
      </text>
    </comment>
    <comment authorId="0" ref="H39">
      <text>
        <t xml:space="preserve">organ
	-Laura Garrison</t>
      </text>
    </comment>
    <comment authorId="0" ref="G39">
      <text>
        <t xml:space="preserve">bond vibrations
	-Laura Garrison</t>
      </text>
    </comment>
    <comment authorId="0" ref="H3">
      <text>
        <t xml:space="preserve">there's an application (Midgaard) with a whole body view
	-Laura Garrison</t>
      </text>
    </comment>
  </commentList>
</comments>
</file>

<file path=xl/comments4.xml><?xml version="1.0" encoding="utf-8"?>
<comments xmlns:r="http://schemas.openxmlformats.org/officeDocument/2006/relationships" xmlns="http://schemas.openxmlformats.org/spreadsheetml/2006/main">
  <authors>
    <author/>
  </authors>
  <commentList>
    <comment authorId="0" ref="B119">
      <text>
        <t xml:space="preserve">really about structure
	-Laura Garrison</t>
      </text>
    </comment>
    <comment authorId="0" ref="B118">
      <text>
        <t xml:space="preserve">biomechanics, for big movements like squatting, gait, out of scope
	-Laura Garrison</t>
      </text>
    </comment>
    <comment authorId="0" ref="B117">
      <text>
        <t xml:space="preserve">biomechanics, musculoskeletal system
	-Laura Garrison</t>
      </text>
    </comment>
    <comment authorId="0" ref="B116">
      <text>
        <t xml:space="preserve">biomechanics, musculoskeletal system
	-Laura Garrison</t>
      </text>
    </comment>
    <comment authorId="0" ref="B114">
      <text>
        <t xml:space="preserve">biomechanics, out of scope
	-Laura Garrison</t>
      </text>
    </comment>
    <comment authorId="0" ref="B113">
      <text>
        <t xml:space="preserve">biomechanics, out of scope
	-Laura Garrison</t>
      </text>
    </comment>
    <comment authorId="0" ref="B112">
      <text>
        <t xml:space="preserve">biomechanics
	-Laura Garrison</t>
      </text>
    </comment>
    <comment authorId="0" ref="B111">
      <text>
        <t xml:space="preserve">biomechanics
	-Laura Garrison</t>
      </text>
    </comment>
    <comment authorId="0" ref="B105">
      <text>
        <t xml:space="preserve">movement of whole body, compound movement of whole system, out of scope
	-Laura Garrison</t>
      </text>
    </comment>
    <comment authorId="0" ref="B104">
      <text>
        <t xml:space="preserve">whole foot, complex joint system out of scope
	-Laura Garrison</t>
      </text>
    </comment>
    <comment authorId="0" ref="B110">
      <text>
        <t xml:space="preserve">complex movement (mult joint), skeleton
	-Laura Garrison</t>
      </text>
    </comment>
    <comment authorId="0" ref="B109">
      <text>
        <t xml:space="preserve">complex movement- chewing
	-Laura Garrison</t>
      </text>
    </comment>
    <comment authorId="0" ref="B108">
      <text>
        <t xml:space="preserve">spine, not muscle
	-Laura Garrison</t>
      </text>
    </comment>
    <comment authorId="0" ref="B106">
      <text>
        <t xml:space="preserve">spine, not muscle
	-Laura Garrison</t>
      </text>
    </comment>
    <comment authorId="0" ref="B103">
      <text>
        <t xml:space="preserve">complex compound movement, out of scope
	-Laura Garrison</t>
      </text>
    </comment>
    <comment authorId="0" ref="B102">
      <text>
        <t xml:space="preserve">out of scope, compound joint movements
	-Laura Garrison</t>
      </text>
    </comment>
    <comment authorId="0" ref="B100">
      <text>
        <t xml:space="preserve">doesn't really fit - cohort analysis, not looking at specifically physiology per se
	-Laura Garrison</t>
      </text>
    </comment>
    <comment authorId="0" ref="B99">
      <text>
        <t xml:space="preserve">DTI is just structural, not meaningful functional information
	-Laura Garrison</t>
      </text>
    </comment>
    <comment authorId="0" ref="B98">
      <text>
        <t xml:space="preserve">really just structural
	-Laura Garrison</t>
      </text>
    </comment>
    <comment authorId="0" ref="I109">
      <text>
        <t xml:space="preserve">temp resolution of biplane fluoroscopy
	-Laura Garrison</t>
      </text>
    </comment>
    <comment authorId="0" ref="B101">
      <text>
        <t xml:space="preserve">this modality (DWI) is not meaningful for physiology
	-Laura Garrison</t>
      </text>
    </comment>
    <comment authorId="0" ref="B21">
      <text>
        <t xml:space="preserve">not really about visualization, more about data resolution:increase the resolution of 4D flow MRI by using computational fluid dynamics as a proxy to generate training data.
	-Laura Garrison</t>
      </text>
    </comment>
    <comment authorId="0" ref="B34">
      <text>
        <t xml:space="preserve">just a really brief recap of a conference, not a review/survey/discussion of works like I thought would be
	-Laura Garrison</t>
      </text>
    </comment>
    <comment authorId="0" ref="B88">
      <text>
        <t xml:space="preserve">structural map of fruit fly brain
	-Laura Garrison</t>
      </text>
    </comment>
    <comment authorId="0" ref="B79">
      <text>
        <t xml:space="preserve">no vis
	-Laura Garrison</t>
      </text>
    </comment>
    <comment authorId="0" ref="B56">
      <text>
        <t xml:space="preserve">MR, static, not using to show placental dev, just placenta structure
	-Laura Garrison</t>
      </text>
    </comment>
    <comment authorId="0" ref="B26">
      <text>
        <t xml:space="preserve">robotics, not vis
	-Laura Garrison</t>
      </text>
    </comment>
    <comment authorId="0" ref="B2">
      <text>
        <t xml:space="preserve">" Comparative genomics is a strongly interactive task, and visualizing the location, size, and orientation of conserved regions can assist researchers by supporting critical activities of interpretation and judgment." &lt;-- mainly structural
	-Laura Garrison</t>
      </text>
    </comment>
    <comment authorId="0" ref="B5">
      <text>
        <t xml:space="preserve">really just about DTI data, all about structural connectivity
	-Laura Garrison</t>
      </text>
    </comment>
    <comment authorId="0" ref="B33">
      <text>
        <t xml:space="preserve">really a methods survey, little/no vis techniques in here. Include in data acquisition src in paper
	-Laura Garrison</t>
      </text>
    </comment>
    <comment authorId="0" ref="Q33">
      <text>
        <t xml:space="preserve">domain survey
	-Laura Garrison</t>
      </text>
    </comment>
    <comment authorId="0" ref="B69">
      <text>
        <t xml:space="preserve">no vis - model
	-Laura Garrison</t>
      </text>
    </comment>
    <comment authorId="0" ref="B19">
      <text>
        <t xml:space="preserve">no-vis model
	-Laura Garrison</t>
      </text>
    </comment>
    <comment authorId="0" ref="J73">
      <text>
        <t xml:space="preserve">data spanned 7 years, long range temporal data study, but really what this is looking at is phenomenon of blood flow (which occurs over seconds)
	-Laura Garrison</t>
      </text>
    </comment>
    <comment authorId="0" ref="B62">
      <text>
        <t xml:space="preserve">not physiology, static anatomy
	-Laura Garrison</t>
      </text>
    </comment>
    <comment authorId="0" ref="B81">
      <text>
        <t xml:space="preserve">structural connectivity, not functional
	-Laura Garrison</t>
      </text>
    </comment>
    <comment authorId="0" ref="B76">
      <text>
        <t xml:space="preserve">more about md simulation, not so much about vis. Using this as a reference for MD simulations in molecular section
	-Laura Garrison</t>
      </text>
    </comment>
    <comment authorId="0" ref="B29">
      <text>
        <t xml:space="preserve">really common topic, slightly dated, unclear publication venue
	-Laura Garrison</t>
      </text>
    </comment>
    <comment authorId="0" ref="B38">
      <text>
        <t xml:space="preserve">domain paper, included this in research outlook of paper
	-Laura Garrison</t>
      </text>
    </comment>
    <comment authorId="0" ref="B39">
      <text>
        <t xml:space="preserve">not vis
	-Laura Garrison</t>
      </text>
    </comment>
    <comment authorId="0" ref="B49">
      <text>
        <t xml:space="preserve">redundant publication to the extended CGF version
	-Laura Garrison</t>
      </text>
    </comment>
    <comment authorId="0" ref="B80">
      <text>
        <t xml:space="preserve">more of a domain instruction chapter, vis very very secondary. Added this as a domain reference for data source to molecular reactions section of paper
	-Laura Garrison</t>
      </text>
    </comment>
    <comment authorId="0" ref="I80">
      <text>
        <t xml:space="preserve">ligand binding "protein-protein signaling"
	-Laura Garrison</t>
      </text>
    </comment>
    <comment authorId="0" ref="B97">
      <text>
        <t xml:space="preserve">structure, not physio
	-Laura Garrison</t>
      </text>
    </comment>
    <comment authorId="0" ref="H97">
      <text>
        <t xml:space="preserve">full gene/multi gene resolution
	-Laura Garrison</t>
      </text>
    </comment>
    <comment authorId="0" ref="G97">
      <text>
        <t xml:space="preserve">nucleotide resolution
	-Laura Garrison</t>
      </text>
    </comment>
    <comment authorId="0" ref="B3">
      <text>
        <t xml:space="preserve">not vis
	-Laura Garrison</t>
      </text>
    </comment>
    <comment authorId="0" ref="B96">
      <text>
        <t xml:space="preserve">main focus of this is really anatomy
	-Laura Garrison</t>
      </text>
    </comment>
    <comment authorId="0" ref="B95">
      <text>
        <t xml:space="preserve">too general, although do briefly mention VH Dissector that has SOME physiology, but main focus of that tool is still really on anatomy, from their website
	-Laura Garrison</t>
      </text>
    </comment>
    <comment authorId="0" ref="B35">
      <text>
        <t xml:space="preserve">anatomy only
	-Laura Garrison</t>
      </text>
    </comment>
    <comment authorId="0" ref="B78">
      <text>
        <t xml:space="preserve">this is generally speaking about a project, for which we already have cited work that fell under this (illustrative blood flow carousel)
	-Laura Garrison</t>
      </text>
    </comment>
    <comment authorId="0" ref="B68">
      <text>
        <t xml:space="preserve">need to talk about this one
	-Laura Garrison</t>
      </text>
    </comment>
    <comment authorId="0" ref="L68">
      <text>
        <t xml:space="preserve">can be multi-scale
	-Laura Garrison</t>
      </text>
    </comment>
    <comment authorId="0" ref="J68">
      <text>
        <t xml:space="preserve">some changes can take years, tracking
	-Laura Garrison</t>
      </text>
    </comment>
    <comment authorId="0" ref="I68">
      <text>
        <t xml:space="preserve">pathways begin (diffusion)
	-Laura Garrison</t>
      </text>
    </comment>
    <comment authorId="0" ref="H68">
      <text>
        <t xml:space="preserve">organs,imaging data
	-Laura Garrison</t>
      </text>
    </comment>
    <comment authorId="0" ref="G68">
      <text>
        <t xml:space="preserve">cohort data may involve metabolites, concentrations of small molecules
	-Laura Garrison</t>
      </text>
    </comment>
    <comment authorId="0" ref="G116">
      <text>
        <t xml:space="preserve">muscles
	-Laura Garrison</t>
      </text>
    </comment>
    <comment authorId="0" ref="B31">
      <text>
        <t xml:space="preserve">not relevant
	-Laura Garrison</t>
      </text>
    </comment>
    <comment authorId="0" ref="B65">
      <text>
        <t xml:space="preserve">cut?
	-Laura Garrison</t>
      </text>
    </comment>
    <comment authorId="0" ref="H114">
      <text>
        <t xml:space="preserve">whole limb structures
	-Laura Garrison</t>
      </text>
    </comment>
    <comment authorId="0" ref="G115">
      <text>
        <t xml:space="preserve">looking at whole jaw
	-Laura Garrison</t>
      </text>
    </comment>
    <comment authorId="0" ref="AG103">
      <text>
        <t xml:space="preserve">geared most towards communication/presentation
	-Laura Garrison</t>
      </text>
    </comment>
    <comment authorId="0" ref="B87">
      <text>
        <t xml:space="preserve">anatomical, position paper
	-Laura Garrison</t>
      </text>
    </comment>
    <comment authorId="0" ref="I105">
      <text>
        <t xml:space="preserve">signal processing/reaction time
	-Laura Garrison</t>
      </text>
    </comment>
    <comment authorId="0" ref="I106">
      <text>
        <t xml:space="preserve">signal processing/reaction time
	-Laura Garrison</t>
      </text>
    </comment>
    <comment authorId="0" ref="AG106">
      <text>
        <t xml:space="preserve">as model in movement section for what researchers are looking to get out of motion data from a visualization standpoint, what works and what doesn't
	-Laura Garrison</t>
      </text>
    </comment>
    <comment authorId="0" ref="G87">
      <text>
        <t xml:space="preserve">cells
	-Laura Garrison</t>
      </text>
    </comment>
    <comment authorId="0" ref="J100">
      <text>
        <t xml:space="preserve">changes in tissue can take years, aging processes
	-Laura Garrison</t>
      </text>
    </comment>
    <comment authorId="0" ref="J24">
      <text>
        <t xml:space="preserve">changes in tissue can take years, aging processes
	-Laura Garrison</t>
      </text>
    </comment>
    <comment authorId="0" ref="H24">
      <text>
        <t xml:space="preserve">imaging data of brain
	-Laura Garrison</t>
      </text>
    </comment>
    <comment authorId="0" ref="I100">
      <text>
        <t xml:space="preserve">beginning of signalling processes that initiate changes in body
	-Laura Garrison</t>
      </text>
    </comment>
    <comment authorId="0" ref="H100">
      <text>
        <t xml:space="preserve">imaging data of brain
	-Laura Garrison</t>
      </text>
    </comment>
    <comment authorId="0" ref="G100">
      <text>
        <t xml:space="preserve">detection of metabolites
	-Laura Garrison</t>
      </text>
    </comment>
    <comment authorId="0" ref="B12">
      <text>
        <t xml:space="preserve">structural, not physiological
	-Laura Garrison</t>
      </text>
    </comment>
    <comment authorId="0" ref="G24">
      <text>
        <t xml:space="preserve">metabolites
	-Laura Garrison</t>
      </text>
    </comment>
    <comment authorId="0" ref="B23">
      <text>
        <t xml:space="preserve">innovation in the paper is about imaging, limited interest for vis
	-Laura Garrison</t>
      </text>
    </comment>
    <comment authorId="0" ref="B18">
      <text>
        <t xml:space="preserve">not about visualization
	-Laura Garrison</t>
      </text>
    </comment>
    <comment authorId="0" ref="B90">
      <text>
        <t xml:space="preserve">multiscale anatomy, not multiscale physiology
	-Laura Garrison</t>
      </text>
    </comment>
    <comment authorId="0" ref="G111">
      <text>
        <t xml:space="preserve">joints are mm
	-Laura Garrison</t>
      </text>
    </comment>
    <comment authorId="0" ref="AG104">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74">
      <text>
        <t xml:space="preserve">newer works cover these concepts
	-Laura Garrison</t>
      </text>
    </comment>
    <comment authorId="0" ref="B30">
      <text>
        <t xml:space="preserve">domain ref, not really vis
	-Laura Garrison</t>
      </text>
    </comment>
    <comment authorId="0" ref="B72">
      <text>
        <t xml:space="preserve">really just about structure of molecules
	-Laura Garrison</t>
      </text>
    </comment>
    <comment authorId="0" ref="B15">
      <text>
        <t xml:space="preserve">not really capturing information about the process
	-Laura Garrison</t>
      </text>
    </comment>
    <comment authorId="0" ref="B20">
      <text>
        <t xml:space="preserve">not really capturing information about the process
	-Laura Garrison</t>
      </text>
    </comment>
    <comment authorId="0" ref="AG101">
      <text>
        <t xml:space="preserve">survey, so include!
	-Laura Garrison</t>
      </text>
    </comment>
    <comment authorId="0" ref="K99">
      <text>
        <t xml:space="preserve">main goal is to understand overall structure of brain, heart
	-Laura Garrison</t>
      </text>
    </comment>
    <comment authorId="0" ref="I99">
      <text>
        <t xml:space="preserve">diffusion of water through tissue
	-Laura Garrison</t>
      </text>
    </comment>
    <comment authorId="0" ref="B86">
      <text>
        <t xml:space="preserve">simulation method described, no vis really
	-Laura Garrison</t>
      </text>
    </comment>
    <comment authorId="0" ref="B83">
      <text>
        <t xml:space="preserve">redundant to other Toma article
	-Laura Garrison</t>
      </text>
    </comment>
    <comment authorId="0" ref="AJ15">
      <text>
        <t xml:space="preserve">tissue section
	-Laura Garrison</t>
      </text>
    </comment>
    <comment authorId="0" ref="AJ20">
      <text>
        <t xml:space="preserve">include in Tissue section of paper
	-Laura Garrison</t>
      </text>
    </comment>
    <comment authorId="0" ref="B82">
      <text>
        <t xml:space="preserve">this is more of a project pitch, not really a research paper about a product that has been developed
	-Laura Garrison</t>
      </text>
    </comment>
    <comment authorId="0" ref="J118">
      <text>
        <t xml:space="preserve">walk cycle
	-Laura Garrison</t>
      </text>
    </comment>
    <comment authorId="0" ref="I118">
      <text>
        <t xml:space="preserve">time range for action potential for skeletal muscle
	-Laura Garrison</t>
      </text>
    </comment>
    <comment authorId="0" ref="H118">
      <text>
        <t xml:space="preserve">whole body
	-Laura Garrison</t>
      </text>
    </comment>
    <comment authorId="0" ref="G118">
      <text>
        <t xml:space="preserve">muscle sections
	-Laura Garrison</t>
      </text>
    </comment>
    <comment authorId="0" ref="P72">
      <text>
        <t xml:space="preserve">structure informs function
	-Laura Garrison</t>
      </text>
    </comment>
    <comment authorId="0" ref="B4">
      <text>
        <t xml:space="preserve">not visualization
	-Laura Garrison</t>
      </text>
    </comment>
    <comment authorId="0" ref="B47">
      <text>
        <t xml:space="preserve">whole PhD thesis, redundant to other papers
	-Laura Garrison
----
all about structure
	-Laura Garrison</t>
      </text>
    </comment>
    <comment authorId="0" ref="B9">
      <text>
        <t xml:space="preserve">really just about gene sequence and annotations, doesn't include gene expression
	-Laura Garrison</t>
      </text>
    </comment>
    <comment authorId="0" ref="B48">
      <text>
        <t xml:space="preserve">dated
	-Laura Garrison</t>
      </text>
    </comment>
    <comment authorId="0" ref="G65">
      <text>
        <t xml:space="preserve">resolution of EM
	-Laura Garrison</t>
      </text>
    </comment>
    <comment authorId="0" ref="B28">
      <text>
        <t xml:space="preserve">structural focus
	-Laura Garrison</t>
      </text>
    </comment>
    <comment authorId="0" ref="B22">
      <text>
        <t xml:space="preserve">is about imaging techniques, vis is secondary
	-Laura Garrison</t>
      </text>
    </comment>
    <comment authorId="0" ref="B41">
      <text>
        <t xml:space="preserve">redundant work to other one by same author
	-Laura Garrison</t>
      </text>
    </comment>
    <comment authorId="0" ref="B84">
      <text>
        <t xml:space="preserve">this is more about imaging, not the visaulization so much
	-Laura Garrison</t>
      </text>
    </comment>
    <comment authorId="0" ref="G84">
      <text>
        <t xml:space="preserve">100 nm resolution
	-Laura Garrison</t>
      </text>
    </comment>
    <comment authorId="0" ref="K84">
      <text>
        <t xml:space="preserve">main focus is on tissue
	-Laura Garrison</t>
      </text>
    </comment>
    <comment authorId="0" ref="B58">
      <text>
        <t xml:space="preserve">this is a bit dated
	-Laura Garrison</t>
      </text>
    </comment>
    <comment authorId="0" ref="B16">
      <text>
        <t xml:space="preserve">I think this is redundant to the Hunter paper
	-Laura Garrison</t>
      </text>
    </comment>
    <comment authorId="0" ref="B85">
      <text>
        <t xml:space="preserve">are similar and more recently published works related to this topic
	-Laura Garrison</t>
      </text>
    </comment>
    <comment authorId="0" ref="B66">
      <text>
        <t xml:space="preserve">a bit old?
	-Laura Garrison</t>
      </text>
    </comment>
    <comment authorId="0" ref="B17">
      <text>
        <t xml:space="preserve">very old
	-Laura Garrison</t>
      </text>
    </comment>
    <comment authorId="0" ref="B14">
      <text>
        <t xml:space="preserve">not visualization
	-Laura Garrison</t>
      </text>
    </comment>
    <comment authorId="0" ref="B27">
      <text>
        <t xml:space="preserve">old paper, exclude since there are so many surveys covering this space already
	-Laura Garrison</t>
      </text>
    </comment>
    <comment authorId="0" ref="B61">
      <text>
        <t xml:space="preserve">cool but more of a methods thing, have just cited the methods in the paper
	-Laura Garrison</t>
      </text>
    </comment>
    <comment authorId="0" ref="B59">
      <text>
        <t xml:space="preserve">more of a domain study, no interesting vis
	-Laura Garrison</t>
      </text>
    </comment>
    <comment authorId="0" ref="G62">
      <text>
        <t xml:space="preserve">resolution of 0.92μm per pixel
	-Laura Garrison</t>
      </text>
    </comment>
    <comment authorId="0" ref="B75">
      <text>
        <t xml:space="preserve">has a plugin for dynamics GROMACS
	-Laura Garrison
more about structure visualization
	-Laura Garrison</t>
      </text>
    </comment>
    <comment authorId="0" ref="D74">
      <text>
        <t xml:space="preserve">a bit old to include?
	-Laura Garrison</t>
      </text>
    </comment>
    <comment authorId="0" ref="K74">
      <text>
        <t xml:space="preserve">organelle scale = gene size
	-Laura Garrison</t>
      </text>
    </comment>
    <comment authorId="0" ref="B71">
      <text>
        <t xml:space="preserve">is more of a domain tech dev, not new vis beyond basic direct vis methods
	-Laura Garrison</t>
      </text>
    </comment>
    <comment authorId="0" ref="B67">
      <text>
        <t xml:space="preserve">not discussing physiology
	-Laura Garrison</t>
      </text>
    </comment>
    <comment authorId="0" ref="B64">
      <text>
        <t xml:space="preserve">more of a domain thing, not much vis here
	-Laura Garrison</t>
      </text>
    </comment>
    <comment authorId="0" ref="L62">
      <text>
        <t xml:space="preserve">maybe? if toggling between histology and a different data type?
	-Laura Garrison</t>
      </text>
    </comment>
    <comment authorId="0" ref="G47">
      <text>
        <t xml:space="preserve">size of macromolecules
	-Laura Garrison</t>
      </text>
    </comment>
    <comment authorId="0" ref="K58">
      <text>
        <t xml:space="preserve">cell interactions but focus is on proteins in the visualization part
	-Laura Garrison</t>
      </text>
    </comment>
    <comment authorId="0" ref="B57">
      <text>
        <t xml:space="preserve">domain ref about microarray technology
	-Laura Garrison</t>
      </text>
    </comment>
    <comment authorId="0" ref="B55">
      <text>
        <t xml:space="preserve">this is a domain ref paper, not really for the vis catalogue
	-Laura Garrison</t>
      </text>
    </comment>
    <comment authorId="0" ref="B6">
      <text>
        <t xml:space="preserve">not really vis, is what drives vis
	-Laura Garrison</t>
      </text>
    </comment>
    <comment authorId="0" ref="B54">
      <text>
        <t xml:space="preserve">domain ref, not vis
	-Laura Garrison</t>
      </text>
    </comment>
    <comment authorId="0" ref="B53">
      <text>
        <t xml:space="preserve">structural
	-Laura Garrison</t>
      </text>
    </comment>
    <comment authorId="0" ref="B51">
      <text>
        <t xml:space="preserve">structural
	-Laura Garrison</t>
      </text>
    </comment>
    <comment authorId="0" ref="B93">
      <text>
        <t xml:space="preserve">no vis, really just about mathematical modeling
	-Laura Garrison</t>
      </text>
    </comment>
    <comment authorId="0" ref="B94">
      <text>
        <t xml:space="preserve">domain work
	-Laura Garrison</t>
      </text>
    </comment>
    <comment authorId="0" ref="B92">
      <text>
        <t xml:space="preserve">data mining, no vis
	-Laura Garrison</t>
      </text>
    </comment>
    <comment authorId="0" ref="B91">
      <text>
        <t xml:space="preserve">master thesis, not peer reviewed pub
	-Laura Garrison</t>
      </text>
    </comment>
    <comment authorId="0" ref="B50">
      <text>
        <t xml:space="preserve">just a standard heatmap, other sources from visualization that do similar
	-Laura Garrison</t>
      </text>
    </comment>
    <comment authorId="0" ref="B52">
      <text>
        <t xml:space="preserve">so cool but not really physiology, more structural
	-Laura Garrison</t>
      </text>
    </comment>
    <comment authorId="0" ref="G52">
      <text>
        <t xml:space="preserve">The pixel size of the acquired WSIs was 0.46 μm
	-Laura Garrison</t>
      </text>
    </comment>
    <comment authorId="0" ref="B13">
      <text>
        <t xml:space="preserve">no vis, just sim
	-Laura Garrison</t>
      </text>
    </comment>
    <comment authorId="0" ref="I117">
      <text>
        <t xml:space="preserve">~50ms (generally temporal resolution in tens of milliseconds)
	-Laura Garrison</t>
      </text>
    </comment>
    <comment authorId="0" ref="G117">
      <text>
        <t xml:space="preserve">resolution ~1mm x 1mm x 1mm
	-Laura Garrison</t>
      </text>
    </comment>
    <comment authorId="0" ref="B40">
      <text>
        <t xml:space="preserve">diagnosis of a disease, not showing active physiology process
	-Laura Garrison</t>
      </text>
    </comment>
    <comment authorId="0" ref="B46">
      <text>
        <t xml:space="preserve">keep or swap with a Drew Berry animation?
	-Laura Garrison
this works but replace with a Drew Berry animation
	-Laura Garrison</t>
      </text>
    </comment>
    <comment authorId="0" ref="B45">
      <text>
        <t xml:space="preserve">domain, model specific thing, not much focus on the vis
	-Laura Garrison</t>
      </text>
    </comment>
    <comment authorId="0" ref="B44">
      <text>
        <t xml:space="preserve">domain, not vis
	-Laura Garrison</t>
      </text>
    </comment>
    <comment authorId="0" ref="B43">
      <text>
        <t xml:space="preserve">too old
	-Laura Garrison</t>
      </text>
    </comment>
    <comment authorId="0" ref="B37">
      <text>
        <t xml:space="preserve">not really physiology
	-Laura Garrison</t>
      </text>
    </comment>
    <comment authorId="0" ref="B36">
      <text>
        <t xml:space="preserve">not doing vis
	-Laura Garrison</t>
      </text>
    </comment>
    <comment authorId="0" ref="B77">
      <text>
        <t xml:space="preserve">domain ref, not vis
	-Laura Garrison</t>
      </text>
    </comment>
    <comment authorId="0" ref="B32">
      <text>
        <t xml:space="preserve">more of a domain reference than a visualization work
	-Laura Garrison</t>
      </text>
    </comment>
    <comment authorId="0" ref="J27">
      <text>
        <t xml:space="preserve">I'm guessing, haven't looked at paper yet
	-Laura Garrison</t>
      </text>
    </comment>
    <comment authorId="0" ref="B25">
      <text>
        <t xml:space="preserve">PhD thesis, articles from this are already included in other parts so this is a bit redundant to include
	-Laura Garrison</t>
      </text>
    </comment>
    <comment authorId="0" ref="H20">
      <text>
        <t xml:space="preserve">thousands of cells, 500micrometers
	-Laura Garrison</t>
      </text>
    </comment>
    <comment authorId="0" ref="G20">
      <text>
        <t xml:space="preserve">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text>
    </comment>
    <comment authorId="0" ref="B1">
      <text>
        <t xml:space="preserve">gene sequence is not gene expression, this is more of a structural thing, not physiology
	-Laura Garrison</t>
      </text>
    </comment>
    <comment authorId="0" ref="B60">
      <text>
        <t xml:space="preserve">great reference for processes, but not really focused on vis. More model-focused
	-Laura Garrison</t>
      </text>
    </comment>
    <comment authorId="0" ref="B8">
      <text>
        <t xml:space="preserve">reject because the results of this model were visualized using Falk et al.'s CellVis tool
	-Laura Garrison</t>
      </text>
    </comment>
    <comment authorId="0" ref="B7">
      <text>
        <t xml:space="preserve">keep or remove? main focus maybe more structural
	-Laura Garrison</t>
      </text>
    </comment>
    <comment authorId="0" ref="B11">
      <text>
        <t xml:space="preserve">this is really similar to Cickovski paper, same basic project I think
	-Laura Garrison</t>
      </text>
    </comment>
    <comment authorId="0" ref="G13">
      <text>
        <t xml:space="preserve">small biomolecules/metabolites
	-Laura Garrison</t>
      </text>
    </comment>
    <comment authorId="0" ref="H13">
      <text>
        <t xml:space="preserve">avg size of cell
	-Laura Garrison</t>
      </text>
    </comment>
  </commentList>
</comments>
</file>

<file path=xl/comments5.xml><?xml version="1.0" encoding="utf-8"?>
<comments xmlns:r="http://schemas.openxmlformats.org/officeDocument/2006/relationships" xmlns="http://schemas.openxmlformats.org/spreadsheetml/2006/main">
  <authors>
    <author/>
  </authors>
  <commentList>
    <comment authorId="0" ref="C22">
      <text>
        <t xml:space="preserve">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text>
    </comment>
    <comment authorId="0" ref="C19">
      <text>
        <t xml:space="preserve">structural, not functional, although basis of collecting is based on water diffusion
	-Laura Garrison
Same as above, i.e. range of days for seeing changes
	-Karsten Specht</t>
      </text>
    </comment>
    <comment authorId="0" ref="C18">
      <text>
        <t xml:space="preserve">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text>
    </comment>
    <comment authorId="0" ref="C5">
      <text>
        <t xml:space="preserve">time for gene expression to occur
	-Laura Garrison</t>
      </text>
    </comment>
    <comment authorId="0" ref="B5">
      <text>
        <t xml:space="preserve">reverse transcribe: cDNA from RNA template
	-Laura Garrison</t>
      </text>
    </comment>
    <comment authorId="0" ref="B13">
      <text>
        <t xml:space="preserve">tenths of micrometers at best,
	-Laura Garrison</t>
      </text>
    </comment>
    <comment authorId="0" ref="C23">
      <text>
        <t xml:space="preserve">at the best, worst is 10^2 (minutes)
	-Laura Garrison</t>
      </text>
    </comment>
    <comment authorId="0" ref="C16">
      <text>
        <t xml:space="preserve">at its best
	-Laura Garrison</t>
      </text>
    </comment>
  </commentList>
</comments>
</file>

<file path=xl/sharedStrings.xml><?xml version="1.0" encoding="utf-8"?>
<sst xmlns="http://schemas.openxmlformats.org/spreadsheetml/2006/main" count="8803" uniqueCount="4936">
  <si>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</si>
  <si>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</si>
  <si>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</si>
  <si>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</si>
  <si>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</si>
  <si>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</si>
  <si>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</si>
  <si>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</si>
  <si>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</si>
  <si>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</si>
  <si>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</si>
  <si>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</si>
  <si>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</si>
  <si>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</si>
  <si>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</si>
  <si>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</si>
  <si>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</si>
  <si>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</si>
  <si>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</si>
  <si>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</si>
  <si>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</si>
  <si>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</si>
  <si>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</si>
  <si>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</si>
  <si>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</si>
  <si>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</si>
  <si>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</si>
  <si>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</si>
  <si>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</si>
  <si>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</si>
  <si>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</si>
  <si>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</si>
  <si>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</si>
  <si>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</si>
  <si>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</si>
  <si>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</si>
  <si>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</si>
  <si>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</si>
  <si>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</si>
  <si>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</si>
  <si>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</si>
  <si>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</si>
  <si>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</si>
  <si>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</si>
  <si>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</si>
  <si>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</si>
  <si>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 percentage non-vis origin works cited from main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</si>
  <si>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</si>
  <si>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</si>
  <si>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</si>
  <si>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</si>
  <si>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</si>
  <si>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</si>
  <si>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</si>
  <si>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</si>
  <si>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</si>
  <si>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</si>
  <si>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</si>
  <si>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</si>
  <si>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</si>
  <si>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</si>
  <si>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</si>
  <si>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</si>
  <si>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</si>
  <si>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</si>
  <si>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</si>
  <si>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</si>
  <si>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</si>
  <si>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</si>
  <si>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</si>
  <si>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</si>
  <si>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</si>
  <si>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</si>
  <si>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</si>
  <si>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</si>
  <si>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</si>
  <si>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</si>
  <si>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</si>
  <si>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</si>
  <si>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</si>
  <si>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in paper?</t>
  </si>
  <si>
    <t>Paraview: An end-user tool for large data visualization</t>
  </si>
  <si>
    <t>Ahrens, Geveci, Law</t>
  </si>
  <si>
    <t>volume (CT, MRI, etc)</t>
  </si>
  <si>
    <t>Physiology</t>
  </si>
  <si>
    <t>platform for quantitative analysis, exploration, communication of small to large scale data. Volume rendering is main focus. Analysis is main purpose of the three, although parameters and scripting methods in tool enable exploration. Communication = export of png/movie files. segmentation, registration, annotation of data. Includes 2D charts ie parallel coordinates, tables (see screenshot)</t>
  </si>
  <si>
    <t>organ-other, brain, heart, lung</t>
  </si>
  <si>
    <t>organ - brain, heart</t>
  </si>
  <si>
    <t>vis</t>
  </si>
  <si>
    <t>ParaView is an open-source, multi-platform application designed to visualize data sets of varying sizes from small to very large.</t>
  </si>
  <si>
    <t>paraview.png</t>
  </si>
  <si>
    <t>Ahrens, James and Geveci, Berk and Law, Charles</t>
  </si>
  <si>
    <t>This paper describes the design and features of a visualization tool, called ParaView, a tool for scientists to visualize and analysis extremely large data sets. The tool provides a graphical user interface for the creation and dynamic execution of visualization tasks. ParaView transparently supports the visualization and rendering of large data sets by executing these programs in parallel on shared or distributed memory machines. ParaView supports hardware-accelerated parallel rendering and achieves interactive rendering performance via level-of-detail techniques. The design balances and integrates a number of diverse requirements including the ability to handle large data, ease of use and extensibility by developers. This paper describes the requirements that guided the design, identifies their importance to scientific users, and discusses key design decision and tradeoffs.</t>
  </si>
  <si>
    <t>large scale datasets, volume rendering, general software tool, kitware</t>
  </si>
  <si>
    <t>--</t>
  </si>
  <si>
    <t>10.1016/B978-012387582-2/50038-1</t>
  </si>
  <si>
    <t>n</t>
  </si>
  <si>
    <t>LoD PLI: Level of Detail for Visualizing Time-Dependent, Protein-Lipid Interaction</t>
  </si>
  <si>
    <t>Alharbi et al.</t>
  </si>
  <si>
    <t>simulation</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</si>
  <si>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</si>
  <si>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</si>
  <si>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</si>
  <si>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</si>
  <si>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</si>
  <si>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</si>
  <si>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</si>
  <si>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</si>
  <si>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</si>
  <si>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</si>
  <si>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</si>
  <si>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</si>
  <si>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</si>
  <si>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</si>
  <si>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</si>
  <si>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</si>
  <si>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</si>
  <si>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</si>
  <si>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</si>
  <si>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</si>
  <si>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</si>
  <si>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</si>
  <si>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</si>
  <si>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</si>
  <si>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</si>
  <si>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</si>
  <si>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</si>
  <si>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</si>
  <si>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</si>
  <si>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</si>
  <si>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</si>
  <si>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</si>
  <si>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</si>
  <si>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</si>
  <si>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</si>
  <si>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</si>
  <si>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</si>
  <si>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</si>
  <si>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</si>
  <si>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</si>
  <si>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</si>
  <si>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</si>
  <si>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</si>
  <si>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</si>
  <si>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</si>
  <si>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</si>
  <si>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</si>
  <si>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</si>
  <si>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</si>
  <si>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</si>
  <si>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</si>
  <si>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</si>
  <si>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</si>
  <si>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</si>
  <si>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</si>
  <si>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</si>
  <si>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</si>
  <si>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</si>
  <si>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</si>
  <si>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</si>
  <si>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</si>
  <si>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</si>
  <si>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</si>
  <si>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</si>
  <si>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</si>
  <si>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</si>
  <si>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</si>
  <si>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</si>
  <si>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</si>
  <si>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</si>
  <si>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</si>
  <si>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</si>
  <si>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</si>
  <si>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</si>
  <si>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</si>
  <si>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</si>
  <si>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</si>
  <si>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</si>
  <si>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</si>
  <si>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</si>
  <si>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</si>
  <si>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</si>
  <si>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</si>
  <si>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</si>
  <si>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</si>
  <si>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</si>
  <si>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</si>
  <si>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</si>
  <si>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</si>
  <si>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</si>
  <si>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</si>
  <si>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</si>
  <si>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</si>
  <si>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</si>
  <si>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</si>
  <si>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</si>
  <si>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</si>
  <si>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</si>
  <si>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</si>
  <si>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</si>
  <si>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</si>
  <si>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</si>
  <si>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</si>
  <si>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</si>
  <si>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</si>
  <si>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</si>
  <si>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</si>
  <si>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</si>
  <si>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</si>
  <si>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</si>
  <si>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</si>
  <si>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</si>
  <si>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</si>
  <si>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</si>
  <si>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</si>
  <si>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</si>
  <si>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</si>
  <si>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</si>
  <si>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</si>
  <si>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</si>
  <si>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</si>
  <si>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</si>
  <si>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</si>
  <si>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</si>
  <si>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</si>
  <si>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</si>
  <si>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</si>
  <si>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</si>
  <si>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</si>
  <si>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</si>
  <si>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</si>
  <si>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</si>
  <si>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</si>
  <si>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</si>
  <si>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</si>
  <si>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</si>
  <si>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</si>
  <si>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</si>
  <si>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</si>
  <si>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</si>
  <si>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</si>
  <si>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</si>
  <si>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</si>
  <si>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</si>
  <si>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</si>
  <si>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</si>
  <si>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</si>
  <si>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</si>
  <si>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</si>
  <si>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</si>
  <si>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</si>
  <si>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</si>
  <si>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</si>
  <si>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</si>
  <si>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</si>
  <si>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</si>
  <si>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</si>
  <si>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</si>
  <si>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</si>
  <si>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</si>
  <si>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</si>
  <si>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</si>
  <si>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</si>
  <si>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</si>
  <si>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</si>
  <si>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</si>
  <si>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</si>
  <si>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</si>
  <si>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</si>
  <si>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</si>
  <si>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</si>
  <si>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</si>
  <si>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</si>
  <si>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</si>
  <si>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</si>
  <si>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</si>
  <si>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</si>
  <si>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</si>
  <si>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</si>
  <si>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</si>
  <si>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</si>
  <si>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</si>
  <si>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</si>
  <si>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</si>
  <si>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</si>
  <si>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</si>
  <si>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</si>
  <si>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</si>
  <si>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</si>
  <si>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</si>
  <si>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</si>
  <si>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</si>
  <si>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</si>
  <si>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</si>
  <si>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</si>
  <si>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</si>
  <si>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</si>
  <si>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</si>
  <si>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</si>
  <si>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</si>
  <si>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</si>
  <si>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</si>
  <si>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</si>
  <si>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</si>
  <si>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</si>
  <si>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</si>
  <si>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</si>
  <si>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</si>
  <si>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</si>
  <si>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</si>
  <si>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</si>
  <si>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</si>
  <si>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</si>
  <si>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</si>
  <si>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</si>
  <si>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</si>
  <si>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rPr/>
      <t xml:space="preserve">Edit of wehi.tv's DNA animations.
Created for V&amp;A exhibition "The Future Starts Here" 2018
youtube: </t>
    </r>
    <r>
      <rPr>
        <color rgb="FF1155CC"/>
        <u/>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</si>
  <si>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</si>
  <si>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</si>
  <si>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</si>
  <si>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</si>
  <si>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</si>
  <si>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</si>
  <si>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</si>
  <si>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</si>
  <si>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</si>
  <si>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</si>
  <si>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</si>
  <si>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</si>
  <si>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</si>
  <si>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</si>
  <si>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</si>
  <si>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</si>
  <si>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</si>
  <si>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</si>
  <si>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</si>
  <si>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</si>
  <si>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</si>
  <si>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rP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color rgb="FF1155CC"/>
        <u/>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</si>
  <si>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</si>
  <si>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</si>
  <si>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</si>
  <si>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</si>
  <si>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</si>
  <si>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</si>
  <si>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</si>
  <si>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</si>
  <si>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</si>
  <si>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</si>
  <si>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</si>
  <si>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</si>
  <si>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</si>
  <si>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</si>
  <si>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</si>
  <si>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</si>
  <si>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</si>
  <si>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</si>
  <si>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</si>
  <si>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</si>
  <si>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</si>
  <si>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</si>
  <si>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</si>
  <si>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</si>
  <si>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</si>
  <si>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</si>
  <si>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</si>
  <si>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</si>
  <si>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</si>
  <si>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</si>
  <si>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</si>
  <si>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</si>
  <si>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</si>
  <si>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</si>
  <si>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</si>
  <si>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</si>
  <si>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</si>
  <si>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</si>
  <si>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</si>
  <si>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</si>
  <si>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</si>
  <si>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</si>
  <si>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</si>
  <si>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</si>
  <si>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</si>
  <si>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</si>
  <si>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</si>
  <si>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</si>
  <si>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</si>
  <si>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</si>
  <si>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</si>
  <si>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</si>
  <si>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</si>
  <si>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</si>
  <si>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</si>
  <si>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</si>
  <si>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</si>
  <si>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</si>
  <si>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</si>
  <si>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</si>
  <si>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</si>
  <si>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</si>
  <si>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</si>
  <si>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</si>
  <si>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</si>
  <si>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</si>
  <si>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</si>
  <si>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</si>
  <si>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</si>
  <si>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</si>
  <si>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</si>
  <si>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</si>
  <si>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</si>
  <si>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</si>
  <si>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</si>
  <si>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</si>
  <si>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</si>
  <si>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</si>
  <si>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mentioned in Sec Taxonomy as example of multi-scale sim model</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</si>
  <si>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</si>
  <si>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</si>
  <si>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</si>
  <si>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</si>
  <si>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</si>
  <si>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</si>
  <si>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</si>
  <si>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</si>
  <si>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</si>
  <si>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</si>
  <si>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</si>
  <si>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</si>
  <si>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</si>
  <si>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</si>
  <si>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</si>
  <si>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</si>
  <si>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</si>
  <si>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Vis - 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</si>
  <si>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</si>
  <si>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</si>
  <si>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</si>
  <si>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</si>
  <si>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</si>
  <si>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</si>
  <si>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</si>
  <si>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</si>
  <si>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</si>
  <si>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</si>
  <si>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</si>
  <si>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</si>
  <si>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</si>
  <si>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</si>
  <si>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</si>
  <si>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</si>
  <si>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</si>
  <si>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</si>
  <si>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</si>
  <si>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</si>
  <si>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</si>
  <si>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</si>
  <si>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</si>
  <si>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</si>
  <si>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</si>
  <si>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</si>
  <si>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</si>
  <si>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</si>
  <si>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</si>
  <si>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</si>
  <si>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</si>
  <si>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</si>
  <si>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</si>
  <si>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</si>
  <si>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</si>
  <si>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</si>
  <si>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</si>
  <si>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</si>
  <si>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</si>
  <si>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</si>
  <si>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</si>
  <si>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</si>
  <si>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</si>
  <si>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</si>
  <si>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</si>
  <si>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</si>
  <si>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</si>
  <si>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</si>
  <si>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</si>
  <si>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</si>
  <si>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</si>
  <si>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</si>
  <si>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</si>
  <si>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</si>
  <si>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done in molecule dynamics</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</si>
  <si>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</si>
  <si>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</si>
  <si>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</si>
  <si>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</si>
  <si>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</si>
  <si>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</si>
  <si>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</si>
  <si>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</si>
  <si>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</si>
  <si>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</si>
  <si>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</si>
  <si>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</si>
  <si>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</si>
  <si>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</si>
  <si>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</si>
  <si>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</si>
  <si>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</si>
  <si>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</si>
  <si>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</si>
  <si>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</si>
  <si>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</si>
  <si>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</si>
  <si>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</si>
  <si>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</si>
  <si>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</si>
  <si>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</si>
  <si>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</si>
  <si>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</si>
  <si>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</si>
  <si>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</si>
  <si>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</si>
  <si>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</si>
  <si>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</si>
  <si>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</si>
  <si>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</si>
  <si>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</si>
  <si>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</si>
  <si>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</si>
  <si>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</si>
  <si>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in multiscale section</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</si>
  <si>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</si>
  <si>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</si>
  <si>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</si>
  <si>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</si>
  <si>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</si>
  <si>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</si>
  <si>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</si>
  <si>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</si>
  <si>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</si>
  <si>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</si>
  <si>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</si>
  <si>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</si>
  <si>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</si>
  <si>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</si>
  <si>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</si>
  <si>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</si>
  <si>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</si>
  <si>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</si>
  <si>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</si>
  <si>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</si>
  <si>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</si>
  <si>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</si>
  <si>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</si>
  <si>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</si>
  <si>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</si>
  <si>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</si>
  <si>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</si>
  <si>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</si>
  <si>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</si>
  <si>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</si>
  <si>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</si>
  <si>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</si>
  <si>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</si>
  <si>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</si>
  <si>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</si>
  <si>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</si>
  <si>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</si>
  <si>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</si>
  <si>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</si>
  <si>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</si>
  <si>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</si>
  <si>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caspi.png</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</si>
  <si>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</si>
  <si>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</si>
  <si>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</si>
  <si>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</si>
  <si>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</si>
  <si>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</si>
  <si>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</si>
  <si>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</si>
  <si>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</si>
  <si>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</si>
  <si>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</si>
  <si>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</si>
  <si>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</si>
  <si>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</si>
  <si>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</si>
  <si>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</si>
  <si>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</si>
  <si>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</si>
  <si>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</si>
  <si>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</si>
  <si>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</si>
  <si>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</si>
  <si>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</si>
  <si>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</si>
  <si>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</si>
  <si>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</si>
  <si>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</si>
  <si>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</si>
  <si>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</si>
  <si>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</si>
  <si>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</si>
  <si>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</si>
  <si>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</si>
  <si>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</si>
  <si>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</si>
  <si>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</si>
  <si>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</si>
  <si>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</si>
  <si>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</si>
  <si>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</si>
  <si>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</si>
  <si>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</si>
  <si>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</si>
  <si>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</si>
  <si>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</si>
  <si>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</si>
  <si>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</si>
  <si>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</si>
  <si>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Vis - VIZBI - illustration/systems bio</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</si>
  <si>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</si>
  <si>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</si>
  <si>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</si>
  <si>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</si>
  <si>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</si>
  <si>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</si>
  <si>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</si>
  <si>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</si>
  <si>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</si>
  <si>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</si>
  <si>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</si>
  <si>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</si>
  <si>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</si>
  <si>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</si>
  <si>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</si>
  <si>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</si>
  <si>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</si>
  <si>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</si>
  <si>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</si>
  <si>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</si>
  <si>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</si>
  <si>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</si>
  <si>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</si>
  <si>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</si>
  <si>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</si>
  <si>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</si>
  <si>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</si>
  <si>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</si>
  <si>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</si>
  <si>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</si>
  <si>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</si>
  <si>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</si>
  <si>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</si>
  <si>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</si>
  <si>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</si>
  <si>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</si>
  <si>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</si>
  <si>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</si>
  <si>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</si>
  <si>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</si>
  <si>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</si>
  <si>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</si>
  <si>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</si>
  <si>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</si>
  <si>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</si>
  <si>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</si>
  <si>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</si>
  <si>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</si>
  <si>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</si>
  <si>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</si>
  <si>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</si>
  <si>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</si>
  <si>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</si>
  <si>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</si>
  <si>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</si>
  <si>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</si>
  <si>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</si>
  <si>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</si>
  <si>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</si>
  <si>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</si>
  <si>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</si>
  <si>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</si>
  <si>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</si>
  <si>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</si>
  <si>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</si>
  <si>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</si>
  <si>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</si>
  <si>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</si>
  <si>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</si>
  <si>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</si>
  <si>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</si>
  <si>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</si>
  <si>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</si>
  <si>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</si>
  <si>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</si>
  <si>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</si>
  <si>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</si>
  <si>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</si>
  <si>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</si>
  <si>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</si>
  <si>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</si>
  <si>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</si>
  <si>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</si>
  <si>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</si>
  <si>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TODO in multiscale section</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</si>
  <si>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</si>
  <si>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</si>
  <si>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</si>
  <si>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</si>
  <si>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</si>
  <si>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</si>
  <si>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</si>
  <si>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</si>
  <si>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</si>
  <si>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</si>
  <si>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</si>
  <si>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</si>
  <si>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</si>
  <si>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</si>
  <si>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</si>
  <si>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</si>
  <si>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</si>
  <si>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</si>
  <si>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</si>
  <si>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</si>
  <si>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</si>
  <si>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</si>
  <si>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</si>
  <si>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</si>
  <si>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</si>
  <si>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</si>
  <si>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</si>
  <si>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</si>
  <si>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</si>
  <si>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</si>
  <si>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</si>
  <si>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</si>
  <si>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</si>
  <si>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</si>
  <si>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</si>
  <si>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</si>
  <si>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</si>
  <si>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</si>
  <si>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</si>
  <si>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</si>
  <si>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</si>
  <si>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</si>
  <si>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</si>
  <si>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</si>
  <si>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</si>
  <si>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</si>
  <si>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</si>
  <si>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</si>
  <si>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</si>
  <si>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</si>
  <si>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</si>
  <si>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</si>
  <si>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</si>
  <si>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</si>
  <si>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</si>
  <si>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</si>
  <si>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</si>
  <si>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</si>
  <si>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</si>
  <si>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</si>
  <si>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</si>
  <si>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</si>
  <si>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</si>
  <si>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</si>
  <si>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</si>
  <si>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</si>
  <si>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</si>
  <si>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</si>
  <si>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</si>
  <si>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</si>
  <si>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</si>
  <si>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</si>
  <si>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</si>
  <si>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</si>
  <si>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</si>
  <si>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</si>
  <si>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</si>
  <si>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</si>
  <si>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</si>
  <si>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</si>
  <si>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</si>
  <si>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</si>
  <si>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</si>
  <si>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</si>
  <si>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</si>
  <si>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</si>
  <si>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</si>
  <si>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</si>
  <si>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</si>
  <si>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</si>
  <si>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</si>
  <si>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</si>
  <si>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</si>
  <si>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</si>
  <si>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</si>
  <si>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</si>
  <si>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</si>
  <si>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</si>
  <si>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</si>
  <si>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</si>
  <si>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</si>
  <si>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</si>
  <si>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</si>
  <si>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</si>
  <si>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</si>
  <si>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</si>
  <si>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</si>
  <si>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</si>
  <si>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</si>
  <si>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</si>
  <si>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</si>
  <si>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</si>
  <si>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</si>
  <si>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</si>
  <si>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</si>
  <si>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</si>
  <si>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</si>
  <si>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</si>
  <si>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</si>
  <si>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</si>
  <si>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</si>
  <si>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</si>
  <si>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</si>
  <si>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</si>
  <si>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</si>
  <si>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</si>
  <si>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</si>
  <si>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</si>
  <si>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</si>
  <si>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</si>
  <si>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</si>
  <si>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</si>
  <si>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</si>
  <si>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</si>
  <si>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</si>
  <si>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</si>
  <si>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</si>
  <si>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</si>
  <si>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</si>
  <si>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</si>
  <si>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</si>
  <si>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</si>
  <si>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</si>
  <si>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</si>
  <si>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</si>
  <si>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</si>
  <si>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</si>
  <si>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falk-atomistic.jpg</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</si>
  <si>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</si>
  <si>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</si>
  <si>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</si>
  <si>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</si>
  <si>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</si>
  <si>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</si>
  <si>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</si>
  <si>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</si>
  <si>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</si>
  <si>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</si>
  <si>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</si>
  <si>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</si>
  <si>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</si>
  <si>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</si>
  <si>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</si>
  <si>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</si>
  <si>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</si>
  <si>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falk.2011.gif</t>
  </si>
  <si>
    <t>Falk, M and Daub, M and Schneider, G and Ertl, T</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</si>
  <si>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</si>
  <si>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</si>
  <si>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</si>
  <si>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</si>
  <si>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</si>
  <si>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</si>
  <si>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</si>
  <si>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</si>
  <si>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</si>
  <si>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</si>
  <si>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</si>
  <si>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</si>
  <si>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</si>
  <si>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</si>
  <si>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</si>
  <si>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</si>
  <si>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</si>
  <si>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</si>
  <si>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</si>
  <si>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</si>
  <si>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</si>
  <si>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</si>
  <si>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</si>
  <si>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</si>
  <si>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</si>
  <si>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</si>
  <si>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</si>
  <si>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in organ function main section before specialized subsections</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</si>
  <si>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</si>
  <si>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</si>
  <si>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</si>
  <si>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</si>
  <si>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</si>
  <si>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</si>
  <si>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</si>
  <si>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</si>
  <si>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</si>
  <si>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</si>
  <si>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</si>
  <si>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3D Slicer as an image computing platform for the Quantitative Imaging Network</t>
  </si>
  <si>
    <t>Fedorov et al.</t>
  </si>
  <si>
    <t>platform for prototyping, development and evaluation of image analysis tools for clinical research applications. segmentation, registration, annotation of data</t>
  </si>
  <si>
    <t>medical imaging</t>
  </si>
  <si>
    <t xml:space="preserve"> free open-source software application for quantitative analysis of medical imaging data. </t>
  </si>
  <si>
    <t>3dslicer.jpeg</t>
  </si>
  <si>
    <t>Fedorov, Andriy and Beichel, Reinhard and Kalpathy-Cramer, Jayashree and Finet, Julien and Fillion-Robin, Jean-Christophe and Pujol, Sonia and Bauer, Christian and Jennings, Dominique and Fennessy, Fiona and Sonka, Milan and others</t>
  </si>
  <si>
    <t xml:space="preserve">Quantitative analysis has tremendous but mostly unrealized potential in healthcare to support objective and accurate interpretation of the clinical imaging. In 2008, the National Cancer Institute began building the Quantitative Imaging Network (QIN) initiative with the goal of advancing quantitative imaging in the context of personalized therapy and evaluation of treatment response. Computerized analysis is an important component contributing to reproducibility and efficiency of the quantitative imaging techniques. The success of quantitative imaging is contingent on robust analysis methods and software tools to bring these methods from bench to bedside.
3D Slicer is a free open-source software application for medical image computing. As a clinical research tool, 3D Slicer is similar to a radiology workstation that supports versatile visualizations but also provides advanced functionality such as automated segmentation and registration for a variety of application domains. Unlike a typical radiology workstation, 3D Slicer is free and is not tied to specific hardware. As a programming platform, 3D Slicer facilitates translation and evaluation of the new quantitative methods by allowing the biomedical researcher to focus on the implementation of the algorithm and providing abstractions for the common tasks of data communication, visualization and user interface development. Compared to other tools that provide aspects of this functionality, 3D Slicer is fully open source and can be readily extended and redistributed. In addition, 3D Slicer is designed to facilitate the development of new functionality in the form of 3D Slicer extensions.
In this paper, we present an overview of 3D Slicer as a platform for prototyping, development and evaluation of image analysis tools for clinical research applications. To illustrate the utility of the platform in the scope of QIN, we discuss several use cases of 3D Slicer by the existing QIN teams, and we elaborate on the future directions that can further facilitate development and validation of imaging biomarkers using 3D Slicer.
</t>
  </si>
  <si>
    <t>medical imaging data, MRI, open source software, quantitative analysis, cancer</t>
  </si>
  <si>
    <t>further develop 4D quantitative analysis approaches as well as
method validation on the H&amp;N (head and neck) database</t>
  </si>
  <si>
    <t>10.1016/j.mri.2012.05.001</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</si>
  <si>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</si>
  <si>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</si>
  <si>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</si>
  <si>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</si>
  <si>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</si>
  <si>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</si>
  <si>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</si>
  <si>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</si>
  <si>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</si>
  <si>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</si>
  <si>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</si>
  <si>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</si>
  <si>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</si>
  <si>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</si>
  <si>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</si>
  <si>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</si>
  <si>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</si>
  <si>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</si>
  <si>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</si>
  <si>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</si>
  <si>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</si>
  <si>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</si>
  <si>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</si>
  <si>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</si>
  <si>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</si>
  <si>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</si>
  <si>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</si>
  <si>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</si>
  <si>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</si>
  <si>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</si>
  <si>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</si>
  <si>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</si>
  <si>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</si>
  <si>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</si>
  <si>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</si>
  <si>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</si>
  <si>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</si>
  <si>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</si>
  <si>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</si>
  <si>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</si>
  <si>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</si>
  <si>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</si>
  <si>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</si>
  <si>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</si>
  <si>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</si>
  <si>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</si>
  <si>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</si>
  <si>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</si>
  <si>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</si>
  <si>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</si>
  <si>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</si>
  <si>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</si>
  <si>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</si>
  <si>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</si>
  <si>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</si>
  <si>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</si>
  <si>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</si>
  <si>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</si>
  <si>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</si>
  <si>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</si>
  <si>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</si>
  <si>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</si>
  <si>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</si>
  <si>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</si>
  <si>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</si>
  <si>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</si>
  <si>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</si>
  <si>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</si>
  <si>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</si>
  <si>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</si>
  <si>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</si>
  <si>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</si>
  <si>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</si>
  <si>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</si>
  <si>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</si>
  <si>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</si>
  <si>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</si>
  <si>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</si>
  <si>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</si>
  <si>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</si>
  <si>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</si>
  <si>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</si>
  <si>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</si>
  <si>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</si>
  <si>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</si>
  <si>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</si>
  <si>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</si>
  <si>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</si>
  <si>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</si>
  <si>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</si>
  <si>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</si>
  <si>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</si>
  <si>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</si>
  <si>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</si>
  <si>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</si>
  <si>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</si>
  <si>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</si>
  <si>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</si>
  <si>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</si>
  <si>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</si>
  <si>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</si>
  <si>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</si>
  <si>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</si>
  <si>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</si>
  <si>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</si>
  <si>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</si>
  <si>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</si>
  <si>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</si>
  <si>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</si>
  <si>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</si>
  <si>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</si>
  <si>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</si>
  <si>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</si>
  <si>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</si>
  <si>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</si>
  <si>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</si>
  <si>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</si>
  <si>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</si>
  <si>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</si>
  <si>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</si>
  <si>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</si>
  <si>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</si>
  <si>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</si>
  <si>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</si>
  <si>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</si>
  <si>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</si>
  <si>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</si>
  <si>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</si>
  <si>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</si>
  <si>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</si>
  <si>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</si>
  <si>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</si>
  <si>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</si>
  <si>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</si>
  <si>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</si>
  <si>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</si>
  <si>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</si>
  <si>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</si>
  <si>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</si>
  <si>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</si>
  <si>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</si>
  <si>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</si>
  <si>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</si>
  <si>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</si>
  <si>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</si>
  <si>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</si>
  <si>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</si>
  <si>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</si>
  <si>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</si>
  <si>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</si>
  <si>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</si>
  <si>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</si>
  <si>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</si>
  <si>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</si>
  <si>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</si>
  <si>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</si>
  <si>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</si>
  <si>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</si>
  <si>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</si>
  <si>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</si>
  <si>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</si>
  <si>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</si>
  <si>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</si>
  <si>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</si>
  <si>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</si>
  <si>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</si>
  <si>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</si>
  <si>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</si>
  <si>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</si>
  <si>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</si>
  <si>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</si>
  <si>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</si>
  <si>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</si>
  <si>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</si>
  <si>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</si>
  <si>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</si>
  <si>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</si>
  <si>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</si>
  <si>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</si>
  <si>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</si>
  <si>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</si>
  <si>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</si>
  <si>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</si>
  <si>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</si>
  <si>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</si>
  <si>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</si>
  <si>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</si>
  <si>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</si>
  <si>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</si>
  <si>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</si>
  <si>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</si>
  <si>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</si>
  <si>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</si>
  <si>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</si>
  <si>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</si>
  <si>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</si>
  <si>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</si>
  <si>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</si>
  <si>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</si>
  <si>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</si>
  <si>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</si>
  <si>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</si>
  <si>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</si>
  <si>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</si>
  <si>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</si>
  <si>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</si>
  <si>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</si>
  <si>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</si>
  <si>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</si>
  <si>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</si>
  <si>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</si>
  <si>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</si>
  <si>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</si>
  <si>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</si>
  <si>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</si>
  <si>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</si>
  <si>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</si>
  <si>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</si>
  <si>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</si>
  <si>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</si>
  <si>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</si>
  <si>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</si>
  <si>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</si>
  <si>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</si>
  <si>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</si>
  <si>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</si>
  <si>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</si>
  <si>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</si>
  <si>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</si>
  <si>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</si>
  <si>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</si>
  <si>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</si>
  <si>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</si>
  <si>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</si>
  <si>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</si>
  <si>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</si>
  <si>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</si>
  <si>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</si>
  <si>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</si>
  <si>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</si>
  <si>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</si>
  <si>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</si>
  <si>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</si>
  <si>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</si>
  <si>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</si>
  <si>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</si>
  <si>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</si>
  <si>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</si>
  <si>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</si>
  <si>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illustration</t>
  </si>
  <si>
    <t>neuromuscular junction - synapse</t>
  </si>
  <si>
    <t>neuromuscular synapse</t>
  </si>
  <si>
    <t>Vis - VIZBI/illustration/systems bio</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</si>
  <si>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</si>
  <si>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</si>
  <si>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</si>
  <si>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</si>
  <si>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</si>
  <si>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</si>
  <si>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</si>
  <si>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</si>
  <si>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</si>
  <si>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</si>
  <si>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</si>
  <si>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</si>
  <si>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</si>
  <si>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</si>
  <si>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</si>
  <si>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</si>
  <si>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</si>
  <si>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</si>
  <si>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</si>
  <si>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</si>
  <si>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</si>
  <si>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</si>
  <si>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</si>
  <si>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</si>
  <si>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</si>
  <si>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</si>
  <si>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rPr/>
      <t xml:space="preserve">*not future work but this article builds from the original megamol paper: </t>
    </r>
    <r>
      <rPr>
        <color rgb="FF1155CC"/>
        <u/>
      </rPr>
      <t>https://ieeexplore.ieee.org/document/6881728</t>
    </r>
    <r>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</si>
  <si>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</si>
  <si>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</si>
  <si>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</si>
  <si>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</si>
  <si>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</si>
  <si>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</si>
  <si>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</si>
  <si>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</si>
  <si>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</si>
  <si>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</si>
  <si>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</si>
  <si>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</si>
  <si>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</si>
  <si>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</si>
  <si>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</si>
  <si>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</si>
  <si>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</si>
  <si>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</si>
  <si>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</si>
  <si>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</si>
  <si>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</si>
  <si>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</si>
  <si>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</si>
  <si>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</si>
  <si>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</si>
  <si>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</si>
  <si>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</si>
  <si>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</si>
  <si>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</si>
  <si>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</si>
  <si>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</si>
  <si>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</si>
  <si>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</si>
  <si>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</si>
  <si>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</si>
  <si>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</si>
  <si>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</si>
  <si>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</si>
  <si>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</si>
  <si>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</si>
  <si>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</si>
  <si>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</si>
  <si>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</si>
  <si>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</si>
  <si>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</si>
  <si>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</si>
  <si>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</si>
  <si>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</si>
  <si>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</si>
  <si>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</si>
  <si>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</si>
  <si>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</si>
  <si>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</si>
  <si>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</si>
  <si>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</si>
  <si>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</si>
  <si>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</si>
  <si>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</si>
  <si>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</si>
  <si>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</si>
  <si>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</si>
  <si>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</si>
  <si>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</si>
  <si>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</si>
  <si>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</si>
  <si>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</si>
  <si>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</si>
  <si>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</si>
  <si>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</si>
  <si>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</si>
  <si>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</si>
  <si>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</si>
  <si>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</si>
  <si>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</si>
  <si>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</si>
  <si>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</si>
  <si>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</si>
  <si>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</si>
  <si>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</si>
  <si>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</si>
  <si>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</si>
  <si>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</si>
  <si>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</si>
  <si>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</si>
  <si>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</si>
  <si>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</si>
  <si>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</si>
  <si>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</si>
  <si>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</si>
  <si>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</si>
  <si>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</si>
  <si>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</si>
  <si>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</si>
  <si>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</si>
  <si>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</si>
  <si>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</si>
  <si>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</si>
  <si>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</si>
  <si>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</si>
  <si>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</si>
  <si>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</si>
  <si>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</si>
  <si>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</si>
  <si>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</si>
  <si>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</si>
  <si>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</si>
  <si>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</si>
  <si>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</si>
  <si>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</si>
  <si>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</si>
  <si>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</si>
  <si>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</si>
  <si>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</si>
  <si>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</si>
  <si>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</si>
  <si>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</si>
  <si>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</si>
  <si>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</si>
  <si>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</si>
  <si>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</si>
  <si>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</si>
  <si>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</si>
  <si>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</si>
  <si>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</si>
  <si>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</si>
  <si>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</si>
  <si>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</si>
  <si>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</si>
  <si>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</si>
  <si>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</si>
  <si>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</si>
  <si>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</si>
  <si>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</si>
  <si>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</si>
  <si>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</si>
  <si>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</si>
  <si>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</si>
  <si>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</si>
  <si>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</si>
  <si>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</si>
  <si>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</si>
  <si>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</si>
  <si>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</si>
  <si>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</si>
  <si>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</si>
  <si>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</si>
  <si>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</si>
  <si>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</si>
  <si>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</si>
  <si>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</si>
  <si>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</si>
  <si>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</si>
  <si>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</si>
  <si>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</si>
  <si>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</si>
  <si>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</si>
  <si>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</si>
  <si>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</si>
  <si>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</si>
  <si>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</si>
  <si>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</si>
  <si>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</si>
  <si>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</si>
  <si>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</si>
  <si>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</si>
  <si>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</si>
  <si>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</si>
  <si>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</si>
  <si>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</si>
  <si>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</si>
  <si>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</si>
  <si>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</si>
  <si>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</si>
  <si>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</si>
  <si>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</si>
  <si>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</si>
  <si>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</si>
  <si>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</si>
  <si>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</si>
  <si>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</si>
  <si>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</si>
  <si>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</si>
  <si>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</si>
  <si>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</si>
  <si>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</si>
  <si>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</si>
  <si>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</si>
  <si>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</si>
  <si>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</si>
  <si>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</si>
  <si>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</si>
  <si>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</si>
  <si>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</si>
  <si>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</si>
  <si>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</si>
  <si>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</si>
  <si>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</si>
  <si>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</si>
  <si>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</si>
  <si>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</si>
  <si>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</si>
  <si>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</si>
  <si>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</si>
  <si>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</si>
  <si>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</si>
  <si>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</si>
  <si>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</si>
  <si>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</si>
  <si>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</si>
  <si>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</si>
  <si>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</si>
  <si>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</si>
  <si>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</si>
  <si>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</si>
  <si>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</si>
  <si>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</si>
  <si>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</si>
  <si>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</si>
  <si>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</si>
  <si>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</si>
  <si>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</si>
  <si>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</si>
  <si>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</si>
  <si>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</si>
  <si>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</si>
  <si>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</si>
  <si>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</si>
  <si>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</si>
  <si>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</si>
  <si>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</si>
  <si>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</si>
  <si>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</si>
  <si>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</si>
  <si>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</si>
  <si>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</si>
  <si>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</si>
  <si>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</si>
  <si>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</si>
  <si>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</si>
  <si>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</si>
  <si>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</si>
  <si>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</si>
  <si>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</si>
  <si>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</si>
  <si>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</si>
  <si>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 xml:space="preserve">done, in molecule function </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</si>
  <si>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</si>
  <si>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</si>
  <si>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</si>
  <si>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</si>
  <si>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</si>
  <si>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</si>
  <si>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</si>
  <si>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</si>
  <si>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</si>
  <si>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</si>
  <si>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</si>
  <si>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</si>
  <si>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</si>
  <si>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</si>
  <si>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</si>
  <si>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</si>
  <si>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</si>
  <si>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</si>
  <si>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</si>
  <si>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</si>
  <si>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</si>
  <si>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</si>
  <si>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</si>
  <si>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</si>
  <si>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</si>
  <si>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</si>
  <si>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</si>
  <si>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Vis - VIZBI/illustration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</si>
  <si>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</si>
  <si>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</si>
  <si>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</si>
  <si>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</si>
  <si>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</si>
  <si>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</si>
  <si>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</si>
  <si>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</si>
  <si>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</si>
  <si>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</si>
  <si>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</si>
  <si>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</si>
  <si>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</si>
  <si>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</si>
  <si>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</si>
  <si>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</si>
  <si>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</si>
  <si>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</si>
  <si>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</si>
  <si>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</si>
  <si>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</si>
  <si>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</si>
  <si>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</si>
  <si>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</si>
  <si>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</si>
  <si>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</si>
  <si>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</si>
  <si>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</si>
  <si>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</si>
  <si>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</si>
  <si>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</si>
  <si>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</si>
  <si>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</si>
  <si>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</si>
  <si>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</si>
  <si>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</si>
  <si>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</si>
  <si>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</si>
  <si>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</si>
  <si>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</si>
  <si>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</si>
  <si>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</si>
  <si>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</si>
  <si>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</si>
  <si>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</si>
  <si>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</si>
  <si>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</si>
  <si>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</si>
  <si>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</si>
  <si>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</si>
  <si>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</si>
  <si>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</si>
  <si>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</si>
  <si>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</si>
  <si>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</si>
  <si>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</si>
  <si>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</si>
  <si>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</si>
  <si>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</si>
  <si>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</si>
  <si>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</si>
  <si>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</si>
  <si>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</si>
  <si>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</si>
  <si>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</si>
  <si>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</si>
  <si>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</si>
  <si>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</si>
  <si>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</si>
  <si>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</si>
  <si>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</si>
  <si>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</si>
  <si>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</si>
  <si>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</si>
  <si>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</si>
  <si>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</si>
  <si>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</si>
  <si>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</si>
  <si>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</si>
  <si>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</si>
  <si>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</si>
  <si>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</si>
  <si>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</si>
  <si>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</si>
  <si>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</si>
  <si>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</si>
  <si>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</si>
  <si>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</si>
  <si>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</si>
  <si>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</si>
  <si>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</si>
  <si>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</si>
  <si>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</si>
  <si>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</si>
  <si>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</si>
  <si>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</si>
  <si>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</si>
  <si>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</si>
  <si>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</si>
  <si>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</si>
  <si>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</si>
  <si>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</si>
  <si>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</si>
  <si>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</si>
  <si>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</si>
  <si>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</si>
  <si>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</si>
  <si>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</si>
  <si>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</si>
  <si>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</si>
  <si>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maybe?</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</si>
  <si>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</si>
  <si>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</si>
  <si>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</si>
  <si>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</si>
  <si>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</si>
  <si>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</si>
  <si>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</si>
  <si>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</si>
  <si>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</si>
  <si>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</si>
  <si>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</si>
  <si>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</si>
  <si>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</si>
  <si>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</si>
  <si>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</si>
  <si>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</si>
  <si>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</si>
  <si>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</si>
  <si>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</si>
  <si>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</si>
  <si>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</si>
  <si>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</si>
  <si>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</si>
  <si>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</si>
  <si>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</si>
  <si>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</si>
  <si>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</si>
  <si>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</si>
  <si>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</si>
  <si>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</si>
  <si>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</si>
  <si>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</si>
  <si>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</si>
  <si>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</si>
  <si>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</si>
  <si>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</si>
  <si>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</si>
  <si>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</si>
  <si>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</si>
  <si>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</si>
  <si>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</si>
  <si>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</si>
  <si>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</si>
  <si>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</si>
  <si>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</si>
  <si>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</si>
  <si>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</si>
  <si>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</si>
  <si>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</si>
  <si>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</si>
  <si>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</si>
  <si>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</si>
  <si>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</si>
  <si>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mentioned in Sec. Taxonomy</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</si>
  <si>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</si>
  <si>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</si>
  <si>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</si>
  <si>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</si>
  <si>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</si>
  <si>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</si>
  <si>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</si>
  <si>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</si>
  <si>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</si>
  <si>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</si>
  <si>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</si>
  <si>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</si>
  <si>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</si>
  <si>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</si>
  <si>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Vis - Illustrator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</si>
  <si>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</si>
  <si>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</si>
  <si>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</si>
  <si>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</si>
  <si>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</si>
  <si>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</si>
  <si>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</si>
  <si>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</si>
  <si>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</si>
  <si>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</si>
  <si>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</si>
  <si>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</si>
  <si>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</si>
  <si>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</si>
  <si>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</si>
  <si>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</si>
  <si>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</si>
  <si>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</si>
  <si>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</si>
  <si>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</si>
  <si>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</si>
  <si>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</si>
  <si>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</si>
  <si>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</si>
  <si>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</si>
  <si>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</si>
  <si>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</si>
  <si>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</si>
  <si>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</si>
  <si>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</si>
  <si>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</si>
  <si>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</si>
  <si>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</si>
  <si>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</si>
  <si>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</si>
  <si>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</si>
  <si>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</si>
  <si>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</si>
  <si>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</si>
  <si>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</si>
  <si>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</si>
  <si>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</si>
  <si>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</si>
  <si>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</si>
  <si>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</si>
  <si>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</si>
  <si>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</si>
  <si>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</si>
  <si>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</si>
  <si>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</si>
  <si>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</si>
  <si>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</si>
  <si>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</si>
  <si>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</si>
  <si>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</si>
  <si>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</si>
  <si>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</si>
  <si>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</si>
  <si>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</si>
  <si>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</si>
  <si>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</si>
  <si>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</si>
  <si>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</si>
  <si>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</si>
  <si>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</si>
  <si>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</si>
  <si>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</si>
  <si>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</si>
  <si>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Interactively illustrating polymerization using three-level model fusion</t>
  </si>
  <si>
    <t>Kolesar et al.</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</si>
  <si>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</si>
  <si>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</si>
  <si>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</si>
  <si>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</si>
  <si>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</si>
  <si>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</si>
  <si>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</si>
  <si>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Unfolding and Interactive Exploration of Protein Tunnels and their Dynamics</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</si>
  <si>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</si>
  <si>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</si>
  <si>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</si>
  <si>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</si>
  <si>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</si>
  <si>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</si>
  <si>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</si>
  <si>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</si>
  <si>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</si>
  <si>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</si>
  <si>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</si>
  <si>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</si>
  <si>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</si>
  <si>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</si>
  <si>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</si>
  <si>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</si>
  <si>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</si>
  <si>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</si>
  <si>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</si>
  <si>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</si>
  <si>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</si>
  <si>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</si>
  <si>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</si>
  <si>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</si>
  <si>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</si>
  <si>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</si>
  <si>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</si>
  <si>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</si>
  <si>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</si>
  <si>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</si>
  <si>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</si>
  <si>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</si>
  <si>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</si>
  <si>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</si>
  <si>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</si>
  <si>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</si>
  <si>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</si>
  <si>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</si>
  <si>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</si>
  <si>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</si>
  <si>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</si>
  <si>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</si>
  <si>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</si>
  <si>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</si>
  <si>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</si>
  <si>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</si>
  <si>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</si>
  <si>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</si>
  <si>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</si>
  <si>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</si>
  <si>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</si>
  <si>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</si>
  <si>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</si>
  <si>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</si>
  <si>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</si>
  <si>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</si>
  <si>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</si>
  <si>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</si>
  <si>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</si>
  <si>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</si>
  <si>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</si>
  <si>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</si>
  <si>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</si>
  <si>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</si>
  <si>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</si>
  <si>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</si>
  <si>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</si>
  <si>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</si>
  <si>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</si>
  <si>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</si>
  <si>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</si>
  <si>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</si>
  <si>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</si>
  <si>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</si>
  <si>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</si>
  <si>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</si>
  <si>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</si>
  <si>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</si>
  <si>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</si>
  <si>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</si>
  <si>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</si>
  <si>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</si>
  <si>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</si>
  <si>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</si>
  <si>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</si>
  <si>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</si>
  <si>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</si>
  <si>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</si>
  <si>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</si>
  <si>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</si>
  <si>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</si>
  <si>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</si>
  <si>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</si>
  <si>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</si>
  <si>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</si>
  <si>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</si>
  <si>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</si>
  <si>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</si>
  <si>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</si>
  <si>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</si>
  <si>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</si>
  <si>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</si>
  <si>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</si>
  <si>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</si>
  <si>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</si>
  <si>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</si>
  <si>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</si>
  <si>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</si>
  <si>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</si>
  <si>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</si>
  <si>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</si>
  <si>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</si>
  <si>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</si>
  <si>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</si>
  <si>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</si>
  <si>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</si>
  <si>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</si>
  <si>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</si>
  <si>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</si>
  <si>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</si>
  <si>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</si>
  <si>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</si>
  <si>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</si>
  <si>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</si>
  <si>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</si>
  <si>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</si>
  <si>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</si>
  <si>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</si>
  <si>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</si>
  <si>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</si>
  <si>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</si>
  <si>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</si>
  <si>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</si>
  <si>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</si>
  <si>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</si>
  <si>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</si>
  <si>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</si>
  <si>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</si>
  <si>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</si>
  <si>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</si>
  <si>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</si>
  <si>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</si>
  <si>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</si>
  <si>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</si>
  <si>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</si>
  <si>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</si>
  <si>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</si>
  <si>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</si>
  <si>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</si>
  <si>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</si>
  <si>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</si>
  <si>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</si>
  <si>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</si>
  <si>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</si>
  <si>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</si>
  <si>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</si>
  <si>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</si>
  <si>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</si>
  <si>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</si>
  <si>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</si>
  <si>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</si>
  <si>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</si>
  <si>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</si>
  <si>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</si>
  <si>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</si>
  <si>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</si>
  <si>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</si>
  <si>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</si>
  <si>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</si>
  <si>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</si>
  <si>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</si>
  <si>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</si>
  <si>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</si>
  <si>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</si>
  <si>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</si>
  <si>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</si>
  <si>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</si>
  <si>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</si>
  <si>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</si>
  <si>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</si>
  <si>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</si>
  <si>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</si>
  <si>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</si>
  <si>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</si>
  <si>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</si>
  <si>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</si>
  <si>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</si>
  <si>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</si>
  <si>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</si>
  <si>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</si>
  <si>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</si>
  <si>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</si>
  <si>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</si>
  <si>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</si>
  <si>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</si>
  <si>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</si>
  <si>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</si>
  <si>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</si>
  <si>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</si>
  <si>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</si>
  <si>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</si>
  <si>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</si>
  <si>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</si>
  <si>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</si>
  <si>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</si>
  <si>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</si>
  <si>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</si>
  <si>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</si>
  <si>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</si>
  <si>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</si>
  <si>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</si>
  <si>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</si>
  <si>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</si>
  <si>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</si>
  <si>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</si>
  <si>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</si>
  <si>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</si>
  <si>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</si>
  <si>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</si>
  <si>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</si>
  <si>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</si>
  <si>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</si>
  <si>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</si>
  <si>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</si>
  <si>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</si>
  <si>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</si>
  <si>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</si>
  <si>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</si>
  <si>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</si>
  <si>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</si>
  <si>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</si>
  <si>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</si>
  <si>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</si>
  <si>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</si>
  <si>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</si>
  <si>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</si>
  <si>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</si>
  <si>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</si>
  <si>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</si>
  <si>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</si>
  <si>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</si>
  <si>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</si>
  <si>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</si>
  <si>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</si>
  <si>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</si>
  <si>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</si>
  <si>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</si>
  <si>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</si>
  <si>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</si>
  <si>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</si>
  <si>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</si>
  <si>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</si>
  <si>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</si>
  <si>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</si>
  <si>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</si>
  <si>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done, in molecular pathway - explore</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</si>
  <si>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</si>
  <si>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</si>
  <si>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</si>
  <si>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</si>
  <si>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</si>
  <si>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</si>
  <si>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</si>
  <si>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</si>
  <si>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</si>
  <si>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</si>
  <si>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</si>
  <si>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</si>
  <si>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</si>
  <si>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</si>
  <si>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</si>
  <si>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</si>
  <si>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</si>
  <si>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</si>
  <si>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</si>
  <si>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</si>
  <si>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</si>
  <si>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</si>
  <si>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</si>
  <si>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</si>
  <si>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</si>
  <si>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</si>
  <si>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</si>
  <si>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</si>
  <si>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</si>
  <si>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</si>
  <si>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</si>
  <si>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</si>
  <si>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</si>
  <si>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</si>
  <si>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</si>
  <si>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</si>
  <si>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</si>
  <si>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</si>
  <si>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</si>
  <si>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</si>
  <si>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</si>
  <si>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</si>
  <si>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</si>
  <si>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</si>
  <si>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</si>
  <si>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</si>
  <si>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</si>
  <si>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</si>
  <si>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</si>
  <si>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</si>
  <si>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</si>
  <si>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</si>
  <si>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</si>
  <si>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</si>
  <si>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</si>
  <si>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</si>
  <si>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</si>
  <si>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</si>
  <si>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</si>
  <si>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</si>
  <si>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</si>
  <si>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</si>
  <si>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</si>
  <si>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</si>
  <si>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</si>
  <si>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</si>
  <si>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</si>
  <si>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</si>
  <si>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</si>
  <si>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</si>
  <si>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</si>
  <si>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</si>
  <si>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</si>
  <si>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</si>
  <si>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</si>
  <si>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</si>
  <si>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</si>
  <si>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</si>
  <si>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</si>
  <si>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</si>
  <si>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</si>
  <si>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</si>
  <si>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</si>
  <si>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</si>
  <si>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</si>
  <si>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</si>
  <si>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</si>
  <si>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</si>
  <si>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</si>
  <si>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</si>
  <si>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</si>
  <si>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</si>
  <si>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</si>
  <si>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in beyond</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</si>
  <si>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</si>
  <si>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</si>
  <si>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</si>
  <si>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</si>
  <si>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</si>
  <si>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</si>
  <si>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</si>
  <si>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</si>
  <si>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</si>
  <si>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</si>
  <si>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</si>
  <si>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</si>
  <si>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</si>
  <si>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</si>
  <si>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</si>
  <si>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</si>
  <si>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</si>
  <si>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</si>
  <si>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</si>
  <si>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</si>
  <si>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</si>
  <si>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</si>
  <si>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</si>
  <si>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</si>
  <si>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</si>
  <si>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</si>
  <si>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</si>
  <si>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</si>
  <si>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</si>
  <si>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</si>
  <si>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</si>
  <si>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</si>
  <si>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</si>
  <si>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</si>
  <si>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</si>
  <si>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</si>
  <si>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</si>
  <si>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</si>
  <si>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</si>
  <si>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</si>
  <si>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</si>
  <si>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</si>
  <si>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</si>
  <si>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</si>
  <si>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</si>
  <si>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</si>
  <si>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</si>
  <si>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</si>
  <si>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</si>
  <si>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</si>
  <si>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</si>
  <si>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</si>
  <si>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</si>
  <si>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</si>
  <si>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</si>
  <si>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</si>
  <si>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</si>
  <si>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</si>
  <si>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</si>
  <si>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</si>
  <si>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</si>
  <si>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</si>
  <si>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</si>
  <si>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</si>
  <si>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</si>
  <si>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</si>
  <si>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</si>
  <si>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</si>
  <si>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</si>
  <si>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</si>
  <si>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</si>
  <si>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</si>
  <si>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</si>
  <si>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</si>
  <si>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</si>
  <si>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</si>
  <si>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</si>
  <si>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</si>
  <si>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</si>
  <si>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</si>
  <si>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</si>
  <si>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</si>
  <si>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</si>
  <si>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</si>
  <si>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</si>
  <si>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</si>
  <si>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</si>
  <si>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</si>
  <si>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</si>
  <si>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</si>
  <si>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</si>
  <si>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</si>
  <si>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</si>
  <si>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</si>
  <si>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</si>
  <si>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</si>
  <si>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</si>
  <si>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</si>
  <si>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</si>
  <si>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</si>
  <si>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</si>
  <si>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</si>
  <si>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</si>
  <si>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</si>
  <si>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</si>
  <si>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</si>
  <si>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</si>
  <si>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</si>
  <si>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</si>
  <si>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</si>
  <si>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</si>
  <si>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</si>
  <si>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</si>
  <si>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</si>
  <si>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</si>
  <si>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</si>
  <si>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</si>
  <si>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</si>
  <si>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</si>
  <si>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</si>
  <si>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</si>
  <si>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</si>
  <si>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</si>
  <si>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</si>
  <si>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</si>
  <si>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</si>
  <si>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</si>
  <si>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</si>
  <si>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</si>
  <si>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MulteeSum: A Tool for Comparative Spatial and Temporal Gene Expression Data</t>
  </si>
  <si>
    <t>Meyer et al.</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</si>
  <si>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</si>
  <si>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</si>
  <si>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</si>
  <si>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</si>
  <si>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</si>
  <si>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</si>
  <si>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</si>
  <si>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</si>
  <si>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</si>
  <si>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</si>
  <si>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</si>
  <si>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</si>
  <si>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MizBee: A multiscale synteny browser</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</si>
  <si>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</si>
  <si>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</si>
  <si>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</si>
  <si>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</si>
  <si>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</si>
  <si>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</si>
  <si>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</si>
  <si>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</si>
  <si>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</si>
  <si>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</si>
  <si>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</si>
  <si>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</si>
  <si>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</si>
  <si>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</si>
  <si>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</si>
  <si>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</si>
  <si>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</si>
  <si>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</si>
  <si>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</si>
  <si>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</si>
  <si>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</si>
  <si>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</si>
  <si>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</si>
  <si>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</si>
  <si>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</si>
  <si>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</si>
  <si>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</si>
  <si>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</si>
  <si>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</si>
  <si>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</si>
  <si>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</si>
  <si>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</si>
  <si>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</si>
  <si>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</si>
  <si>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</si>
  <si>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</si>
  <si>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</si>
  <si>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</si>
  <si>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</si>
  <si>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</si>
  <si>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</si>
  <si>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</si>
  <si>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</si>
  <si>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</si>
  <si>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</si>
  <si>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</si>
  <si>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</si>
  <si>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</si>
  <si>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</si>
  <si>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</si>
  <si>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</si>
  <si>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</si>
  <si>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</si>
  <si>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</si>
  <si>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</si>
  <si>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</si>
  <si>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</si>
  <si>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</si>
  <si>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</si>
  <si>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</si>
  <si>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</si>
  <si>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</si>
  <si>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</si>
  <si>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</si>
  <si>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</si>
  <si>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</si>
  <si>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</si>
  <si>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</si>
  <si>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</si>
  <si>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</si>
  <si>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</si>
  <si>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</si>
  <si>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</si>
  <si>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</si>
  <si>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</si>
  <si>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</si>
  <si>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</si>
  <si>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</si>
  <si>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</si>
  <si>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</si>
  <si>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</si>
  <si>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</si>
  <si>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</si>
  <si>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</si>
  <si>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</si>
  <si>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</si>
  <si>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</si>
  <si>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rP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color rgb="FF1155CC"/>
        <u/>
      </rPr>
      <t>https://zenodo.org/record/4740646.</t>
    </r>
    <r>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</si>
  <si>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</si>
  <si>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</si>
  <si>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</si>
  <si>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</si>
  <si>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</si>
  <si>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</si>
  <si>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</si>
  <si>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</si>
  <si>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</si>
  <si>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</si>
  <si>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</si>
  <si>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</si>
  <si>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</si>
  <si>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</si>
  <si>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</si>
  <si>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</si>
  <si>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</si>
  <si>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</si>
  <si>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</si>
  <si>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</si>
  <si>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</si>
  <si>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</si>
  <si>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</si>
  <si>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</si>
  <si>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</si>
  <si>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</si>
  <si>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</si>
  <si>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</si>
  <si>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</si>
  <si>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</si>
  <si>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</si>
  <si>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Vis - VIZBI (animation)</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</si>
  <si>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</si>
  <si>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</si>
  <si>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</si>
  <si>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</si>
  <si>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</si>
  <si>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</si>
  <si>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</si>
  <si>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</si>
  <si>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</si>
  <si>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</si>
  <si>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</si>
  <si>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</si>
  <si>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</si>
  <si>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</si>
  <si>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</si>
  <si>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</si>
  <si>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</si>
  <si>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</si>
  <si>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</si>
  <si>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</si>
  <si>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</si>
  <si>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</si>
  <si>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</si>
  <si>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</si>
  <si>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</si>
  <si>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</si>
  <si>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</si>
  <si>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</si>
  <si>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</si>
  <si>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</si>
  <si>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</si>
  <si>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</si>
  <si>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</si>
  <si>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</si>
  <si>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</si>
  <si>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</si>
  <si>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</si>
  <si>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</si>
  <si>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</si>
  <si>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</si>
  <si>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</si>
  <si>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</si>
  <si>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</si>
  <si>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</si>
  <si>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</si>
  <si>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</si>
  <si>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</si>
  <si>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</si>
  <si>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</si>
  <si>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</si>
  <si>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</si>
  <si>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</si>
  <si>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</si>
  <si>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</si>
  <si>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</si>
  <si>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</si>
  <si>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</si>
  <si>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</si>
  <si>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</si>
  <si>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</si>
  <si>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</si>
  <si>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</si>
  <si>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</si>
  <si>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 xml:space="preserve">y-in Organ function section, introduction part before individual organ processes (general vis)? </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</si>
  <si>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</si>
  <si>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</si>
  <si>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</si>
  <si>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</si>
  <si>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</si>
  <si>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</si>
  <si>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</si>
  <si>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</si>
  <si>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</si>
  <si>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</si>
  <si>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</si>
  <si>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</si>
  <si>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</si>
  <si>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</si>
  <si>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</si>
  <si>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</si>
  <si>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</si>
  <si>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</si>
  <si>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</si>
  <si>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</si>
  <si>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</si>
  <si>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</si>
  <si>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</si>
  <si>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</si>
  <si>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</si>
  <si>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</si>
  <si>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</si>
  <si>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</si>
  <si>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</si>
  <si>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</si>
  <si>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</si>
  <si>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</si>
  <si>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</si>
  <si>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</si>
  <si>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</si>
  <si>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</si>
  <si>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</si>
  <si>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</si>
  <si>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</si>
  <si>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</si>
  <si>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</si>
  <si>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</si>
  <si>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</si>
  <si>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</si>
  <si>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</si>
  <si>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</si>
  <si>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</si>
  <si>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</si>
  <si>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</si>
  <si>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</si>
  <si>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</si>
  <si>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</si>
  <si>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</si>
  <si>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</si>
  <si>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</si>
  <si>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</si>
  <si>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</si>
  <si>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</si>
  <si>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</si>
  <si>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</si>
  <si>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</si>
  <si>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</si>
  <si>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</si>
  <si>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</si>
  <si>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</si>
  <si>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</si>
  <si>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</si>
  <si>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</si>
  <si>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</si>
  <si>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</si>
  <si>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</si>
  <si>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</si>
  <si>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</si>
  <si>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</si>
  <si>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</si>
  <si>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</si>
  <si>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</si>
  <si>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</si>
  <si>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</si>
  <si>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</si>
  <si>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</si>
  <si>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</si>
  <si>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</si>
  <si>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</si>
  <si>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</si>
  <si>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</si>
  <si>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</si>
  <si>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</si>
  <si>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</si>
  <si>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</si>
  <si>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</si>
  <si>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</si>
  <si>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</si>
  <si>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</si>
  <si>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</si>
  <si>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</si>
  <si>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</si>
  <si>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</si>
  <si>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</si>
  <si>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</si>
  <si>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</si>
  <si>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</si>
  <si>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</si>
  <si>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</si>
  <si>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</si>
  <si>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</si>
  <si>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</si>
  <si>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</si>
  <si>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</si>
  <si>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</si>
  <si>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</si>
  <si>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</si>
  <si>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</si>
  <si>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</si>
  <si>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</si>
  <si>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</si>
  <si>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</si>
  <si>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</si>
  <si>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</si>
  <si>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</si>
  <si>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</si>
  <si>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</si>
  <si>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</si>
  <si>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</si>
  <si>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</si>
  <si>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</si>
  <si>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</si>
  <si>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</si>
  <si>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</si>
  <si>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</si>
  <si>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</si>
  <si>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</si>
  <si>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</si>
  <si>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</si>
  <si>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</si>
  <si>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</si>
  <si>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</si>
  <si>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</si>
  <si>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</si>
  <si>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</si>
  <si>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</si>
  <si>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</si>
  <si>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</si>
  <si>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</si>
  <si>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</si>
  <si>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</si>
  <si>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</si>
  <si>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</si>
  <si>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</si>
  <si>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</si>
  <si>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</si>
  <si>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</si>
  <si>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</si>
  <si>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</si>
  <si>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</si>
  <si>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</si>
  <si>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</si>
  <si>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</si>
  <si>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</si>
  <si>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</si>
  <si>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</si>
  <si>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</si>
  <si>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</si>
  <si>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</si>
  <si>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</si>
  <si>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</si>
  <si>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</si>
  <si>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</si>
  <si>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</si>
  <si>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</si>
  <si>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</si>
  <si>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</si>
  <si>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</si>
  <si>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</si>
  <si>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</si>
  <si>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</si>
  <si>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</si>
  <si>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</si>
  <si>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</si>
  <si>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</si>
  <si>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</si>
  <si>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</si>
  <si>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</si>
  <si>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</si>
  <si>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</si>
  <si>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</si>
  <si>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</si>
  <si>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</si>
  <si>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</si>
  <si>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</si>
  <si>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</si>
  <si>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</si>
  <si>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</si>
  <si>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</si>
  <si>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</si>
  <si>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</si>
  <si>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</si>
  <si>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</si>
  <si>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</si>
  <si>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</si>
  <si>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</si>
  <si>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</si>
  <si>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</si>
  <si>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</si>
  <si>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</si>
  <si>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</si>
  <si>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</si>
  <si>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</si>
  <si>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</si>
  <si>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</si>
  <si>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</si>
  <si>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</si>
  <si>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</si>
  <si>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</si>
  <si>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</si>
  <si>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</si>
  <si>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</si>
  <si>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</si>
  <si>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</si>
  <si>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</si>
  <si>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</si>
  <si>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</si>
  <si>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</si>
  <si>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</si>
  <si>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</si>
  <si>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</si>
  <si>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</si>
  <si>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</si>
  <si>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</si>
  <si>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</si>
  <si>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</si>
  <si>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</si>
  <si>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</si>
  <si>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</si>
  <si>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</si>
  <si>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</si>
  <si>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</si>
  <si>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</si>
  <si>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</si>
  <si>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</si>
  <si>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</si>
  <si>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</si>
  <si>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</si>
  <si>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</si>
  <si>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</si>
  <si>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</si>
  <si>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</si>
  <si>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</si>
  <si>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</si>
  <si>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</si>
  <si>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</si>
  <si>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</si>
  <si>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</si>
  <si>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</si>
  <si>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</si>
  <si>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</si>
  <si>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</si>
  <si>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</si>
  <si>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</si>
  <si>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</si>
  <si>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</si>
  <si>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</si>
  <si>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</si>
  <si>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</si>
  <si>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</si>
  <si>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</si>
  <si>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</si>
  <si>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</si>
  <si>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</si>
  <si>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</si>
  <si>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</si>
  <si>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</si>
  <si>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</si>
  <si>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</si>
  <si>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</si>
  <si>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</si>
  <si>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</si>
  <si>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</si>
  <si>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</si>
  <si>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</si>
  <si>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</si>
  <si>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</si>
  <si>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</si>
  <si>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</si>
  <si>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</si>
  <si>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</si>
  <si>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</si>
  <si>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</si>
  <si>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y-multiscale</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</si>
  <si>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</si>
  <si>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</si>
  <si>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</si>
  <si>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</si>
  <si>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</si>
  <si>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</si>
  <si>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</si>
  <si>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</si>
  <si>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</si>
  <si>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</si>
  <si>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</si>
  <si>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</si>
  <si>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</si>
  <si>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</si>
  <si>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</si>
  <si>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</si>
  <si>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</si>
  <si>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</si>
  <si>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</si>
  <si>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</si>
  <si>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</si>
  <si>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</si>
  <si>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</si>
  <si>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</si>
  <si>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</si>
  <si>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</si>
  <si>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</si>
  <si>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</si>
  <si>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</si>
  <si>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</si>
  <si>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</si>
  <si>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</si>
  <si>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</si>
  <si>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</si>
  <si>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</si>
  <si>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</si>
  <si>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</si>
  <si>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</si>
  <si>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</si>
  <si>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</si>
  <si>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</si>
  <si>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</si>
  <si>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</si>
  <si>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</si>
  <si>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</si>
  <si>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</si>
  <si>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</si>
  <si>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</si>
  <si>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</si>
  <si>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</si>
  <si>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</si>
  <si>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</si>
  <si>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</si>
  <si>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</si>
  <si>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</si>
  <si>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</si>
  <si>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</si>
  <si>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</si>
  <si>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</si>
  <si>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</si>
  <si>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</si>
  <si>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</si>
  <si>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</si>
  <si>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</si>
  <si>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</si>
  <si>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</si>
  <si>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</si>
  <si>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</si>
  <si>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</si>
  <si>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</si>
  <si>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</si>
  <si>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</si>
  <si>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</si>
  <si>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</si>
  <si>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</si>
  <si>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</si>
  <si>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</si>
  <si>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</si>
  <si>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</si>
  <si>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</si>
  <si>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</si>
  <si>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</si>
  <si>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</si>
  <si>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</si>
  <si>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</si>
  <si>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</si>
  <si>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</si>
  <si>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done, in multiscale</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</si>
  <si>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</si>
  <si>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</si>
  <si>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</si>
  <si>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</si>
  <si>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</si>
  <si>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</si>
  <si>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</si>
  <si>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</si>
  <si>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</si>
  <si>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</si>
  <si>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</si>
  <si>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</si>
  <si>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</si>
  <si>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</si>
  <si>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</si>
  <si>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</si>
  <si>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</si>
  <si>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</si>
  <si>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</si>
  <si>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</si>
  <si>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</si>
  <si>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</si>
  <si>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</si>
  <si>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</si>
  <si>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</si>
  <si>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</si>
  <si>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</si>
  <si>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</si>
  <si>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</si>
  <si>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</si>
  <si>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</si>
  <si>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</si>
  <si>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</si>
  <si>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</si>
  <si>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</si>
  <si>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</si>
  <si>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</si>
  <si>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</si>
  <si>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</si>
  <si>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</si>
  <si>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</si>
  <si>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</si>
  <si>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</si>
  <si>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</si>
  <si>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</si>
  <si>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</si>
  <si>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</si>
  <si>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</si>
  <si>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</si>
  <si>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</si>
  <si>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</si>
  <si>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</si>
  <si>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</si>
  <si>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</si>
  <si>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</si>
  <si>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</si>
  <si>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</si>
  <si>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</si>
  <si>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</si>
  <si>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</si>
  <si>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</si>
  <si>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</si>
  <si>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</si>
  <si>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</si>
  <si>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</si>
  <si>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</si>
  <si>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</si>
  <si>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</si>
  <si>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</si>
  <si>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</si>
  <si>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</si>
  <si>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</si>
  <si>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</si>
  <si>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</si>
  <si>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</si>
  <si>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</si>
  <si>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</si>
  <si>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</si>
  <si>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</si>
  <si>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</si>
  <si>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</si>
  <si>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</si>
  <si>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</si>
  <si>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</si>
  <si>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</si>
  <si>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</si>
  <si>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</si>
  <si>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</si>
  <si>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</si>
  <si>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</si>
  <si>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</si>
  <si>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</si>
  <si>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</si>
  <si>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</si>
  <si>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</si>
  <si>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</si>
  <si>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</si>
  <si>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</si>
  <si>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</si>
  <si>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</si>
  <si>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</si>
  <si>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</si>
  <si>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</si>
  <si>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</si>
  <si>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</si>
  <si>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</si>
  <si>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</si>
  <si>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</si>
  <si>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in molecular pathway section</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</si>
  <si>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</si>
  <si>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</si>
  <si>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</si>
  <si>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</si>
  <si>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</si>
  <si>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</si>
  <si>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</si>
  <si>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</si>
  <si>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</si>
  <si>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</si>
  <si>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</si>
  <si>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</si>
  <si>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</si>
  <si>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</si>
  <si>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</si>
  <si>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</si>
  <si>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</si>
  <si>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</si>
  <si>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</si>
  <si>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</si>
  <si>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</si>
  <si>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</si>
  <si>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</si>
  <si>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</si>
  <si>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</si>
  <si>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</si>
  <si>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</si>
  <si>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</si>
  <si>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</si>
  <si>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</si>
  <si>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</si>
  <si>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</si>
  <si>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</si>
  <si>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</si>
  <si>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</si>
  <si>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</si>
  <si>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</si>
  <si>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</si>
  <si>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</si>
  <si>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</si>
  <si>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</si>
  <si>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</si>
  <si>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</si>
  <si>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</si>
  <si>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</si>
  <si>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</si>
  <si>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</si>
  <si>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</si>
  <si>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</si>
  <si>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</si>
  <si>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</si>
  <si>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</si>
  <si>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</si>
  <si>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</si>
  <si>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</si>
  <si>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</si>
  <si>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</si>
  <si>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</si>
  <si>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</si>
  <si>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</si>
  <si>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</si>
  <si>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</si>
  <si>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</si>
  <si>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</si>
  <si>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</si>
  <si>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</si>
  <si>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</si>
  <si>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</si>
  <si>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</si>
  <si>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</si>
  <si>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</si>
  <si>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</si>
  <si>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</si>
  <si>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</si>
  <si>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</si>
  <si>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</si>
  <si>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</si>
  <si>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</si>
  <si>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</si>
  <si>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</si>
  <si>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discuss in multiscale section of paper - beyond, where going between developmental stages of an entire organism with visual abstraction to create a continuous representation</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</si>
  <si>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</si>
  <si>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</si>
  <si>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</si>
  <si>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</si>
  <si>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</si>
  <si>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</si>
  <si>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</si>
  <si>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</si>
  <si>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</si>
  <si>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</si>
  <si>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</si>
  <si>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</si>
  <si>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</si>
  <si>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</si>
  <si>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</si>
  <si>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</si>
  <si>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</si>
  <si>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</si>
  <si>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</si>
  <si>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</si>
  <si>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</si>
  <si>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</si>
  <si>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</si>
  <si>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</si>
  <si>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Amira: A highly interactive system for visual data analysis</t>
  </si>
  <si>
    <t>Stalling et al.</t>
  </si>
  <si>
    <t>volume (microscopy, microCT, MRI)</t>
  </si>
  <si>
    <t>visual data analysis main priority, but exploration of data and communication are also aspects (comm is export of segmentation etc) segmentation, registration, annotation of data</t>
  </si>
  <si>
    <t xml:space="preserve">molecular dynamics, flow simulations,  metabolism, </t>
  </si>
  <si>
    <t>molecules, cells, tissue, organs</t>
  </si>
  <si>
    <t>software platform for 3D and 4D data visualization, processing, and analysis</t>
  </si>
  <si>
    <t>amira.png</t>
  </si>
  <si>
    <t>Stalling, Detlev and Westerhoff, Malte and Hege, Hans-Christian and others</t>
  </si>
  <si>
    <t>What characteristics should a good visualization system hold? What kinds of data should it support? What capabilities should it provide? Of course, the answers depend on the particular task and application. For some users a visualization system may be nothing more than a simple image viewer or plotting program. For others it is integrated software dedicated to their personal field of work, such as a computer algebra program or a finite-element simulation system. While in such integrated systems visualization is usually just an add-on, there are also many specialized systems whose primary focus is upon visualization itself.</t>
  </si>
  <si>
    <t>multiscale, production software, medical imaging, microscopy, general use</t>
  </si>
  <si>
    <t>10.1016/B978-012387582-2/50040-X</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</si>
  <si>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</si>
  <si>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</si>
  <si>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</si>
  <si>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</si>
  <si>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</si>
  <si>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</si>
  <si>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</si>
  <si>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</si>
  <si>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</si>
  <si>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</si>
  <si>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</si>
  <si>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</si>
  <si>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</si>
  <si>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</si>
  <si>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</si>
  <si>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</si>
  <si>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</si>
  <si>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</si>
  <si>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</si>
  <si>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</si>
  <si>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</si>
  <si>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</si>
  <si>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</si>
  <si>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</si>
  <si>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</si>
  <si>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</si>
  <si>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</si>
  <si>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</si>
  <si>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</si>
  <si>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</si>
  <si>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</si>
  <si>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</si>
  <si>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</si>
  <si>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</si>
  <si>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</si>
  <si>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</si>
  <si>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</si>
  <si>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</si>
  <si>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</si>
  <si>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</si>
  <si>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</si>
  <si>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</si>
  <si>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</si>
  <si>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</si>
  <si>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</si>
  <si>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</si>
  <si>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</si>
  <si>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</si>
  <si>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</si>
  <si>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</si>
  <si>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</si>
  <si>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</si>
  <si>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</si>
  <si>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</si>
  <si>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</si>
  <si>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</si>
  <si>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</si>
  <si>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</si>
  <si>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</si>
  <si>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</si>
  <si>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</si>
  <si>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</si>
  <si>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</si>
  <si>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</si>
  <si>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</si>
  <si>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</si>
  <si>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</si>
  <si>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</si>
  <si>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</si>
  <si>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</si>
  <si>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</si>
  <si>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</si>
  <si>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</si>
  <si>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</si>
  <si>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</si>
  <si>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</si>
  <si>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</si>
  <si>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</si>
  <si>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</si>
  <si>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</si>
  <si>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</si>
  <si>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</si>
  <si>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</si>
  <si>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</si>
  <si>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</si>
  <si>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</si>
  <si>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</si>
  <si>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</si>
  <si>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</si>
  <si>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</si>
  <si>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</si>
  <si>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</si>
  <si>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</si>
  <si>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</si>
  <si>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</si>
  <si>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</si>
  <si>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</si>
  <si>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</si>
  <si>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</si>
  <si>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</si>
  <si>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</si>
  <si>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</si>
  <si>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</si>
  <si>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</si>
  <si>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</si>
  <si>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</si>
  <si>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</si>
  <si>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</si>
  <si>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</si>
  <si>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</si>
  <si>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</si>
  <si>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</si>
  <si>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</si>
  <si>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</si>
  <si>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</si>
  <si>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</si>
  <si>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</si>
  <si>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</si>
  <si>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</si>
  <si>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</si>
  <si>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</si>
  <si>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</si>
  <si>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</si>
  <si>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</si>
  <si>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</si>
  <si>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</si>
  <si>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</si>
  <si>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</si>
  <si>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</si>
  <si>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</si>
  <si>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</si>
  <si>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</si>
  <si>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</si>
  <si>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</si>
  <si>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</si>
  <si>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</si>
  <si>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</si>
  <si>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</si>
  <si>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</si>
  <si>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</si>
  <si>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</si>
  <si>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</si>
  <si>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</si>
  <si>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</si>
  <si>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</si>
  <si>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</si>
  <si>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</si>
  <si>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</si>
  <si>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</si>
  <si>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</si>
  <si>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</si>
  <si>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</si>
  <si>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</si>
  <si>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</si>
  <si>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</si>
  <si>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</si>
  <si>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</si>
  <si>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rP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color rgb="FF1155CC"/>
        <u/>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</si>
  <si>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</si>
  <si>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</si>
  <si>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</si>
  <si>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</si>
  <si>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</si>
  <si>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</si>
  <si>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</si>
  <si>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</si>
  <si>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</si>
  <si>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</si>
  <si>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</si>
  <si>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</si>
  <si>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</si>
  <si>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</si>
  <si>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</si>
  <si>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</si>
  <si>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</si>
  <si>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</si>
  <si>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</si>
  <si>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</si>
  <si>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</si>
  <si>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</si>
  <si>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</si>
  <si>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</si>
  <si>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</si>
  <si>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</si>
  <si>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</si>
  <si>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</si>
  <si>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</si>
  <si>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</si>
  <si>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</si>
  <si>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</si>
  <si>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</si>
  <si>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</si>
  <si>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</si>
  <si>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</si>
  <si>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</si>
  <si>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</si>
  <si>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</si>
  <si>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</si>
  <si>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</si>
  <si>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</si>
  <si>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</si>
  <si>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</si>
  <si>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</si>
  <si>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</si>
  <si>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</si>
  <si>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</si>
  <si>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</si>
  <si>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</si>
  <si>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</si>
  <si>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</si>
  <si>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</si>
  <si>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</si>
  <si>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</si>
  <si>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</si>
  <si>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</si>
  <si>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</si>
  <si>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</si>
  <si>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</si>
  <si>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</si>
  <si>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</si>
  <si>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</si>
  <si>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</si>
  <si>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</si>
  <si>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</si>
  <si>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</si>
  <si>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</si>
  <si>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</si>
  <si>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</si>
  <si>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</si>
  <si>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</si>
  <si>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</si>
  <si>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</si>
  <si>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</si>
  <si>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</si>
  <si>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</si>
  <si>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</si>
  <si>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</si>
  <si>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</si>
  <si>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</si>
  <si>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</si>
  <si>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</si>
  <si>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</si>
  <si>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</si>
  <si>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</si>
  <si>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</si>
  <si>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</si>
  <si>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</si>
  <si>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</si>
  <si>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</si>
  <si>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</si>
  <si>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</si>
  <si>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</si>
  <si>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</si>
  <si>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</si>
  <si>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</si>
  <si>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</si>
  <si>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</si>
  <si>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</si>
  <si>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</si>
  <si>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</si>
  <si>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</si>
  <si>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</si>
  <si>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</si>
  <si>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</si>
  <si>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</si>
  <si>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</si>
  <si>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</si>
  <si>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</si>
  <si>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</si>
  <si>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</si>
  <si>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</si>
  <si>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</si>
  <si>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</si>
  <si>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</si>
  <si>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</si>
  <si>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</si>
  <si>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</si>
  <si>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</si>
  <si>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</si>
  <si>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</si>
  <si>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</si>
  <si>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</si>
  <si>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</si>
  <si>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</si>
  <si>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</si>
  <si>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</si>
  <si>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</si>
  <si>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</si>
  <si>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</si>
  <si>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</si>
  <si>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</si>
  <si>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</si>
  <si>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</si>
  <si>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</si>
  <si>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</si>
  <si>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</si>
  <si>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</si>
  <si>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</si>
  <si>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</si>
  <si>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</si>
  <si>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</si>
  <si>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</si>
  <si>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</si>
  <si>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</si>
  <si>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</si>
  <si>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</si>
  <si>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</si>
  <si>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</si>
  <si>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</si>
  <si>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</si>
  <si>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</si>
  <si>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</si>
  <si>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</si>
  <si>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</si>
  <si>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</si>
  <si>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</si>
  <si>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</si>
  <si>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</si>
  <si>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</si>
  <si>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</si>
  <si>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</si>
  <si>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</si>
  <si>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</si>
  <si>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</si>
  <si>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</si>
  <si>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</si>
  <si>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</si>
  <si>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</si>
  <si>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</si>
  <si>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</si>
  <si>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</si>
  <si>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</si>
  <si>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</si>
  <si>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</si>
  <si>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</si>
  <si>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</si>
  <si>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</si>
  <si>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</si>
  <si>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</si>
  <si>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</si>
  <si>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</si>
  <si>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</si>
  <si>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</si>
  <si>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</si>
  <si>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</si>
  <si>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</si>
  <si>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</si>
  <si>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</si>
  <si>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</si>
  <si>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</si>
  <si>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</si>
  <si>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</si>
  <si>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</si>
  <si>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</si>
  <si>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</si>
  <si>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</si>
  <si>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</si>
  <si>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Hummod browser: An exploratory visualization tool for the analysis of whole-body physiology simulation data</t>
  </si>
  <si>
    <t>Wu et al.</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</si>
  <si>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</si>
  <si>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</si>
  <si>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</si>
  <si>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</si>
  <si>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</si>
  <si>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</si>
  <si>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</si>
  <si>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</si>
  <si>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</si>
  <si>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</si>
  <si>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Estimating the 4D respiratory lung motion by spatiotemporal registration and super-resolution image reconstruction</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</si>
  <si>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</si>
  <si>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</si>
  <si>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</si>
  <si>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</si>
  <si>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</si>
  <si>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</si>
  <si>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</si>
  <si>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</si>
  <si>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Physics-based Modeling of Aortic Wall Motion from ECG- Gated 4D Computed Tomography</t>
  </si>
  <si>
    <t>Xiong et al.</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</si>
  <si>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</si>
  <si>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</si>
  <si>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</si>
  <si>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</si>
  <si>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</si>
  <si>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</si>
  <si>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</si>
  <si>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</si>
  <si>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</si>
  <si>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Comprehensive Modeling and Visualization of Cardiac Anatomy and Physiology from CT Imaging and Computer Simulations</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</si>
  <si>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</si>
  <si>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</si>
  <si>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</si>
  <si>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</si>
  <si>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</si>
  <si>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</si>
  <si>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</si>
  <si>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</si>
  <si>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</si>
  <si>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</si>
  <si>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</si>
  <si>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</si>
  <si>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</si>
  <si>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</si>
  <si>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</si>
  <si>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</si>
  <si>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</si>
  <si>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</si>
  <si>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</si>
  <si>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</si>
  <si>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</si>
  <si>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</si>
  <si>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</si>
  <si>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</si>
  <si>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</si>
  <si>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</si>
  <si>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</si>
  <si>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</si>
  <si>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</si>
  <si>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</si>
  <si>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</si>
  <si>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</si>
  <si>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</si>
  <si>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</si>
  <si>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</si>
  <si>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</si>
  <si>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</si>
  <si>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</si>
  <si>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</si>
  <si>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</si>
  <si>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</si>
  <si>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</si>
  <si>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</si>
  <si>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</si>
  <si>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</si>
  <si>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</si>
  <si>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</si>
  <si>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</si>
  <si>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</si>
  <si>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</si>
  <si>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</si>
  <si>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</si>
  <si>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</si>
  <si>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</si>
  <si>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</si>
  <si>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</si>
  <si>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</si>
  <si>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</si>
  <si>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</si>
  <si>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</si>
  <si>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</si>
  <si>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</si>
  <si>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</si>
  <si>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</si>
  <si>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</si>
  <si>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</si>
  <si>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</si>
  <si>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</si>
  <si>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</si>
  <si>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</si>
  <si>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</si>
  <si>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in paper</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</si>
  <si>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</si>
  <si>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</si>
  <si>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</si>
  <si>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</si>
  <si>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</si>
  <si>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</si>
  <si>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</si>
  <si>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</si>
  <si>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</si>
  <si>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</si>
  <si>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</si>
  <si>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</si>
  <si>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</si>
  <si>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</si>
  <si>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</si>
  <si>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done in introduction-challenges</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</si>
  <si>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</si>
  <si>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</si>
  <si>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</si>
  <si>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</si>
  <si>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</si>
  <si>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</si>
  <si>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</si>
  <si>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</si>
  <si>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</si>
  <si>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</si>
  <si>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</si>
  <si>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</si>
  <si>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</si>
  <si>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</si>
  <si>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done, in introduction (general methods)</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</si>
  <si>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</si>
  <si>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</si>
  <si>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</si>
  <si>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</si>
  <si>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</si>
  <si>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</si>
  <si>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</si>
  <si>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</si>
  <si>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</si>
  <si>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</si>
  <si>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</si>
  <si>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</si>
  <si>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done in molecular function</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</si>
  <si>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</si>
  <si>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</si>
  <si>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</si>
  <si>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</si>
  <si>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</si>
  <si>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</si>
  <si>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</si>
  <si>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</si>
  <si>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</si>
  <si>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</si>
  <si>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</si>
  <si>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done, in introduction (motivation/projects)</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</si>
  <si>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</si>
  <si>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</si>
  <si>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</si>
  <si>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</si>
  <si>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</si>
  <si>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</si>
  <si>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</si>
  <si>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</si>
  <si>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</si>
  <si>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</si>
  <si>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</si>
  <si>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done, in organ function</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</si>
  <si>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</si>
  <si>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</si>
  <si>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</si>
  <si>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</si>
  <si>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</si>
  <si>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</si>
  <si>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</si>
  <si>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</si>
  <si>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</si>
  <si>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</si>
  <si>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</si>
  <si>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done, use definition in multiscale section, also in introduction</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</si>
  <si>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</si>
  <si>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</si>
  <si>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</si>
  <si>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</si>
  <si>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</si>
  <si>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</si>
  <si>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</si>
  <si>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</si>
  <si>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</si>
  <si>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</si>
  <si>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</si>
  <si>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</si>
  <si>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</si>
  <si>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in multiscale section, "beyond" part</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</si>
  <si>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</si>
  <si>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</si>
  <si>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</si>
  <si>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</si>
  <si>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</si>
  <si>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</si>
  <si>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</si>
  <si>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</si>
  <si>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</si>
  <si>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</si>
  <si>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</si>
  <si>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</si>
  <si>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</si>
  <si>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</si>
  <si>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in molecular function</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</si>
  <si>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</si>
  <si>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</si>
  <si>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</si>
  <si>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</si>
  <si>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</si>
  <si>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</si>
  <si>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</si>
  <si>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</si>
  <si>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</si>
  <si>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</si>
  <si>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</si>
  <si>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</si>
  <si>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</si>
  <si>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</si>
  <si>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done, in cell function intro part</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</si>
  <si>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</si>
  <si>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</si>
  <si>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</si>
  <si>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</si>
  <si>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</si>
  <si>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</si>
  <si>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</si>
  <si>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</si>
  <si>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</si>
  <si>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</si>
  <si>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</si>
  <si>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</si>
  <si>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</si>
  <si>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</si>
  <si>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</si>
  <si>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</si>
  <si>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</si>
  <si>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</si>
  <si>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</si>
  <si>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</si>
  <si>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done, in introduction</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</si>
  <si>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</si>
  <si>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</si>
  <si>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</si>
  <si>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</si>
  <si>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</si>
  <si>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</si>
  <si>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</si>
  <si>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</si>
  <si>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</si>
  <si>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</si>
  <si>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</si>
  <si>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</si>
  <si>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</si>
  <si>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todo in molecule function vis stars</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</si>
  <si>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</si>
  <si>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</si>
  <si>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</si>
  <si>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</si>
  <si>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</si>
  <si>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</si>
  <si>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</si>
  <si>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</si>
  <si>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</si>
  <si>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</si>
  <si>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</si>
  <si>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</si>
  <si>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</si>
  <si>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</si>
  <si>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</si>
  <si>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</si>
  <si>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</si>
  <si>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</si>
  <si>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</si>
  <si>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</si>
  <si>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</si>
  <si>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</si>
  <si>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</si>
  <si>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</si>
  <si>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</si>
  <si>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</si>
  <si>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</si>
  <si>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</si>
  <si>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</si>
  <si>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</si>
  <si>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</si>
  <si>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</si>
  <si>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</si>
  <si>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</si>
  <si>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</si>
  <si>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</si>
  <si>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</si>
  <si>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</si>
  <si>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</si>
  <si>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</si>
  <si>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</si>
  <si>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</si>
  <si>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</si>
  <si>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</si>
  <si>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</si>
  <si>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</si>
  <si>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</si>
  <si>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</si>
  <si>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</si>
  <si>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</si>
  <si>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done, in molecule function</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</si>
  <si>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</si>
  <si>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</si>
  <si>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</si>
  <si>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</si>
  <si>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</si>
  <si>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</si>
  <si>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</si>
  <si>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</si>
  <si>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</si>
  <si>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</si>
  <si>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</si>
  <si>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</si>
  <si>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</si>
  <si>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</si>
  <si>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</si>
  <si>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</si>
  <si>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</si>
  <si>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</si>
  <si>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</si>
  <si>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</si>
  <si>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</si>
  <si>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</si>
  <si>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</si>
  <si>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</si>
  <si>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</si>
  <si>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</si>
  <si>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</si>
  <si>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</si>
  <si>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</si>
  <si>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</si>
  <si>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</si>
  <si>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</si>
  <si>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</si>
  <si>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</si>
  <si>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</si>
  <si>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</si>
  <si>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</si>
  <si>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</si>
  <si>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</si>
  <si>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</si>
  <si>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</si>
  <si>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</si>
  <si>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</si>
  <si>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</si>
  <si>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</si>
  <si>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</si>
  <si>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</si>
  <si>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</si>
  <si>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</si>
  <si>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</si>
  <si>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done, in blood flow sec</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</si>
  <si>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</si>
  <si>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</si>
  <si>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</si>
  <si>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</si>
  <si>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</si>
  <si>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</si>
  <si>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</si>
  <si>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</si>
  <si>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</si>
  <si>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</si>
  <si>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</si>
  <si>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</si>
  <si>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</si>
  <si>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done in molecule function</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</si>
  <si>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</si>
  <si>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</si>
  <si>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</si>
  <si>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</si>
  <si>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</si>
  <si>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</si>
  <si>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</si>
  <si>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</si>
  <si>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</si>
  <si>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</si>
  <si>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</si>
  <si>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</si>
  <si>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</si>
  <si>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</si>
  <si>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</si>
  <si>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</si>
  <si>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</si>
  <si>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</si>
  <si>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</si>
  <si>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</si>
  <si>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</si>
  <si>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</si>
  <si>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</si>
  <si>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</si>
  <si>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</si>
  <si>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</si>
  <si>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</si>
  <si>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</si>
  <si>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done, in movement</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</si>
  <si>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</si>
  <si>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</si>
  <si>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</si>
  <si>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</si>
  <si>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</si>
  <si>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</si>
  <si>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</si>
  <si>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</si>
  <si>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</si>
  <si>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</si>
  <si>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</si>
  <si>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</si>
  <si>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</si>
  <si>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</si>
  <si>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</si>
  <si>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done, in brain function</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</si>
  <si>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</si>
  <si>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</si>
  <si>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</si>
  <si>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</si>
  <si>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</si>
  <si>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</si>
  <si>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</si>
  <si>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</si>
  <si>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 xml:space="preserve">done, in blood flow </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</si>
  <si>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</si>
  <si>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</si>
  <si>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</si>
  <si>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</si>
  <si>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</si>
  <si>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</si>
  <si>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</si>
  <si>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</si>
  <si>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</si>
  <si>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</si>
  <si>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</si>
  <si>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</si>
  <si>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</si>
  <si>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</si>
  <si>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</si>
  <si>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</si>
  <si>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</si>
  <si>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</si>
  <si>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</si>
  <si>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</si>
  <si>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done, in molecular function</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</si>
  <si>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</si>
  <si>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</si>
  <si>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</si>
  <si>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</si>
  <si>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</si>
  <si>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</si>
  <si>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</si>
  <si>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</si>
  <si>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</si>
  <si>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</si>
  <si>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</si>
  <si>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</si>
  <si>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</si>
  <si>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</si>
  <si>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</si>
  <si>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</si>
  <si>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</si>
  <si>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</si>
  <si>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</si>
  <si>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</si>
  <si>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</si>
  <si>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</si>
  <si>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</si>
  <si>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</si>
  <si>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</si>
  <si>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</si>
  <si>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</si>
  <si>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</si>
  <si>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</si>
  <si>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</si>
  <si>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</si>
  <si>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</si>
  <si>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</si>
  <si>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</si>
  <si>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</si>
  <si>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</si>
  <si>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</si>
  <si>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</si>
  <si>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</si>
  <si>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</si>
  <si>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</si>
  <si>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</si>
  <si>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</si>
  <si>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</si>
  <si>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</si>
  <si>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</si>
  <si>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</si>
  <si>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</si>
  <si>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</si>
  <si>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</si>
  <si>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</si>
  <si>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</si>
  <si>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</si>
  <si>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</si>
  <si>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</si>
  <si>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</si>
  <si>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</si>
  <si>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</si>
  <si>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</si>
  <si>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</si>
  <si>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</si>
  <si>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</si>
  <si>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</si>
  <si>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</si>
  <si>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</si>
  <si>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</si>
  <si>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</si>
  <si>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</si>
  <si>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</si>
  <si>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</si>
  <si>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</si>
  <si>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</si>
  <si>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</si>
  <si>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</si>
  <si>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</si>
  <si>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</si>
  <si>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</si>
  <si>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</si>
  <si>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</si>
  <si>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</si>
  <si>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</si>
  <si>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</si>
  <si>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</si>
  <si>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</si>
  <si>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</si>
  <si>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</si>
  <si>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</si>
  <si>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</si>
  <si>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</si>
  <si>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</si>
  <si>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</si>
  <si>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</si>
  <si>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</si>
  <si>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</si>
  <si>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</si>
  <si>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</si>
  <si>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</si>
  <si>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</si>
  <si>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</si>
  <si>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</si>
  <si>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</si>
  <si>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</si>
  <si>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</si>
  <si>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</si>
  <si>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</si>
  <si>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</si>
  <si>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</si>
  <si>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</si>
  <si>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</si>
  <si>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</si>
  <si>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</si>
  <si>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</si>
  <si>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</si>
  <si>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done in introduction part where talk about related work</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</si>
  <si>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</si>
  <si>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</si>
  <si>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</si>
  <si>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</si>
  <si>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</si>
  <si>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</si>
  <si>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</si>
  <si>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</si>
  <si>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</si>
  <si>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</si>
  <si>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done in introduciton</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</si>
  <si>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</si>
  <si>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</si>
  <si>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</si>
  <si>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</si>
  <si>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</si>
  <si>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</si>
  <si>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</si>
  <si>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</si>
  <si>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</si>
  <si>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</si>
  <si>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</si>
  <si>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</si>
  <si>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</si>
  <si>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</si>
  <si>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</si>
  <si>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</si>
  <si>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</si>
  <si>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</si>
  <si>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</si>
  <si>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</si>
  <si>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</si>
  <si>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</si>
  <si>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</si>
  <si>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</si>
  <si>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</si>
  <si>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</si>
  <si>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</si>
  <si>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</si>
  <si>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</si>
  <si>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</si>
  <si>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</si>
  <si>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</si>
  <si>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</si>
  <si>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</si>
  <si>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done in molecule function vis stars</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</si>
  <si>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</si>
  <si>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</si>
  <si>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</si>
  <si>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</si>
  <si>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</si>
  <si>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</si>
  <si>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</si>
  <si>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</si>
  <si>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</si>
  <si>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</si>
  <si>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done in brain function</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</si>
  <si>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</si>
  <si>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</si>
  <si>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</si>
  <si>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</si>
  <si>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</si>
  <si>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</si>
  <si>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</si>
  <si>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</si>
  <si>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</si>
  <si>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</si>
  <si>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</si>
  <si>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</si>
  <si>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</si>
  <si>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done in tissue function</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</si>
  <si>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</si>
  <si>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</si>
  <si>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</si>
  <si>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</si>
  <si>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</si>
  <si>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</si>
  <si>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</si>
  <si>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</si>
  <si>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</si>
  <si>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</si>
  <si>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</si>
  <si>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</si>
  <si>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</si>
  <si>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</si>
  <si>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done, in introduction, in organ function</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</si>
  <si>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</si>
  <si>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</si>
  <si>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</si>
  <si>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</si>
  <si>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</si>
  <si>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</si>
  <si>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</si>
  <si>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</si>
  <si>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</si>
  <si>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</si>
  <si>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</si>
  <si>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</si>
  <si>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</si>
  <si>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</si>
  <si>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</si>
  <si>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</si>
  <si>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</si>
  <si>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</si>
  <si>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</si>
  <si>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</si>
  <si>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</si>
  <si>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</si>
  <si>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</si>
  <si>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</si>
  <si>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</si>
  <si>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</si>
  <si>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</si>
  <si>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</si>
  <si>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</si>
  <si>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</si>
  <si>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</si>
  <si>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</si>
  <si>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</si>
  <si>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</si>
  <si>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</si>
  <si>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</si>
  <si>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</si>
  <si>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</si>
  <si>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</si>
  <si>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</si>
  <si>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</si>
  <si>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</si>
  <si>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</si>
  <si>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</si>
  <si>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</si>
  <si>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</si>
  <si>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</si>
  <si>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</si>
  <si>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</si>
  <si>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</si>
  <si>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</si>
  <si>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</si>
  <si>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</si>
  <si>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</si>
  <si>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</si>
  <si>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</si>
  <si>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</si>
  <si>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</si>
  <si>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</si>
  <si>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</si>
  <si>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</si>
  <si>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</si>
  <si>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</si>
  <si>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</si>
  <si>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</si>
  <si>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</si>
  <si>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</si>
  <si>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</si>
  <si>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</si>
  <si>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</si>
  <si>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</si>
  <si>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</si>
  <si>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</si>
  <si>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</si>
  <si>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in taxonomy section, in introduction section</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</si>
  <si>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</si>
  <si>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</si>
  <si>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</si>
  <si>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</si>
  <si>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</si>
  <si>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</si>
  <si>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</si>
  <si>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</si>
  <si>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</si>
  <si>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</si>
  <si>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</si>
  <si>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</si>
  <si>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</si>
  <si>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</si>
  <si>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</si>
  <si>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</si>
  <si>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</si>
  <si>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</si>
  <si>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</si>
  <si>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</si>
  <si>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</si>
  <si>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</si>
  <si>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</si>
  <si>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</si>
  <si>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</si>
  <si>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</si>
  <si>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</si>
  <si>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</si>
  <si>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</si>
  <si>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</si>
  <si>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</si>
  <si>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</si>
  <si>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</si>
  <si>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</si>
  <si>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</si>
  <si>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</si>
  <si>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</si>
  <si>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done in blood flow function</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</si>
  <si>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</si>
  <si>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</si>
  <si>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</si>
  <si>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</si>
  <si>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</si>
  <si>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</si>
  <si>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</si>
  <si>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</si>
  <si>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</si>
  <si>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</si>
  <si>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</si>
  <si>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</si>
  <si>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</si>
  <si>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</si>
  <si>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</si>
  <si>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</si>
  <si>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</si>
  <si>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</si>
  <si>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</si>
  <si>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</si>
  <si>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</si>
  <si>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</si>
  <si>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</si>
  <si>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</si>
  <si>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</si>
  <si>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</si>
  <si>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</si>
  <si>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</si>
  <si>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</si>
  <si>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</si>
  <si>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</si>
  <si>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done in blood flow function section</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</si>
  <si>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</si>
  <si>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</si>
  <si>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</si>
  <si>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</si>
  <si>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</si>
  <si>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</si>
  <si>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</si>
  <si>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</si>
  <si>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</si>
  <si>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</si>
  <si>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</si>
  <si>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</si>
  <si>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</si>
  <si>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</si>
  <si>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 Exploration of Simulated and Measured Blood Flow}</t>
  </si>
  <si>
    <t>Vilanova et al.</t>
  </si>
  <si>
    <t>"Visualization plays an important role in the qualitative exploration, as well as the definition of relevant quantitative measures and its validation" --&gt; mainly focused on exploration tasks, but analysis is also part of this</t>
  </si>
  <si>
    <t>This chapter presents the visualization challenges for both simulation and real measurements of unsteady blood-flow fields.</t>
  </si>
  <si>
    <t>Vilanova, A., Preim, B., van Pelt, R., Gasteiger, R., Neugebauer, M., Wischgoll, T.</t>
  </si>
  <si>
    <t>Morphology of cardiovascular tissue is influenced by the unsteady behavior of the blood flow and vice versa. Therefore, the pathogenesis of several cardiovascular diseases is directly affected by the blood-flow dynamics. Understanding flow behavior is of vital importance to understand the cardiovascular system and potentially harbors a considerable value for both diagnosis and risk assessment. The analysis of hemodynamic characteristics involves qualitative and quantitative inspection of the blood-flow field. Visualization plays an important role in the qualitative exploration, as well as the definition of relevant quantitative measures and its validation. There are two main approaches to obtain information about the blood flow: simulation by computational fluid dynamics, and in-vivo measurements. Although research on blood flow simulation has been performed for decades, many open problems remain concerning accuracy and patient-specific solutions. Possibilities for real measurement of blood flow have recently increased considerably by new developments in magnetic resonance imaging which enable the acquisition of 3D quantitative measurements of blood-flow velocity fields. This chapter presents the visualization challenges for both simulation and real measurements of unsteady blood-flow fields.</t>
  </si>
  <si>
    <t>qualitative exploration, quantitative analysis, blood flow, CFD, flow vis, flow simulation</t>
  </si>
  <si>
    <t>10.1007/978-1-4471-6497-5_25</t>
  </si>
  <si>
    <t>done, in blood flow section</t>
  </si>
  <si>
    <t>S60</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</si>
  <si>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</si>
  <si>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</si>
  <si>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</si>
  <si>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</si>
  <si>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</si>
  <si>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</si>
  <si>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</si>
  <si>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</si>
  <si>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</si>
  <si>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</si>
  <si>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</si>
  <si>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done in heart function</t>
  </si>
  <si>
    <t>S61</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</si>
  <si>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</si>
  <si>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</si>
  <si>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</si>
  <si>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</si>
  <si>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</si>
  <si>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</si>
  <si>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</si>
  <si>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</si>
  <si>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</si>
  <si>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</si>
  <si>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</si>
  <si>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</si>
  <si>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</si>
  <si>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</si>
  <si>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</si>
  <si>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</si>
  <si>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</si>
  <si>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</si>
  <si>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</si>
  <si>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</si>
  <si>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</si>
  <si>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</si>
  <si>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</si>
  <si>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</si>
  <si>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</si>
  <si>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</si>
  <si>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</si>
  <si>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</si>
  <si>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</si>
  <si>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</si>
  <si>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</si>
  <si>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</si>
  <si>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</si>
  <si>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</si>
  <si>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</si>
  <si>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</si>
  <si>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</si>
  <si>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</si>
  <si>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</si>
  <si>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</si>
  <si>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</si>
  <si>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</si>
  <si>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</si>
  <si>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</si>
  <si>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</si>
  <si>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</si>
  <si>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</si>
  <si>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</si>
  <si>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</si>
  <si>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</si>
  <si>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</si>
  <si>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</si>
  <si>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</si>
  <si>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</si>
  <si>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</si>
  <si>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</si>
  <si>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</si>
  <si>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</si>
  <si>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</si>
  <si>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</si>
  <si>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</si>
  <si>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</si>
  <si>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</si>
  <si>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</si>
  <si>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</si>
  <si>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</si>
  <si>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</si>
  <si>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</si>
  <si>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</si>
  <si>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</si>
  <si>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</si>
  <si>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</si>
  <si>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</si>
  <si>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</si>
  <si>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</si>
  <si>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</si>
  <si>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</si>
  <si>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</si>
  <si>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</si>
  <si>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</si>
  <si>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</si>
  <si>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</si>
  <si>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</si>
  <si>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</si>
  <si>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</si>
  <si>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</si>
  <si>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</si>
  <si>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</si>
  <si>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</si>
  <si>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</si>
  <si>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</si>
  <si>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</si>
  <si>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</si>
  <si>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</si>
  <si>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</si>
  <si>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</si>
  <si>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</si>
  <si>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</si>
  <si>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</si>
  <si>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</si>
  <si>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</si>
  <si>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</si>
  <si>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</si>
  <si>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</si>
  <si>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</si>
  <si>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</si>
  <si>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</si>
  <si>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</si>
  <si>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</si>
  <si>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</si>
  <si>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</si>
  <si>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</si>
  <si>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</si>
  <si>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</si>
  <si>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</si>
  <si>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</si>
  <si>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</si>
  <si>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</si>
  <si>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</si>
  <si>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</si>
  <si>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</si>
  <si>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</si>
  <si>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</si>
  <si>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</si>
  <si>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</si>
  <si>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</si>
  <si>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</si>
  <si>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</si>
  <si>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</si>
  <si>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</si>
  <si>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</si>
  <si>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</si>
  <si>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</si>
  <si>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</si>
  <si>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</si>
  <si>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</si>
  <si>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</si>
  <si>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</si>
  <si>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</si>
  <si>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</si>
  <si>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</si>
  <si>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</si>
  <si>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</si>
  <si>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</si>
  <si>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</si>
  <si>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</si>
  <si>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</si>
  <si>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</si>
  <si>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</si>
  <si>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</si>
  <si>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</si>
  <si>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</si>
  <si>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</si>
  <si>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</si>
  <si>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</si>
  <si>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</si>
  <si>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</si>
  <si>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</si>
  <si>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</si>
  <si>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</si>
  <si>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</si>
  <si>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</si>
  <si>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</si>
  <si>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</si>
  <si>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</si>
  <si>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</si>
  <si>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</si>
  <si>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</si>
  <si>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</si>
  <si>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</si>
  <si>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</si>
  <si>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</si>
  <si>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</si>
  <si>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</si>
  <si>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</si>
  <si>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</si>
  <si>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</si>
  <si>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</si>
  <si>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</si>
  <si>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</si>
  <si>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</si>
  <si>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</si>
  <si>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</si>
  <si>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</si>
  <si>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</si>
  <si>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</si>
  <si>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</si>
  <si>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</si>
  <si>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</si>
  <si>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</si>
  <si>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</si>
  <si>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</si>
  <si>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</si>
  <si>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</si>
  <si>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</si>
  <si>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</si>
  <si>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</si>
  <si>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</si>
  <si>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</si>
  <si>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</si>
  <si>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</si>
  <si>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</si>
  <si>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</si>
  <si>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</si>
  <si>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</si>
  <si>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</si>
  <si>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</si>
  <si>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</si>
  <si>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</si>
  <si>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</si>
  <si>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</si>
  <si>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</si>
  <si>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</si>
  <si>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</si>
  <si>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</si>
  <si>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</si>
  <si>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</si>
  <si>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</si>
  <si>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</si>
  <si>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</si>
  <si>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</si>
  <si>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</si>
  <si>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</si>
  <si>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</si>
  <si>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</si>
  <si>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</si>
  <si>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</si>
  <si>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</si>
  <si>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</si>
  <si>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</si>
  <si>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</si>
  <si>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</si>
  <si>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</si>
  <si>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</si>
  <si>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</si>
  <si>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</si>
  <si>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</si>
  <si>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</si>
  <si>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</si>
  <si>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</si>
  <si>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</si>
  <si>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</si>
  <si>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</si>
  <si>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</si>
  <si>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</si>
  <si>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</si>
  <si>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</si>
  <si>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</si>
  <si>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</si>
  <si>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</si>
  <si>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</si>
  <si>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</si>
  <si>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</si>
  <si>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</si>
  <si>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</si>
  <si>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</si>
  <si>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</si>
  <si>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</si>
  <si>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</si>
  <si>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</si>
  <si>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</si>
  <si>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</si>
  <si>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</si>
  <si>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</si>
  <si>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</si>
  <si>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</si>
  <si>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</si>
  <si>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</si>
  <si>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</si>
  <si>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</si>
  <si>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</si>
  <si>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</si>
  <si>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</si>
  <si>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</si>
  <si>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</si>
  <si>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</si>
  <si>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</si>
  <si>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</si>
  <si>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</si>
  <si>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</si>
  <si>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</si>
  <si>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</si>
  <si>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</si>
  <si>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</si>
  <si>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</si>
  <si>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</si>
  <si>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</si>
  <si>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</si>
  <si>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</si>
  <si>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</si>
  <si>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</si>
  <si>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</si>
  <si>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</si>
  <si>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</si>
  <si>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</si>
  <si>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</si>
  <si>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</si>
  <si>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</si>
  <si>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</si>
  <si>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</si>
  <si>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</si>
  <si>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</si>
  <si>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</si>
  <si>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</si>
  <si>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</si>
  <si>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</si>
  <si>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</si>
  <si>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</si>
  <si>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</si>
  <si>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</si>
  <si>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</si>
  <si>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</si>
  <si>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</si>
  <si>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</si>
  <si>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</si>
  <si>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</si>
  <si>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</si>
  <si>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</si>
  <si>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</si>
  <si>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</si>
  <si>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</si>
  <si>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</si>
  <si>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</si>
  <si>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</si>
  <si>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</si>
  <si>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</si>
  <si>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</si>
  <si>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</si>
  <si>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</si>
  <si>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</si>
  <si>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</si>
  <si>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</si>
  <si>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</si>
  <si>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</si>
  <si>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</si>
  <si>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</si>
  <si>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</si>
  <si>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</si>
  <si>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</si>
  <si>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</si>
  <si>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</si>
  <si>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</si>
  <si>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</si>
  <si>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</si>
  <si>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</si>
  <si>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</si>
  <si>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</si>
  <si>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</si>
  <si>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</si>
  <si>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</si>
  <si>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</si>
  <si>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</si>
  <si>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</si>
  <si>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</si>
  <si>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</si>
  <si>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</si>
  <si>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</si>
  <si>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</si>
  <si>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</si>
  <si>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</si>
  <si>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</si>
  <si>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</si>
  <si>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</si>
  <si>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</si>
  <si>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</si>
  <si>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</si>
  <si>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</si>
  <si>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</si>
  <si>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</si>
  <si>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</si>
  <si>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</si>
  <si>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</si>
  <si>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</si>
  <si>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</si>
  <si>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</si>
  <si>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</si>
  <si>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</si>
  <si>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</si>
  <si>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</si>
  <si>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</si>
  <si>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</si>
  <si>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</si>
  <si>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</si>
  <si>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</si>
  <si>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</si>
  <si>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</si>
  <si>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</si>
  <si>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</si>
  <si>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</si>
  <si>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</si>
  <si>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</si>
  <si>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</si>
  <si>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</si>
  <si>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</si>
  <si>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</si>
  <si>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</si>
  <si>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</si>
  <si>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</si>
  <si>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</si>
  <si>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</si>
  <si>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</si>
  <si>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</si>
  <si>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</si>
  <si>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</si>
  <si>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</si>
  <si>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</si>
  <si>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</si>
  <si>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</si>
  <si>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</si>
  <si>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</si>
  <si>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</si>
  <si>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</si>
  <si>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</si>
  <si>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</si>
  <si>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</si>
  <si>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</si>
  <si>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</si>
  <si>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</si>
  <si>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</si>
  <si>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</si>
  <si>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</si>
  <si>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</si>
  <si>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</si>
  <si>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</si>
  <si>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</si>
  <si>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</si>
  <si>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</si>
  <si>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</si>
  <si>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</si>
  <si>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</si>
  <si>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</si>
  <si>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</si>
  <si>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</si>
  <si>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</si>
  <si>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</si>
  <si>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</si>
  <si>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</si>
  <si>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</si>
  <si>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</si>
  <si>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</si>
  <si>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</si>
  <si>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</si>
  <si>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</si>
  <si>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</si>
  <si>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</si>
  <si>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</si>
  <si>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</si>
  <si>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</si>
  <si>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</si>
  <si>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</si>
  <si>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</si>
  <si>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</si>
  <si>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</si>
  <si>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</si>
  <si>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</si>
  <si>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</si>
  <si>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</si>
  <si>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</si>
  <si>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</si>
  <si>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</si>
  <si>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</si>
  <si>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</si>
  <si>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</si>
  <si>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</si>
  <si>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</si>
  <si>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</si>
  <si>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</si>
  <si>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</si>
  <si>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</si>
  <si>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</si>
  <si>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</si>
  <si>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</si>
  <si>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</si>
  <si>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</si>
  <si>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</si>
  <si>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</si>
  <si>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</si>
  <si>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</si>
  <si>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</si>
  <si>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</si>
  <si>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</si>
  <si>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</si>
  <si>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</si>
  <si>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</si>
  <si>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</si>
  <si>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</si>
  <si>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</si>
  <si>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</si>
  <si>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</si>
  <si>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</si>
  <si>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</si>
  <si>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</si>
  <si>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</si>
  <si>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</si>
  <si>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</si>
  <si>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</si>
  <si>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</si>
  <si>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</si>
  <si>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</si>
  <si>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</si>
  <si>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</si>
  <si>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</si>
  <si>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</si>
  <si>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</si>
  <si>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</si>
  <si>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</si>
  <si>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</si>
  <si>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</si>
  <si>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</si>
  <si>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</si>
  <si>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</si>
  <si>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</si>
  <si>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</si>
  <si>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</si>
  <si>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</si>
  <si>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</si>
  <si>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</si>
  <si>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</si>
  <si>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</si>
  <si>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</si>
  <si>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</si>
  <si>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</si>
  <si>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</si>
  <si>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</si>
  <si>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</si>
  <si>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</si>
  <si>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</si>
  <si>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</si>
  <si>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</si>
  <si>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</si>
  <si>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</si>
  <si>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</si>
  <si>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</si>
  <si>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</si>
  <si>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</si>
  <si>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</si>
  <si>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</si>
  <si>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</si>
  <si>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</si>
  <si>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</si>
  <si>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</si>
  <si>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</si>
  <si>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</si>
  <si>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</si>
  <si>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</si>
  <si>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</si>
  <si>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</si>
  <si>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</si>
  <si>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</si>
  <si>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</si>
  <si>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</si>
  <si>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</si>
  <si>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</si>
  <si>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</si>
  <si>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</si>
  <si>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</si>
  <si>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</si>
  <si>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</si>
  <si>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</si>
  <si>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</si>
  <si>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</si>
  <si>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</si>
  <si>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</si>
  <si>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</si>
  <si>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</si>
  <si>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</si>
  <si>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</si>
  <si>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</si>
  <si>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</si>
  <si>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</si>
  <si>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</si>
  <si>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</si>
  <si>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</si>
  <si>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</si>
  <si>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</si>
  <si>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</si>
  <si>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</si>
  <si>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</si>
  <si>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</si>
  <si>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</si>
  <si>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</si>
  <si>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</si>
  <si>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</si>
  <si>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</si>
  <si>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</si>
  <si>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</si>
  <si>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</si>
  <si>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</si>
  <si>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</si>
  <si>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</si>
  <si>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</si>
  <si>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</si>
  <si>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</si>
  <si>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</si>
  <si>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</si>
  <si>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</si>
  <si>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</si>
  <si>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</si>
  <si>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</si>
  <si>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</si>
  <si>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</si>
  <si>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</si>
  <si>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</si>
  <si>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</si>
  <si>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</si>
  <si>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</si>
  <si>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</si>
  <si>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</si>
  <si>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</si>
  <si>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</si>
  <si>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</si>
  <si>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</si>
  <si>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</si>
  <si>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</si>
  <si>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</si>
  <si>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</si>
  <si>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</si>
  <si>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</si>
  <si>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</si>
  <si>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</si>
  <si>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</si>
  <si>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</si>
  <si>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</si>
  <si>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</si>
  <si>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</si>
  <si>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</si>
  <si>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</si>
  <si>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</si>
  <si>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</si>
  <si>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</si>
  <si>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</si>
  <si>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</si>
  <si>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</si>
  <si>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</si>
  <si>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</si>
  <si>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</si>
  <si>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</si>
  <si>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</si>
  <si>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</si>
  <si>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</si>
  <si>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</si>
  <si>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</si>
  <si>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</si>
  <si>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</si>
  <si>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</si>
  <si>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</si>
  <si>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</si>
  <si>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</si>
  <si>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</si>
  <si>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</si>
  <si>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</si>
  <si>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</si>
  <si>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</si>
  <si>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</si>
  <si>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</si>
  <si>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</si>
  <si>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</si>
  <si>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</si>
  <si>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</si>
  <si>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</si>
  <si>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</si>
  <si>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</si>
  <si>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</si>
  <si>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</si>
  <si>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</si>
  <si>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</si>
  <si>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rPr/>
      <t xml:space="preserve">this figure from Hwang et al. is helpful to see what scRNA-seq is useful for: </t>
    </r>
    <r>
      <rPr>
        <color rgb="FF1155CC"/>
        <u/>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</si>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</sst>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 d"/>
    <numFmt numFmtId="166" formatCode="m ,d"/>
  </numFmts>
  <fonts count="13">
    <font>
      <sz val="10.0"/>
      <color rgb="FF000000"/>
      <name val="Arial"/>
    </font>
    <font/>
    <font>
      <i/>
    </font>
    <font>
      <u/>
      <color rgb="FF0000FF"/>
    </font>
    <font>
      <u/>
      <color rgb="FF0000FF"/>
    </font>
    <font>
      <color rgb="FF000000"/>
      <name val="Arial"/>
    </font>
    <font>
      <name val="Arial"/>
    </font>
    <font>
      <sz val="11.0"/>
      <color rgb="FF000000"/>
      <name val="Inconsolata"/>
    </font>
    <font>
      <color rgb="FF222222"/>
      <name val="Arial"/>
    </font>
    <font>
      <sz val="8.0"/>
      <name val="Arial"/>
    </font>
    <font>
      <u/>
      <color rgb="FF0000FF"/>
    </font>
    <font>
      <u/>
      <color rgb="FF0000FF"/>
    </font>
    <font>
      <u/>
      <color rgb="FF1155CC"/>
    </font>
  </fonts>
  <fills count="16">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Border="1" applyFont="1"/>
    <xf borderId="3" fillId="2" fontId="1" numFmtId="0" xfId="0" applyAlignment="1" applyBorder="1" applyFont="1">
      <alignment readingOrder="0"/>
    </xf>
    <xf borderId="3" fillId="2" fontId="1" numFmtId="0" xfId="0" applyAlignment="1" applyBorder="1" applyFont="1">
      <alignment readingOrder="0" shrinkToFit="0" wrapText="0"/>
    </xf>
    <xf borderId="1" fillId="2" fontId="1" numFmtId="0" xfId="0" applyAlignment="1" applyBorder="1" applyFont="1">
      <alignment readingOrder="0" shrinkToFit="0" wrapText="0"/>
    </xf>
    <xf borderId="4" fillId="0" fontId="1" numFmtId="0" xfId="0" applyAlignment="1" applyBorder="1" applyFont="1">
      <alignment readingOrder="0"/>
    </xf>
    <xf borderId="0" fillId="0" fontId="1" numFmtId="0" xfId="0" applyAlignment="1" applyFont="1">
      <alignment readingOrder="0"/>
    </xf>
    <xf borderId="3" fillId="0" fontId="1" numFmtId="0" xfId="0" applyBorder="1" applyFont="1"/>
    <xf borderId="3" fillId="3" fontId="1" numFmtId="9" xfId="0" applyBorder="1" applyFill="1" applyFont="1" applyNumberFormat="1"/>
    <xf borderId="3" fillId="0" fontId="1" numFmtId="0" xfId="0" applyAlignment="1" applyBorder="1" applyFont="1">
      <alignment readingOrder="0" shrinkToFit="0" wrapText="0"/>
    </xf>
    <xf borderId="3" fillId="0" fontId="1" numFmtId="0" xfId="0" applyAlignment="1" applyBorder="1" applyFont="1">
      <alignment shrinkToFit="0" wrapText="0"/>
    </xf>
    <xf borderId="1" fillId="0" fontId="1" numFmtId="0" xfId="0" applyAlignment="1" applyBorder="1" applyFont="1">
      <alignment shrinkToFit="0" wrapText="0"/>
    </xf>
    <xf borderId="5" fillId="0" fontId="1" numFmtId="0" xfId="0" applyAlignment="1" applyBorder="1" applyFont="1">
      <alignment readingOrder="0"/>
    </xf>
    <xf borderId="5" fillId="0" fontId="1" numFmtId="0" xfId="0" applyBorder="1" applyFont="1"/>
    <xf borderId="3" fillId="0" fontId="1" numFmtId="0" xfId="0" applyAlignment="1" applyBorder="1" applyFont="1">
      <alignment readingOrder="0"/>
    </xf>
    <xf borderId="1" fillId="2" fontId="2" numFmtId="0" xfId="0" applyAlignment="1" applyBorder="1" applyFont="1">
      <alignment readingOrder="0"/>
    </xf>
    <xf borderId="2" fillId="2" fontId="2" numFmtId="0" xfId="0" applyBorder="1" applyFont="1"/>
    <xf borderId="4" fillId="0" fontId="1" numFmtId="0" xfId="0" applyBorder="1" applyFont="1"/>
    <xf borderId="1" fillId="0" fontId="1" numFmtId="0" xfId="0" applyAlignment="1" applyBorder="1" applyFont="1">
      <alignment readingOrder="0" shrinkToFit="0" wrapText="0"/>
    </xf>
    <xf borderId="3" fillId="2" fontId="2" numFmtId="0" xfId="0" applyAlignment="1" applyBorder="1" applyFont="1">
      <alignment readingOrder="0" shrinkToFit="0" wrapText="0"/>
    </xf>
    <xf borderId="3" fillId="2" fontId="2" numFmtId="0" xfId="0" applyAlignment="1" applyBorder="1" applyFont="1">
      <alignment readingOrder="0"/>
    </xf>
    <xf borderId="6" fillId="4" fontId="1" numFmtId="0" xfId="0" applyAlignment="1" applyBorder="1" applyFill="1" applyFont="1">
      <alignment readingOrder="0"/>
    </xf>
    <xf borderId="7" fillId="4" fontId="1" numFmtId="0" xfId="0" applyAlignment="1" applyBorder="1" applyFont="1">
      <alignment readingOrder="0"/>
    </xf>
    <xf borderId="5" fillId="2" fontId="1" numFmtId="0" xfId="0" applyAlignment="1" applyBorder="1" applyFont="1">
      <alignment readingOrder="0"/>
    </xf>
    <xf borderId="5" fillId="3" fontId="1" numFmtId="164" xfId="0" applyBorder="1" applyFont="1" applyNumberFormat="1"/>
    <xf borderId="5" fillId="5" fontId="1" numFmtId="0" xfId="0" applyAlignment="1" applyBorder="1" applyFill="1" applyFont="1">
      <alignment readingOrder="0" shrinkToFit="0" wrapText="0"/>
    </xf>
    <xf borderId="5" fillId="5" fontId="1" numFmtId="0" xfId="0" applyAlignment="1" applyBorder="1" applyFont="1">
      <alignment shrinkToFit="0" wrapText="0"/>
    </xf>
    <xf borderId="8" fillId="5" fontId="1" numFmtId="0" xfId="0" applyAlignment="1" applyBorder="1" applyFont="1">
      <alignment readingOrder="0" shrinkToFit="0" wrapText="0"/>
    </xf>
    <xf borderId="0" fillId="0" fontId="1" numFmtId="9" xfId="0" applyFont="1" applyNumberFormat="1"/>
    <xf borderId="0" fillId="6" fontId="1" numFmtId="0" xfId="0" applyAlignment="1" applyFill="1" applyFont="1">
      <alignment readingOrder="0" shrinkToFit="0" wrapText="0"/>
    </xf>
    <xf borderId="0" fillId="7" fontId="1" numFmtId="0" xfId="0" applyAlignment="1" applyFill="1" applyFont="1">
      <alignment readingOrder="0" shrinkToFit="0" wrapText="0"/>
    </xf>
    <xf borderId="0" fillId="8" fontId="1" numFmtId="0" xfId="0" applyAlignment="1" applyFill="1" applyFont="1">
      <alignment readingOrder="0" shrinkToFit="0" wrapText="0"/>
    </xf>
    <xf borderId="0" fillId="5" fontId="1" numFmtId="0" xfId="0" applyAlignment="1" applyFont="1">
      <alignment readingOrder="0" shrinkToFit="0" wrapText="0"/>
    </xf>
    <xf borderId="0" fillId="5" fontId="1" numFmtId="0" xfId="0" applyAlignment="1" applyFont="1">
      <alignment shrinkToFit="0" wrapText="0"/>
    </xf>
    <xf borderId="0" fillId="8" fontId="1" numFmtId="0" xfId="0" applyAlignment="1" applyFont="1">
      <alignment shrinkToFit="0" wrapText="0"/>
    </xf>
    <xf borderId="0" fillId="8" fontId="3" numFmtId="0" xfId="0" applyAlignment="1" applyFont="1">
      <alignment readingOrder="0" shrinkToFit="0" wrapText="0"/>
    </xf>
    <xf borderId="0" fillId="7" fontId="1" numFmtId="0" xfId="0" applyAlignment="1" applyFont="1">
      <alignment shrinkToFit="0" wrapText="0"/>
    </xf>
    <xf borderId="0" fillId="5" fontId="4" numFmtId="0" xfId="0" applyAlignment="1" applyFont="1">
      <alignment readingOrder="0" shrinkToFit="0" wrapText="0"/>
    </xf>
    <xf borderId="0" fillId="5" fontId="1" numFmtId="165" xfId="0" applyAlignment="1" applyFont="1" applyNumberFormat="1">
      <alignment readingOrder="0" shrinkToFit="0" wrapText="0"/>
    </xf>
    <xf borderId="0" fillId="8" fontId="5" numFmtId="0" xfId="0" applyAlignment="1" applyFont="1">
      <alignment horizontal="left" readingOrder="0" shrinkToFit="0" wrapText="0"/>
    </xf>
    <xf borderId="0" fillId="7" fontId="5" numFmtId="0" xfId="0" applyAlignment="1" applyFont="1">
      <alignment horizontal="left" readingOrder="0" shrinkToFit="0" wrapText="0"/>
    </xf>
    <xf borderId="0" fillId="7" fontId="1" numFmtId="165" xfId="0" applyAlignment="1" applyFont="1" applyNumberFormat="1">
      <alignment readingOrder="0" shrinkToFit="0" wrapText="0"/>
    </xf>
    <xf borderId="0" fillId="8" fontId="1" numFmtId="165" xfId="0" applyAlignment="1" applyFont="1" applyNumberFormat="1">
      <alignment readingOrder="0" shrinkToFit="0" wrapText="0"/>
    </xf>
    <xf borderId="0" fillId="8" fontId="1" numFmtId="0" xfId="0" applyAlignment="1" applyFont="1">
      <alignment readingOrder="0"/>
    </xf>
    <xf borderId="0" fillId="8" fontId="1" numFmtId="0" xfId="0" applyAlignment="1" applyFont="1">
      <alignment readingOrder="0" shrinkToFit="0" wrapText="0"/>
    </xf>
    <xf borderId="0" fillId="9" fontId="1" numFmtId="0" xfId="0" applyAlignment="1" applyFill="1" applyFont="1">
      <alignment readingOrder="0" shrinkToFit="0" wrapText="0"/>
    </xf>
    <xf borderId="0" fillId="7" fontId="1" numFmtId="0" xfId="0" applyAlignment="1" applyFont="1">
      <alignment readingOrder="0" shrinkToFit="0" wrapText="0"/>
    </xf>
    <xf borderId="0" fillId="10" fontId="1" numFmtId="0" xfId="0" applyAlignment="1" applyFill="1" applyFont="1">
      <alignment readingOrder="0" shrinkToFit="0" wrapText="0"/>
    </xf>
    <xf borderId="0" fillId="5" fontId="1" numFmtId="0" xfId="0" applyAlignment="1" applyFont="1">
      <alignment readingOrder="0" shrinkToFit="0" wrapText="0"/>
    </xf>
    <xf borderId="0" fillId="8" fontId="6" numFmtId="0" xfId="0" applyAlignment="1" applyFont="1">
      <alignment vertical="bottom"/>
    </xf>
    <xf borderId="0" fillId="8" fontId="6" numFmtId="0" xfId="0" applyAlignment="1" applyFont="1">
      <alignment horizontal="right" vertical="bottom"/>
    </xf>
    <xf borderId="0" fillId="10" fontId="6" numFmtId="0" xfId="0" applyAlignment="1" applyFont="1">
      <alignment vertical="bottom"/>
    </xf>
    <xf borderId="0" fillId="11" fontId="1" numFmtId="0" xfId="0" applyAlignment="1" applyFill="1" applyFont="1">
      <alignment readingOrder="0" shrinkToFit="0" wrapText="0"/>
    </xf>
    <xf borderId="0" fillId="12" fontId="1" numFmtId="0" xfId="0" applyAlignment="1" applyFill="1" applyFont="1">
      <alignment readingOrder="0" shrinkToFit="0" wrapText="0"/>
    </xf>
    <xf borderId="0" fillId="12" fontId="1" numFmtId="0" xfId="0" applyAlignment="1" applyFont="1">
      <alignment readingOrder="0" shrinkToFit="0" wrapText="0"/>
    </xf>
    <xf borderId="0" fillId="8" fontId="6" numFmtId="0" xfId="0" applyAlignment="1" applyFont="1">
      <alignment vertical="bottom"/>
    </xf>
    <xf borderId="0" fillId="7" fontId="7" numFmtId="0" xfId="0" applyAlignment="1" applyFont="1">
      <alignment readingOrder="0" shrinkToFit="0" wrapText="0"/>
    </xf>
    <xf borderId="0" fillId="6" fontId="1" numFmtId="0" xfId="0" applyAlignment="1" applyFont="1">
      <alignment readingOrder="0" shrinkToFit="0" wrapText="1"/>
    </xf>
    <xf borderId="0" fillId="8" fontId="1" numFmtId="0" xfId="0" applyAlignment="1" applyFont="1">
      <alignment readingOrder="0" shrinkToFit="0" wrapText="1"/>
    </xf>
    <xf borderId="0" fillId="8" fontId="6" numFmtId="0" xfId="0" applyAlignment="1" applyFont="1">
      <alignment shrinkToFit="0" vertical="bottom" wrapText="1"/>
    </xf>
    <xf borderId="0" fillId="13" fontId="6" numFmtId="0" xfId="0" applyAlignment="1" applyFill="1" applyFont="1">
      <alignment vertical="bottom"/>
    </xf>
    <xf borderId="0" fillId="14" fontId="6" numFmtId="0" xfId="0" applyAlignment="1" applyFill="1" applyFont="1">
      <alignment vertical="bottom"/>
    </xf>
    <xf borderId="0" fillId="8" fontId="1" numFmtId="166"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9" fillId="0" fontId="1" numFmtId="0" xfId="0" applyAlignment="1" applyBorder="1" applyFont="1">
      <alignment shrinkToFit="0" wrapText="0"/>
    </xf>
    <xf borderId="9" fillId="0" fontId="1" numFmtId="0" xfId="0" applyAlignment="1" applyBorder="1" applyFont="1">
      <alignment readingOrder="0" shrinkToFit="0" wrapText="0"/>
    </xf>
    <xf borderId="0" fillId="9" fontId="1" numFmtId="0" xfId="0" applyAlignment="1" applyFont="1">
      <alignment readingOrder="0" shrinkToFit="0" wrapText="0"/>
    </xf>
    <xf borderId="0" fillId="9" fontId="1" numFmtId="0" xfId="0" applyAlignment="1" applyFont="1">
      <alignment readingOrder="0" shrinkToFit="0" wrapText="0"/>
    </xf>
    <xf borderId="9" fillId="9" fontId="1" numFmtId="0" xfId="0" applyAlignment="1" applyBorder="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9" fillId="11" fontId="1" numFmtId="0" xfId="0" applyAlignment="1" applyBorder="1" applyFont="1">
      <alignment shrinkToFit="0" wrapText="0"/>
    </xf>
    <xf borderId="0" fillId="11" fontId="1" numFmtId="0" xfId="0" applyAlignment="1" applyFont="1">
      <alignment shrinkToFit="0" wrapText="0"/>
    </xf>
    <xf borderId="0" fillId="0" fontId="1" numFmtId="165" xfId="0" applyAlignment="1" applyFont="1" applyNumberFormat="1">
      <alignment readingOrder="0" shrinkToFit="0" wrapText="0"/>
    </xf>
    <xf borderId="0" fillId="11" fontId="1" numFmtId="0" xfId="0" applyAlignment="1" applyFont="1">
      <alignment readingOrder="0" shrinkToFit="0" wrapText="0"/>
    </xf>
    <xf borderId="0" fillId="0" fontId="1" numFmtId="0" xfId="0" applyAlignment="1" applyFont="1">
      <alignment readingOrder="0" shrinkToFit="0" wrapText="0"/>
    </xf>
    <xf borderId="0" fillId="9" fontId="1" numFmtId="165" xfId="0" applyAlignment="1" applyFont="1" applyNumberForma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9" fontId="1" numFmtId="0" xfId="0" applyAlignment="1" applyFont="1">
      <alignment readingOrder="0" shrinkToFit="0" wrapText="0"/>
    </xf>
    <xf borderId="0" fillId="15" fontId="1" numFmtId="0" xfId="0" applyAlignment="1" applyFill="1" applyFont="1">
      <alignment readingOrder="0" shrinkToFit="0" wrapText="0"/>
    </xf>
    <xf borderId="0" fillId="14" fontId="1" numFmtId="0" xfId="0" applyAlignment="1" applyFont="1">
      <alignment readingOrder="0" shrinkToFit="0" wrapText="0"/>
    </xf>
    <xf borderId="0" fillId="7" fontId="8" numFmtId="0" xfId="0" applyAlignment="1" applyFont="1">
      <alignment horizontal="left" readingOrder="0"/>
    </xf>
    <xf borderId="0" fillId="0" fontId="6" numFmtId="0" xfId="0" applyAlignment="1" applyFont="1">
      <alignment horizontal="right" shrinkToFit="0" vertical="bottom" wrapText="0"/>
    </xf>
    <xf borderId="0" fillId="0" fontId="9"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0" numFmtId="0" xfId="0" applyAlignment="1" applyFont="1">
      <alignment readingOrder="0" shrinkToFit="0" wrapText="0"/>
    </xf>
    <xf borderId="0" fillId="0" fontId="1" numFmtId="0" xfId="0" applyAlignment="1" applyFont="1">
      <alignment shrinkToFit="0" wrapText="1"/>
    </xf>
    <xf borderId="0" fillId="7" fontId="8" numFmtId="0" xfId="0" applyAlignment="1" applyFont="1">
      <alignment horizontal="left" readingOrder="0" shrinkToFit="0" wrapText="0"/>
    </xf>
    <xf borderId="0" fillId="0" fontId="11" numFmtId="0" xfId="0" applyAlignment="1" applyFont="1">
      <alignment readingOrder="0" shrinkToFit="0" wrapText="1"/>
    </xf>
    <xf borderId="0" fillId="14" fontId="1" numFmtId="0" xfId="0" applyAlignment="1" applyFont="1">
      <alignment readingOrder="0"/>
    </xf>
    <xf borderId="0" fillId="0" fontId="12" numFmtId="0" xfId="0" applyAlignment="1" applyFont="1">
      <alignment readingOrder="0" shrinkToFit="0" wrapText="0"/>
    </xf>
  </cellXfs>
  <cellStyles count="1">
    <cellStyle xfId="0" name="Normal" builtinId="0"/>
  </cellStyles>
  <dxfs count="10">
    <dxf>
      <font/>
      <fill>
        <patternFill patternType="solid">
          <fgColor rgb="FFF4CCCC"/>
          <bgColor rgb="FFF4CCCC"/>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s>
  <tableStyles count="1">
    <tableStyle count="2" pivot="0" name="cut-style">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overview!$I$17</c:f>
            </c:strRef>
          </c:tx>
          <c:spPr>
            <a:solidFill>
              <a:srgbClr val="78909C"/>
            </a:solidFill>
            <a:ln cmpd="sng">
              <a:solidFill>
                <a:srgbClr val="000000"/>
              </a:solidFill>
            </a:ln>
          </c:spPr>
          <c:cat>
            <c:strRef>
              <c:f>overview!$H$18:$H$21</c:f>
            </c:strRef>
          </c:cat>
          <c:val>
            <c:numRef>
              <c:f>overview!$I$18:$I$21</c:f>
              <c:numCache/>
            </c:numRef>
          </c:val>
        </c:ser>
        <c:axId val="324548425"/>
        <c:axId val="67155940"/>
      </c:barChart>
      <c:catAx>
        <c:axId val="32454842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Summary of categorizations</a:t>
                </a:r>
              </a:p>
            </c:rich>
          </c:tx>
          <c:overlay val="0"/>
        </c:title>
        <c:numFmt formatCode="General" sourceLinked="1"/>
        <c:majorTickMark val="none"/>
        <c:minorTickMark val="none"/>
        <c:spPr/>
        <c:txPr>
          <a:bodyPr/>
          <a:lstStyle/>
          <a:p>
            <a:pPr lvl="0">
              <a:defRPr b="0">
                <a:solidFill>
                  <a:srgbClr val="000000"/>
                </a:solidFill>
                <a:latin typeface="Roboto"/>
              </a:defRPr>
            </a:pPr>
          </a:p>
        </c:txPr>
        <c:crossAx val="67155940"/>
      </c:catAx>
      <c:valAx>
        <c:axId val="671559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24548425"/>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0</xdr:row>
      <xdr:rowOff>76200</xdr:rowOff>
    </xdr:from>
    <xdr:ext cx="3952875" cy="2447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J3" displayName="Table_1" id="1">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cu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7Hk9jct2ozY" TargetMode="External"/><Relationship Id="rId3" Type="http://schemas.openxmlformats.org/officeDocument/2006/relationships/hyperlink" Target="https://github.com/eblancoga/seqcode." TargetMode="External"/><Relationship Id="rId4" Type="http://schemas.openxmlformats.org/officeDocument/2006/relationships/hyperlink" Target="https://ieeexplore.ieee.org/document/6881728" TargetMode="External"/><Relationship Id="rId5" Type="http://schemas.openxmlformats.org/officeDocument/2006/relationships/hyperlink" Target="https://zenodo.org/record/4740646." TargetMode="External"/><Relationship Id="rId6" Type="http://schemas.openxmlformats.org/officeDocument/2006/relationships/hyperlink" Target="http://genesilico.pl/NPDock."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advanced-microscopy.utah.edu/education/electron-micro/" TargetMode="External"/><Relationship Id="rId3" Type="http://schemas.openxmlformats.org/officeDocument/2006/relationships/hyperlink" Target="https://www.nature.com/articles/s12276-018-0071-8/figures/5"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6.13"/>
    <col customWidth="1" min="2" max="2" width="5.5"/>
    <col customWidth="1" min="3" max="3" width="5.25"/>
    <col customWidth="1" min="7" max="7" width="5.0"/>
    <col customWidth="1" min="8" max="8" width="20.88"/>
    <col customWidth="1" min="9" max="9" width="9.63"/>
    <col customWidth="1" min="10" max="10" width="15.63"/>
  </cols>
  <sheetData>
    <row r="1">
      <c r="A1" s="1" t="s">
        <v>0</v>
      </c>
      <c r="B1" s="2"/>
      <c r="D1" s="3" t="s">
        <v>1</v>
      </c>
      <c r="E1" s="3" t="s">
        <v>2</v>
      </c>
      <c r="F1" s="3" t="s">
        <v>3</v>
      </c>
      <c r="H1" s="4" t="s">
        <v>4</v>
      </c>
      <c r="I1" s="4" t="s">
        <v>5</v>
      </c>
      <c r="J1" s="5" t="s">
        <v>6</v>
      </c>
    </row>
    <row r="2">
      <c r="A2" s="6" t="s">
        <v>7</v>
      </c>
      <c r="B2" s="6">
        <f>COUNTIF('related-surveys'!P2:P1006,"Outlook")</f>
        <v>9</v>
      </c>
      <c r="C2" s="7"/>
      <c r="D2" s="7" t="s">
        <v>8</v>
      </c>
      <c r="E2" s="8">
        <f>COUNTIF(main!D:D, "&gt;=2017")+COUNTIF('related-surveys'!D:D, "&gt;=2017")</f>
        <v>116</v>
      </c>
      <c r="F2" s="9">
        <f t="shared" ref="F2:F4" si="1">E2/$B$9</f>
        <v>0.3169398907</v>
      </c>
      <c r="H2" s="10" t="s">
        <v>9</v>
      </c>
      <c r="I2" s="11">
        <f>COUNTIF(main!W:W,H2)</f>
        <v>19</v>
      </c>
      <c r="J2" s="12"/>
    </row>
    <row r="3">
      <c r="A3" s="13" t="s">
        <v>10</v>
      </c>
      <c r="B3" s="14">
        <f>countif('related-surveys'!P:P,"Survey")</f>
        <v>52</v>
      </c>
      <c r="D3" s="15" t="s">
        <v>11</v>
      </c>
      <c r="E3" s="8">
        <f>COUNTIF(main!D:D, "&gt;=2011")+COUNTIF('related-surveys'!D:D, "&gt;=2011")-E2</f>
        <v>127</v>
      </c>
      <c r="F3" s="9">
        <f t="shared" si="1"/>
        <v>0.3469945355</v>
      </c>
      <c r="H3" s="10" t="s">
        <v>12</v>
      </c>
      <c r="I3" s="11">
        <f>COUNTIF(main!W:W,H3)</f>
        <v>23</v>
      </c>
      <c r="J3" s="12"/>
    </row>
    <row r="4">
      <c r="A4" s="16" t="s">
        <v>13</v>
      </c>
      <c r="B4" s="17">
        <f>SUM(B2:B3)</f>
        <v>61</v>
      </c>
      <c r="D4" s="15" t="s">
        <v>14</v>
      </c>
      <c r="E4" s="8">
        <f>COUNTIF(main!D:D, "&lt;2011")+COUNTIF('related-surveys'!D:D, "&lt;2011")</f>
        <v>123</v>
      </c>
      <c r="F4" s="9">
        <f t="shared" si="1"/>
        <v>0.3360655738</v>
      </c>
      <c r="H4" s="10" t="s">
        <v>15</v>
      </c>
      <c r="I4" s="11">
        <f>COUNTIF(main!W:W,H4)</f>
        <v>45</v>
      </c>
      <c r="J4" s="12"/>
    </row>
    <row r="5">
      <c r="A5" s="6" t="s">
        <v>16</v>
      </c>
      <c r="B5" s="18">
        <f>COUNTIF(main!P:P,"Tool")</f>
        <v>95</v>
      </c>
      <c r="C5" s="7"/>
      <c r="H5" s="10" t="s">
        <v>17</v>
      </c>
      <c r="I5" s="11">
        <f>COUNTIF(main!W:W,H5)</f>
        <v>38</v>
      </c>
      <c r="J5" s="19" t="s">
        <v>18</v>
      </c>
    </row>
    <row r="6">
      <c r="A6" s="15" t="s">
        <v>19</v>
      </c>
      <c r="B6" s="8">
        <f>COUNTIF(main!P:P,"Model")</f>
        <v>51</v>
      </c>
      <c r="D6" s="3" t="s">
        <v>20</v>
      </c>
      <c r="E6" s="3" t="s">
        <v>2</v>
      </c>
      <c r="F6" s="3" t="s">
        <v>3</v>
      </c>
      <c r="H6" s="10" t="s">
        <v>21</v>
      </c>
      <c r="I6" s="11">
        <f>COUNTIF(main!W:W,H6)</f>
        <v>14</v>
      </c>
      <c r="J6" s="19" t="s">
        <v>22</v>
      </c>
    </row>
    <row r="7">
      <c r="A7" s="15" t="s">
        <v>23</v>
      </c>
      <c r="B7" s="8">
        <f>COUNTIF(main!P:P,"Method")</f>
        <v>159</v>
      </c>
      <c r="D7" s="15" t="s">
        <v>24</v>
      </c>
      <c r="E7" s="8">
        <f>COUNTIF(main!AG:AG,"n")+COUNTIF('related-surveys'!AG:AG,"n")</f>
        <v>250</v>
      </c>
      <c r="F7" s="8"/>
      <c r="H7" s="10" t="s">
        <v>25</v>
      </c>
      <c r="I7" s="11">
        <f>COUNTIF(main!W:W,H7)</f>
        <v>17</v>
      </c>
      <c r="J7" s="19" t="s">
        <v>26</v>
      </c>
    </row>
    <row r="8">
      <c r="A8" s="20" t="s">
        <v>13</v>
      </c>
      <c r="B8" s="21">
        <f>COUNTA(main!B2:B1006)</f>
        <v>305</v>
      </c>
      <c r="D8" s="15" t="s">
        <v>27</v>
      </c>
      <c r="E8" s="8">
        <f>COUNTIF(main!AG:AG,"*y*")+COUNTIF('related-surveys'!AG:AG,"*y*")</f>
        <v>115</v>
      </c>
      <c r="F8" s="9">
        <f>E8/B8</f>
        <v>0.3770491803</v>
      </c>
      <c r="H8" s="10" t="s">
        <v>28</v>
      </c>
      <c r="I8" s="11">
        <f>COUNTIF(main!W:W,H8)</f>
        <v>21</v>
      </c>
      <c r="J8" s="19" t="s">
        <v>29</v>
      </c>
    </row>
    <row r="9">
      <c r="A9" s="22" t="s">
        <v>30</v>
      </c>
      <c r="B9" s="23">
        <f>B4+B8</f>
        <v>366</v>
      </c>
      <c r="H9" s="10" t="s">
        <v>31</v>
      </c>
      <c r="I9" s="11">
        <f>COUNTIF(main!W:W,H9)</f>
        <v>45</v>
      </c>
      <c r="J9" s="12"/>
    </row>
    <row r="10">
      <c r="D10" s="24" t="s">
        <v>32</v>
      </c>
      <c r="E10" s="14">
        <f>COUNTIF(main!M:M,1)</f>
        <v>21</v>
      </c>
      <c r="F10" s="25">
        <f>E10/B8</f>
        <v>0.06885245902</v>
      </c>
      <c r="H10" s="10" t="s">
        <v>33</v>
      </c>
      <c r="I10" s="11">
        <f>COUNTIF(main!W:W,H10)</f>
        <v>17</v>
      </c>
      <c r="J10" s="12"/>
    </row>
    <row r="11">
      <c r="D11" s="7"/>
      <c r="E11" s="7"/>
      <c r="H11" s="10" t="s">
        <v>34</v>
      </c>
      <c r="I11" s="11">
        <f>COUNTIF(main!W:W,H11)</f>
        <v>11</v>
      </c>
      <c r="J11" s="12"/>
    </row>
    <row r="12">
      <c r="H12" s="10" t="s">
        <v>35</v>
      </c>
      <c r="I12" s="11">
        <f>COUNTIF(main!W:W,H12)</f>
        <v>19</v>
      </c>
      <c r="J12" s="12"/>
    </row>
    <row r="13">
      <c r="H13" s="10" t="s">
        <v>36</v>
      </c>
      <c r="I13" s="11">
        <f>COUNTIF(main!W:W,H13)</f>
        <v>9</v>
      </c>
      <c r="J13" s="12"/>
    </row>
    <row r="14">
      <c r="H14" s="10" t="s">
        <v>37</v>
      </c>
      <c r="I14" s="11">
        <f>COUNTIF(main!W:W,H14)</f>
        <v>8</v>
      </c>
      <c r="J14" s="12"/>
    </row>
    <row r="15">
      <c r="H15" s="26" t="s">
        <v>38</v>
      </c>
      <c r="I15" s="27">
        <f>COUNTIF(main!W:W,H15)</f>
        <v>7</v>
      </c>
      <c r="J15" s="28" t="s">
        <v>39</v>
      </c>
    </row>
    <row r="17">
      <c r="H17" s="3" t="s">
        <v>40</v>
      </c>
      <c r="I17" s="3" t="s">
        <v>41</v>
      </c>
    </row>
    <row r="18">
      <c r="H18" s="15" t="s">
        <v>42</v>
      </c>
      <c r="I18" s="8">
        <f>SUM(I2:I4)</f>
        <v>87</v>
      </c>
      <c r="J18" s="7"/>
    </row>
    <row r="19">
      <c r="H19" s="15" t="s">
        <v>43</v>
      </c>
      <c r="I19" s="8">
        <f>SUM(I5:I6)</f>
        <v>52</v>
      </c>
      <c r="J19" s="29"/>
    </row>
    <row r="20">
      <c r="H20" s="15" t="s">
        <v>44</v>
      </c>
      <c r="I20" s="8">
        <f>SUM(I7:I8)</f>
        <v>38</v>
      </c>
      <c r="J20" s="29"/>
    </row>
    <row r="21">
      <c r="H21" s="15" t="s">
        <v>45</v>
      </c>
      <c r="I21" s="8">
        <f>SUM(I9:I14)</f>
        <v>109</v>
      </c>
      <c r="J21" s="29"/>
    </row>
    <row r="22">
      <c r="J22" s="29"/>
    </row>
    <row r="23">
      <c r="H23" s="29">
        <f>139/302</f>
        <v>0.4602649007</v>
      </c>
      <c r="I23" s="7" t="s">
        <v>46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cols>
    <col customWidth="1" min="1" max="1" width="5.13"/>
    <col customWidth="1" min="2" max="2" width="42.5"/>
    <col customWidth="1" min="3" max="3" width="16.13"/>
    <col customWidth="1" min="4" max="4" width="7.25"/>
    <col customWidth="1" min="5" max="5" width="10.25"/>
    <col customWidth="1" min="6" max="6" width="6.75"/>
    <col customWidth="1" min="7" max="7" width="7.38" outlineLevel="1"/>
    <col customWidth="1" min="8" max="8" width="7.13" outlineLevel="1"/>
    <col customWidth="1" min="9" max="9" width="6.13" outlineLevel="1"/>
    <col customWidth="1" min="10" max="10" width="5.5" outlineLevel="1"/>
    <col customWidth="1" min="11" max="12" width="9.88" outlineLevel="1"/>
    <col customWidth="1" min="13" max="13" width="6.13" outlineLevel="1"/>
    <col customWidth="1" min="14" max="14" width="5.38"/>
    <col customWidth="1" min="15" max="15" width="10.0"/>
    <col customWidth="1" min="16" max="16" width="8.75"/>
    <col customWidth="1" min="17" max="17" width="5.25" outlineLevel="1"/>
    <col customWidth="1" min="18" max="18" width="6.13" outlineLevel="1"/>
    <col customWidth="1" min="19" max="19" width="6.5" outlineLevel="1"/>
    <col customWidth="1" min="20" max="20" width="5.38" outlineLevel="1"/>
    <col customWidth="1" min="21" max="21" width="30.88" outlineLevel="1"/>
    <col customWidth="1" min="26" max="26" width="17.25"/>
    <col customWidth="1" min="29" max="29" width="29.5"/>
    <col customWidth="1" min="31" max="31" width="28.63"/>
    <col customWidth="1" min="32" max="32" width="10.13"/>
    <col customWidth="1" min="34" max="34" width="23.63"/>
  </cols>
  <sheetData>
    <row r="1">
      <c r="A1" s="30" t="s">
        <v>47</v>
      </c>
      <c r="B1" s="30"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62</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80</v>
      </c>
    </row>
    <row r="2">
      <c r="A2" s="31">
        <v>1.0</v>
      </c>
      <c r="B2" s="32" t="s">
        <v>81</v>
      </c>
      <c r="C2" s="32" t="s">
        <v>82</v>
      </c>
      <c r="D2" s="32">
        <v>2005.0</v>
      </c>
      <c r="E2" s="32" t="s">
        <v>83</v>
      </c>
      <c r="F2" s="32">
        <v>3.0</v>
      </c>
      <c r="G2" s="32">
        <v>-4.0</v>
      </c>
      <c r="H2" s="32">
        <v>-1.0</v>
      </c>
      <c r="I2" s="32">
        <v>-2.0</v>
      </c>
      <c r="J2" s="32">
        <v>0.0</v>
      </c>
      <c r="K2" s="32" t="s">
        <v>45</v>
      </c>
      <c r="L2" s="32" t="s">
        <v>45</v>
      </c>
      <c r="M2" s="32">
        <v>0.0</v>
      </c>
      <c r="N2" s="32">
        <v>1.0</v>
      </c>
      <c r="O2" s="32" t="s">
        <v>84</v>
      </c>
      <c r="P2" s="32" t="s">
        <v>16</v>
      </c>
      <c r="Q2" s="32">
        <v>0.3</v>
      </c>
      <c r="R2" s="32">
        <v>0.6</v>
      </c>
      <c r="S2" s="32">
        <v>0.1</v>
      </c>
      <c r="T2" s="32">
        <f t="shared" ref="T2:T15" si="1">SUM(Q2:S2)</f>
        <v>1</v>
      </c>
      <c r="U2" s="32" t="s">
        <v>85</v>
      </c>
      <c r="V2" s="32" t="s">
        <v>86</v>
      </c>
      <c r="W2" s="32" t="s">
        <v>37</v>
      </c>
      <c r="X2" s="32" t="s">
        <v>87</v>
      </c>
      <c r="Y2" s="32" t="s">
        <v>88</v>
      </c>
      <c r="Z2" s="32" t="s">
        <v>89</v>
      </c>
      <c r="AA2" s="32" t="s">
        <v>90</v>
      </c>
      <c r="AB2" s="32" t="s">
        <v>91</v>
      </c>
      <c r="AC2" s="32" t="s">
        <v>92</v>
      </c>
      <c r="AD2" s="32" t="s">
        <v>93</v>
      </c>
      <c r="AE2" s="32" t="s">
        <v>94</v>
      </c>
      <c r="AF2" s="32" t="s">
        <v>95</v>
      </c>
      <c r="AG2" s="32" t="s">
        <v>96</v>
      </c>
      <c r="AH2" s="32"/>
    </row>
    <row r="3">
      <c r="A3" s="33">
        <v>2.0</v>
      </c>
      <c r="B3" s="32" t="s">
        <v>97</v>
      </c>
      <c r="C3" s="32" t="s">
        <v>98</v>
      </c>
      <c r="D3" s="32">
        <v>2019.0</v>
      </c>
      <c r="E3" s="32" t="s">
        <v>99</v>
      </c>
      <c r="F3" s="32">
        <v>3.0</v>
      </c>
      <c r="G3" s="32">
        <v>-10.0</v>
      </c>
      <c r="H3" s="32">
        <v>-6.0</v>
      </c>
      <c r="I3" s="32">
        <v>-15.0</v>
      </c>
      <c r="J3" s="32">
        <v>-6.0</v>
      </c>
      <c r="K3" s="32" t="s">
        <v>42</v>
      </c>
      <c r="L3" s="32" t="s">
        <v>42</v>
      </c>
      <c r="M3" s="32">
        <v>0.0</v>
      </c>
      <c r="N3" s="32">
        <v>1.0</v>
      </c>
      <c r="O3" s="32" t="s">
        <v>84</v>
      </c>
      <c r="P3" s="32" t="s">
        <v>23</v>
      </c>
      <c r="Q3" s="32">
        <v>0.25</v>
      </c>
      <c r="R3" s="32">
        <v>0.75</v>
      </c>
      <c r="S3" s="32">
        <v>0.0</v>
      </c>
      <c r="T3" s="32">
        <f t="shared" si="1"/>
        <v>1</v>
      </c>
      <c r="U3" s="32" t="s">
        <v>100</v>
      </c>
      <c r="V3" s="32" t="s">
        <v>12</v>
      </c>
      <c r="W3" s="32" t="s">
        <v>12</v>
      </c>
      <c r="X3" s="32" t="s">
        <v>101</v>
      </c>
      <c r="Y3" s="32" t="s">
        <v>102</v>
      </c>
      <c r="Z3" s="32" t="s">
        <v>103</v>
      </c>
      <c r="AA3" s="32" t="s">
        <v>104</v>
      </c>
      <c r="AB3" s="32" t="s">
        <v>105</v>
      </c>
      <c r="AC3" s="32" t="s">
        <v>106</v>
      </c>
      <c r="AD3" s="32" t="s">
        <v>107</v>
      </c>
      <c r="AE3" s="32" t="s">
        <v>108</v>
      </c>
      <c r="AF3" s="32" t="s">
        <v>94</v>
      </c>
      <c r="AG3" s="32" t="s">
        <v>96</v>
      </c>
      <c r="AH3" s="32"/>
    </row>
    <row r="4">
      <c r="A4" s="31">
        <v>3.0</v>
      </c>
      <c r="B4" s="32" t="s">
        <v>109</v>
      </c>
      <c r="C4" s="32" t="s">
        <v>110</v>
      </c>
      <c r="D4" s="32">
        <v>2009.0</v>
      </c>
      <c r="E4" s="32" t="s">
        <v>111</v>
      </c>
      <c r="F4" s="32">
        <v>0.0</v>
      </c>
      <c r="G4" s="32">
        <v>-5.0</v>
      </c>
      <c r="H4" s="32">
        <v>-1.0</v>
      </c>
      <c r="I4" s="32">
        <v>-6.0</v>
      </c>
      <c r="J4" s="32">
        <v>-2.0</v>
      </c>
      <c r="K4" s="32" t="s">
        <v>44</v>
      </c>
      <c r="L4" s="32" t="s">
        <v>112</v>
      </c>
      <c r="M4" s="32">
        <v>1.0</v>
      </c>
      <c r="N4" s="32">
        <v>0.0</v>
      </c>
      <c r="O4" s="32" t="s">
        <v>84</v>
      </c>
      <c r="P4" s="32" t="s">
        <v>113</v>
      </c>
      <c r="Q4" s="32">
        <v>1.0</v>
      </c>
      <c r="R4" s="32">
        <v>0.0</v>
      </c>
      <c r="S4" s="32">
        <v>0.0</v>
      </c>
      <c r="T4" s="32">
        <f t="shared" si="1"/>
        <v>1</v>
      </c>
      <c r="U4" s="32" t="s">
        <v>114</v>
      </c>
      <c r="V4" s="32" t="s">
        <v>115</v>
      </c>
      <c r="W4" s="32" t="s">
        <v>116</v>
      </c>
      <c r="X4" s="32" t="s">
        <v>117</v>
      </c>
      <c r="Y4" s="32" t="s">
        <v>118</v>
      </c>
      <c r="Z4" s="32" t="s">
        <v>119</v>
      </c>
      <c r="AA4" s="32" t="s">
        <v>120</v>
      </c>
      <c r="AB4" s="32" t="s">
        <v>121</v>
      </c>
      <c r="AC4" s="32" t="s">
        <v>122</v>
      </c>
      <c r="AD4" s="32" t="s">
        <v>123</v>
      </c>
      <c r="AE4" s="32" t="s">
        <v>124</v>
      </c>
      <c r="AF4" s="32" t="s">
        <v>125</v>
      </c>
      <c r="AG4" s="32" t="s">
        <v>96</v>
      </c>
      <c r="AH4" s="32" t="s">
        <v>126</v>
      </c>
    </row>
    <row r="5">
      <c r="A5" s="33">
        <v>4.0</v>
      </c>
      <c r="B5" s="33" t="s">
        <v>127</v>
      </c>
      <c r="C5" s="33" t="s">
        <v>128</v>
      </c>
      <c r="D5" s="33">
        <v>2010.0</v>
      </c>
      <c r="E5" s="33" t="s">
        <v>129</v>
      </c>
      <c r="F5" s="33">
        <v>3.0</v>
      </c>
      <c r="G5" s="33">
        <v>-2.0</v>
      </c>
      <c r="H5" s="33">
        <v>-2.0</v>
      </c>
      <c r="I5" s="33">
        <v>-3.0</v>
      </c>
      <c r="J5" s="33">
        <v>0.0</v>
      </c>
      <c r="K5" s="33" t="s">
        <v>45</v>
      </c>
      <c r="L5" s="33" t="s">
        <v>45</v>
      </c>
      <c r="M5" s="33">
        <v>0.0</v>
      </c>
      <c r="N5" s="33">
        <v>1.0</v>
      </c>
      <c r="O5" s="33" t="s">
        <v>84</v>
      </c>
      <c r="P5" s="33" t="s">
        <v>23</v>
      </c>
      <c r="Q5" s="33">
        <v>0.5</v>
      </c>
      <c r="R5" s="33">
        <v>0.5</v>
      </c>
      <c r="S5" s="33">
        <v>0.0</v>
      </c>
      <c r="T5" s="33">
        <f t="shared" si="1"/>
        <v>1</v>
      </c>
      <c r="U5" s="33" t="s">
        <v>130</v>
      </c>
      <c r="V5" s="33" t="s">
        <v>131</v>
      </c>
      <c r="W5" s="33" t="s">
        <v>35</v>
      </c>
      <c r="X5" s="33" t="s">
        <v>117</v>
      </c>
      <c r="Y5" s="33" t="s">
        <v>118</v>
      </c>
      <c r="Z5" s="33" t="s">
        <v>132</v>
      </c>
      <c r="AA5" s="33" t="s">
        <v>133</v>
      </c>
      <c r="AB5" s="33" t="s">
        <v>134</v>
      </c>
      <c r="AC5" s="33" t="s">
        <v>135</v>
      </c>
      <c r="AD5" s="33" t="s">
        <v>136</v>
      </c>
      <c r="AE5" s="33" t="s">
        <v>137</v>
      </c>
      <c r="AF5" s="33" t="s">
        <v>138</v>
      </c>
      <c r="AG5" s="33" t="s">
        <v>96</v>
      </c>
      <c r="AH5" s="34"/>
    </row>
    <row r="6">
      <c r="A6" s="31">
        <v>5.0</v>
      </c>
      <c r="B6" s="32" t="s">
        <v>139</v>
      </c>
      <c r="C6" s="32" t="s">
        <v>140</v>
      </c>
      <c r="D6" s="32">
        <v>2011.0</v>
      </c>
      <c r="E6" s="32" t="s">
        <v>141</v>
      </c>
      <c r="F6" s="32">
        <v>3.0</v>
      </c>
      <c r="G6" s="32">
        <v>-3.0</v>
      </c>
      <c r="H6" s="32">
        <v>-2.0</v>
      </c>
      <c r="I6" s="32">
        <v>-2.0</v>
      </c>
      <c r="J6" s="32">
        <v>0.0</v>
      </c>
      <c r="K6" s="32" t="s">
        <v>45</v>
      </c>
      <c r="L6" s="32" t="s">
        <v>45</v>
      </c>
      <c r="M6" s="32">
        <v>0.0</v>
      </c>
      <c r="N6" s="32">
        <v>1.0</v>
      </c>
      <c r="O6" s="32" t="s">
        <v>84</v>
      </c>
      <c r="P6" s="32" t="s">
        <v>23</v>
      </c>
      <c r="Q6" s="32">
        <v>0.25</v>
      </c>
      <c r="R6" s="32">
        <v>0.75</v>
      </c>
      <c r="S6" s="32">
        <v>0.0</v>
      </c>
      <c r="T6" s="32">
        <f t="shared" si="1"/>
        <v>1</v>
      </c>
      <c r="U6" s="32" t="s">
        <v>142</v>
      </c>
      <c r="V6" s="32" t="s">
        <v>143</v>
      </c>
      <c r="W6" s="32" t="s">
        <v>31</v>
      </c>
      <c r="X6" s="32" t="s">
        <v>144</v>
      </c>
      <c r="Y6" s="32" t="s">
        <v>88</v>
      </c>
      <c r="Z6" s="32" t="s">
        <v>145</v>
      </c>
      <c r="AA6" s="32" t="s">
        <v>146</v>
      </c>
      <c r="AB6" s="32" t="s">
        <v>147</v>
      </c>
      <c r="AC6" s="32" t="s">
        <v>148</v>
      </c>
      <c r="AD6" s="32" t="s">
        <v>149</v>
      </c>
      <c r="AE6" s="32" t="s">
        <v>137</v>
      </c>
      <c r="AF6" s="32" t="s">
        <v>150</v>
      </c>
      <c r="AG6" s="32" t="s">
        <v>151</v>
      </c>
      <c r="AH6" s="32" t="s">
        <v>126</v>
      </c>
    </row>
    <row r="7">
      <c r="A7" s="33">
        <v>6.0</v>
      </c>
      <c r="B7" s="32" t="s">
        <v>152</v>
      </c>
      <c r="C7" s="32" t="s">
        <v>153</v>
      </c>
      <c r="D7" s="32">
        <v>2014.0</v>
      </c>
      <c r="E7" s="32" t="s">
        <v>154</v>
      </c>
      <c r="F7" s="32">
        <v>2.0</v>
      </c>
      <c r="G7" s="32">
        <v>-3.0</v>
      </c>
      <c r="H7" s="32">
        <v>-2.0</v>
      </c>
      <c r="I7" s="32">
        <v>-3.0</v>
      </c>
      <c r="J7" s="32">
        <v>0.0</v>
      </c>
      <c r="K7" s="32" t="s">
        <v>45</v>
      </c>
      <c r="L7" s="32" t="s">
        <v>45</v>
      </c>
      <c r="M7" s="32">
        <v>0.0</v>
      </c>
      <c r="N7" s="32">
        <v>1.0</v>
      </c>
      <c r="O7" s="32" t="s">
        <v>84</v>
      </c>
      <c r="P7" s="32" t="s">
        <v>23</v>
      </c>
      <c r="Q7" s="32">
        <v>0.75</v>
      </c>
      <c r="R7" s="32">
        <v>0.25</v>
      </c>
      <c r="S7" s="32">
        <v>0.0</v>
      </c>
      <c r="T7" s="32">
        <f t="shared" si="1"/>
        <v>1</v>
      </c>
      <c r="U7" s="32" t="s">
        <v>155</v>
      </c>
      <c r="V7" s="32" t="s">
        <v>143</v>
      </c>
      <c r="W7" s="32" t="s">
        <v>31</v>
      </c>
      <c r="X7" s="32" t="s">
        <v>144</v>
      </c>
      <c r="Y7" s="32" t="s">
        <v>88</v>
      </c>
      <c r="Z7" s="32" t="s">
        <v>156</v>
      </c>
      <c r="AA7" s="32" t="s">
        <v>157</v>
      </c>
      <c r="AB7" s="32" t="s">
        <v>158</v>
      </c>
      <c r="AC7" s="32" t="s">
        <v>159</v>
      </c>
      <c r="AD7" s="32" t="s">
        <v>160</v>
      </c>
      <c r="AE7" s="32" t="s">
        <v>137</v>
      </c>
      <c r="AF7" s="32" t="s">
        <v>161</v>
      </c>
      <c r="AG7" s="32" t="s">
        <v>96</v>
      </c>
      <c r="AH7" s="35"/>
    </row>
    <row r="8">
      <c r="A8" s="31">
        <v>7.0</v>
      </c>
      <c r="B8" s="32" t="s">
        <v>162</v>
      </c>
      <c r="C8" s="32" t="s">
        <v>163</v>
      </c>
      <c r="D8" s="32">
        <v>2005.0</v>
      </c>
      <c r="E8" s="32" t="s">
        <v>164</v>
      </c>
      <c r="F8" s="32">
        <v>2.0</v>
      </c>
      <c r="G8" s="32">
        <v>-3.0</v>
      </c>
      <c r="H8" s="32">
        <v>-1.0</v>
      </c>
      <c r="I8" s="32">
        <v>0.0</v>
      </c>
      <c r="J8" s="32">
        <v>2.0</v>
      </c>
      <c r="K8" s="32" t="s">
        <v>45</v>
      </c>
      <c r="L8" s="32" t="s">
        <v>44</v>
      </c>
      <c r="M8" s="32">
        <v>0.0</v>
      </c>
      <c r="N8" s="32">
        <v>1.0</v>
      </c>
      <c r="O8" s="32" t="s">
        <v>165</v>
      </c>
      <c r="P8" s="32" t="s">
        <v>23</v>
      </c>
      <c r="Q8" s="32">
        <v>0.0</v>
      </c>
      <c r="R8" s="32">
        <v>1.0</v>
      </c>
      <c r="S8" s="32">
        <v>0.0</v>
      </c>
      <c r="T8" s="32">
        <f t="shared" si="1"/>
        <v>1</v>
      </c>
      <c r="U8" s="32" t="s">
        <v>166</v>
      </c>
      <c r="V8" s="32" t="s">
        <v>167</v>
      </c>
      <c r="W8" s="32" t="s">
        <v>28</v>
      </c>
      <c r="X8" s="32" t="s">
        <v>168</v>
      </c>
      <c r="Y8" s="32" t="s">
        <v>169</v>
      </c>
      <c r="Z8" s="32" t="s">
        <v>170</v>
      </c>
      <c r="AA8" s="32" t="s">
        <v>171</v>
      </c>
      <c r="AB8" s="32" t="s">
        <v>172</v>
      </c>
      <c r="AC8" s="32" t="s">
        <v>173</v>
      </c>
      <c r="AD8" s="32" t="s">
        <v>174</v>
      </c>
      <c r="AE8" s="32" t="s">
        <v>175</v>
      </c>
      <c r="AF8" s="32" t="s">
        <v>176</v>
      </c>
      <c r="AG8" s="32" t="s">
        <v>96</v>
      </c>
      <c r="AH8" s="35"/>
    </row>
    <row r="9">
      <c r="A9" s="33">
        <v>8.0</v>
      </c>
      <c r="B9" s="33" t="s">
        <v>177</v>
      </c>
      <c r="C9" s="33" t="s">
        <v>178</v>
      </c>
      <c r="D9" s="33">
        <v>2006.0</v>
      </c>
      <c r="E9" s="33" t="s">
        <v>179</v>
      </c>
      <c r="F9" s="33">
        <v>3.0</v>
      </c>
      <c r="G9" s="33">
        <v>-3.0</v>
      </c>
      <c r="H9" s="33">
        <v>-2.0</v>
      </c>
      <c r="I9" s="33">
        <v>-2.0</v>
      </c>
      <c r="J9" s="33">
        <v>0.0</v>
      </c>
      <c r="K9" s="33" t="s">
        <v>45</v>
      </c>
      <c r="L9" s="33" t="s">
        <v>45</v>
      </c>
      <c r="M9" s="33">
        <v>0.0</v>
      </c>
      <c r="N9" s="33">
        <v>1.0</v>
      </c>
      <c r="O9" s="33" t="s">
        <v>84</v>
      </c>
      <c r="P9" s="33" t="s">
        <v>113</v>
      </c>
      <c r="Q9" s="33">
        <v>0.75</v>
      </c>
      <c r="R9" s="33">
        <v>0.25</v>
      </c>
      <c r="S9" s="33">
        <v>0.0</v>
      </c>
      <c r="T9" s="33">
        <f t="shared" si="1"/>
        <v>1</v>
      </c>
      <c r="U9" s="33" t="s">
        <v>180</v>
      </c>
      <c r="V9" s="33" t="s">
        <v>181</v>
      </c>
      <c r="W9" s="33" t="s">
        <v>31</v>
      </c>
      <c r="X9" s="33" t="s">
        <v>182</v>
      </c>
      <c r="Y9" s="33" t="s">
        <v>102</v>
      </c>
      <c r="Z9" s="33" t="s">
        <v>183</v>
      </c>
      <c r="AA9" s="33" t="s">
        <v>184</v>
      </c>
      <c r="AB9" s="33" t="s">
        <v>185</v>
      </c>
      <c r="AC9" s="33" t="s">
        <v>186</v>
      </c>
      <c r="AD9" s="33" t="s">
        <v>187</v>
      </c>
      <c r="AE9" s="33" t="s">
        <v>137</v>
      </c>
      <c r="AF9" s="33" t="s">
        <v>188</v>
      </c>
      <c r="AG9" s="33" t="s">
        <v>96</v>
      </c>
      <c r="AH9" s="34"/>
    </row>
    <row r="10">
      <c r="A10" s="31">
        <v>9.0</v>
      </c>
      <c r="B10" s="32" t="s">
        <v>189</v>
      </c>
      <c r="C10" s="32" t="s">
        <v>190</v>
      </c>
      <c r="D10" s="32">
        <v>2003.0</v>
      </c>
      <c r="E10" s="32" t="s">
        <v>141</v>
      </c>
      <c r="F10" s="32">
        <v>2.0</v>
      </c>
      <c r="G10" s="32">
        <v>-3.0</v>
      </c>
      <c r="H10" s="32">
        <v>-2.0</v>
      </c>
      <c r="I10" s="32">
        <v>0.0</v>
      </c>
      <c r="J10" s="32">
        <v>0.0</v>
      </c>
      <c r="K10" s="32" t="s">
        <v>45</v>
      </c>
      <c r="L10" s="32" t="s">
        <v>45</v>
      </c>
      <c r="M10" s="32">
        <v>0.0</v>
      </c>
      <c r="N10" s="32">
        <v>1.0</v>
      </c>
      <c r="O10" s="32" t="s">
        <v>84</v>
      </c>
      <c r="P10" s="32" t="s">
        <v>23</v>
      </c>
      <c r="Q10" s="32">
        <v>1.0</v>
      </c>
      <c r="R10" s="32">
        <v>0.0</v>
      </c>
      <c r="S10" s="32">
        <v>0.0</v>
      </c>
      <c r="T10" s="32">
        <f t="shared" si="1"/>
        <v>1</v>
      </c>
      <c r="U10" s="32" t="s">
        <v>191</v>
      </c>
      <c r="V10" s="32" t="s">
        <v>192</v>
      </c>
      <c r="W10" s="32" t="s">
        <v>36</v>
      </c>
      <c r="X10" s="32" t="s">
        <v>193</v>
      </c>
      <c r="Y10" s="32" t="s">
        <v>118</v>
      </c>
      <c r="Z10" s="32" t="s">
        <v>194</v>
      </c>
      <c r="AA10" s="32" t="s">
        <v>195</v>
      </c>
      <c r="AB10" s="32" t="s">
        <v>196</v>
      </c>
      <c r="AC10" s="32" t="s">
        <v>197</v>
      </c>
      <c r="AD10" s="32" t="s">
        <v>174</v>
      </c>
      <c r="AE10" s="32" t="s">
        <v>137</v>
      </c>
      <c r="AF10" s="32" t="s">
        <v>198</v>
      </c>
      <c r="AG10" s="32" t="s">
        <v>96</v>
      </c>
      <c r="AH10" s="35"/>
    </row>
    <row r="11">
      <c r="A11" s="33">
        <v>10.0</v>
      </c>
      <c r="B11" s="32" t="s">
        <v>199</v>
      </c>
      <c r="C11" s="32" t="s">
        <v>200</v>
      </c>
      <c r="D11" s="32">
        <v>2007.0</v>
      </c>
      <c r="E11" s="32" t="s">
        <v>201</v>
      </c>
      <c r="F11" s="32">
        <v>3.0</v>
      </c>
      <c r="G11" s="32">
        <v>-6.0</v>
      </c>
      <c r="H11" s="32">
        <v>-4.0</v>
      </c>
      <c r="I11" s="32">
        <v>2.0</v>
      </c>
      <c r="J11" s="32">
        <v>4.0</v>
      </c>
      <c r="K11" s="32" t="s">
        <v>202</v>
      </c>
      <c r="L11" s="32" t="s">
        <v>43</v>
      </c>
      <c r="M11" s="32">
        <v>0.0</v>
      </c>
      <c r="N11" s="32">
        <v>1.0</v>
      </c>
      <c r="O11" s="32" t="s">
        <v>84</v>
      </c>
      <c r="P11" s="32" t="s">
        <v>23</v>
      </c>
      <c r="Q11" s="32">
        <v>1.0</v>
      </c>
      <c r="R11" s="32">
        <v>0.0</v>
      </c>
      <c r="S11" s="32">
        <v>0.0</v>
      </c>
      <c r="T11" s="32">
        <f t="shared" si="1"/>
        <v>1</v>
      </c>
      <c r="U11" s="32" t="s">
        <v>191</v>
      </c>
      <c r="V11" s="32" t="s">
        <v>203</v>
      </c>
      <c r="W11" s="32" t="s">
        <v>17</v>
      </c>
      <c r="X11" s="32" t="s">
        <v>204</v>
      </c>
      <c r="Y11" s="32" t="s">
        <v>205</v>
      </c>
      <c r="Z11" s="32" t="s">
        <v>206</v>
      </c>
      <c r="AA11" s="32" t="s">
        <v>207</v>
      </c>
      <c r="AB11" s="32" t="s">
        <v>208</v>
      </c>
      <c r="AC11" s="32" t="s">
        <v>209</v>
      </c>
      <c r="AD11" s="32" t="s">
        <v>210</v>
      </c>
      <c r="AE11" s="32" t="s">
        <v>211</v>
      </c>
      <c r="AF11" s="32" t="s">
        <v>212</v>
      </c>
      <c r="AG11" s="32" t="s">
        <v>96</v>
      </c>
      <c r="AH11" s="32"/>
    </row>
    <row r="12">
      <c r="A12" s="31">
        <v>11.0</v>
      </c>
      <c r="B12" s="32" t="s">
        <v>213</v>
      </c>
      <c r="C12" s="32" t="s">
        <v>214</v>
      </c>
      <c r="D12" s="32">
        <v>2016.0</v>
      </c>
      <c r="E12" s="32" t="s">
        <v>99</v>
      </c>
      <c r="F12" s="32">
        <v>3.0</v>
      </c>
      <c r="G12" s="32">
        <v>-4.0</v>
      </c>
      <c r="H12" s="32">
        <v>-1.0</v>
      </c>
      <c r="I12" s="32">
        <v>-6.0</v>
      </c>
      <c r="J12" s="32">
        <v>0.0</v>
      </c>
      <c r="K12" s="32" t="s">
        <v>215</v>
      </c>
      <c r="L12" s="32" t="s">
        <v>216</v>
      </c>
      <c r="M12" s="32">
        <v>1.0</v>
      </c>
      <c r="N12" s="32">
        <v>1.0</v>
      </c>
      <c r="O12" s="32" t="s">
        <v>84</v>
      </c>
      <c r="P12" s="32" t="s">
        <v>23</v>
      </c>
      <c r="Q12" s="32">
        <v>1.0</v>
      </c>
      <c r="R12" s="32">
        <v>0.0</v>
      </c>
      <c r="S12" s="32">
        <v>0.0</v>
      </c>
      <c r="T12" s="32">
        <f t="shared" si="1"/>
        <v>1</v>
      </c>
      <c r="U12" s="32" t="s">
        <v>217</v>
      </c>
      <c r="V12" s="32" t="s">
        <v>218</v>
      </c>
      <c r="W12" s="32" t="s">
        <v>33</v>
      </c>
      <c r="X12" s="32" t="s">
        <v>219</v>
      </c>
      <c r="Y12" s="32" t="s">
        <v>220</v>
      </c>
      <c r="Z12" s="32" t="s">
        <v>221</v>
      </c>
      <c r="AA12" s="32" t="s">
        <v>222</v>
      </c>
      <c r="AB12" s="32" t="s">
        <v>223</v>
      </c>
      <c r="AC12" s="32" t="s">
        <v>224</v>
      </c>
      <c r="AD12" s="32" t="s">
        <v>225</v>
      </c>
      <c r="AE12" s="32" t="s">
        <v>137</v>
      </c>
      <c r="AF12" s="32" t="s">
        <v>226</v>
      </c>
      <c r="AG12" s="32" t="s">
        <v>96</v>
      </c>
      <c r="AH12" s="32" t="s">
        <v>126</v>
      </c>
    </row>
    <row r="13">
      <c r="A13" s="33">
        <v>12.0</v>
      </c>
      <c r="B13" s="32" t="s">
        <v>227</v>
      </c>
      <c r="C13" s="32" t="s">
        <v>228</v>
      </c>
      <c r="D13" s="32">
        <v>2016.0</v>
      </c>
      <c r="E13" s="32" t="s">
        <v>229</v>
      </c>
      <c r="F13" s="32">
        <v>2.0</v>
      </c>
      <c r="G13" s="32">
        <v>-7.0</v>
      </c>
      <c r="H13" s="32">
        <v>-5.0</v>
      </c>
      <c r="I13" s="32">
        <v>2.0</v>
      </c>
      <c r="J13" s="32">
        <v>5.0</v>
      </c>
      <c r="K13" s="32" t="s">
        <v>43</v>
      </c>
      <c r="L13" s="32" t="s">
        <v>43</v>
      </c>
      <c r="M13" s="32">
        <v>0.0</v>
      </c>
      <c r="N13" s="32">
        <v>0.0</v>
      </c>
      <c r="O13" s="32" t="s">
        <v>165</v>
      </c>
      <c r="P13" s="32" t="s">
        <v>16</v>
      </c>
      <c r="Q13" s="32">
        <v>0.5</v>
      </c>
      <c r="R13" s="32">
        <v>0.5</v>
      </c>
      <c r="S13" s="32">
        <v>0.0</v>
      </c>
      <c r="T13" s="32">
        <f t="shared" si="1"/>
        <v>1</v>
      </c>
      <c r="U13" s="32" t="s">
        <v>230</v>
      </c>
      <c r="V13" s="32" t="s">
        <v>231</v>
      </c>
      <c r="W13" s="32" t="s">
        <v>17</v>
      </c>
      <c r="X13" s="32" t="s">
        <v>232</v>
      </c>
      <c r="Y13" s="32" t="s">
        <v>233</v>
      </c>
      <c r="Z13" s="32" t="s">
        <v>234</v>
      </c>
      <c r="AA13" s="32" t="s">
        <v>235</v>
      </c>
      <c r="AB13" s="32" t="s">
        <v>236</v>
      </c>
      <c r="AC13" s="32" t="s">
        <v>237</v>
      </c>
      <c r="AD13" s="32" t="s">
        <v>238</v>
      </c>
      <c r="AE13" s="32" t="s">
        <v>239</v>
      </c>
      <c r="AF13" s="32" t="s">
        <v>240</v>
      </c>
      <c r="AG13" s="32" t="s">
        <v>96</v>
      </c>
      <c r="AH13" s="32"/>
    </row>
    <row r="14">
      <c r="A14" s="31">
        <v>13.0</v>
      </c>
      <c r="B14" s="32" t="s">
        <v>241</v>
      </c>
      <c r="C14" s="32" t="s">
        <v>242</v>
      </c>
      <c r="D14" s="32">
        <v>2011.0</v>
      </c>
      <c r="E14" s="32" t="s">
        <v>99</v>
      </c>
      <c r="F14" s="32">
        <v>2.0</v>
      </c>
      <c r="G14" s="32">
        <v>-4.0</v>
      </c>
      <c r="H14" s="32">
        <v>-4.0</v>
      </c>
      <c r="I14" s="32">
        <v>-3.0</v>
      </c>
      <c r="J14" s="32">
        <v>0.0</v>
      </c>
      <c r="K14" s="32" t="s">
        <v>44</v>
      </c>
      <c r="L14" s="32" t="s">
        <v>44</v>
      </c>
      <c r="M14" s="32">
        <v>0.0</v>
      </c>
      <c r="N14" s="32">
        <v>1.0</v>
      </c>
      <c r="O14" s="32" t="s">
        <v>243</v>
      </c>
      <c r="P14" s="32" t="s">
        <v>23</v>
      </c>
      <c r="Q14" s="32">
        <v>1.0</v>
      </c>
      <c r="R14" s="32">
        <v>0.0</v>
      </c>
      <c r="S14" s="32">
        <v>0.0</v>
      </c>
      <c r="T14" s="32">
        <f t="shared" si="1"/>
        <v>1</v>
      </c>
      <c r="U14" s="32" t="s">
        <v>244</v>
      </c>
      <c r="V14" s="32" t="s">
        <v>245</v>
      </c>
      <c r="W14" s="32" t="s">
        <v>28</v>
      </c>
      <c r="X14" s="32" t="s">
        <v>246</v>
      </c>
      <c r="Y14" s="32" t="s">
        <v>247</v>
      </c>
      <c r="Z14" s="32" t="s">
        <v>248</v>
      </c>
      <c r="AA14" s="32" t="s">
        <v>249</v>
      </c>
      <c r="AB14" s="32" t="s">
        <v>250</v>
      </c>
      <c r="AC14" s="32" t="s">
        <v>251</v>
      </c>
      <c r="AD14" s="32" t="s">
        <v>252</v>
      </c>
      <c r="AE14" s="32" t="s">
        <v>253</v>
      </c>
      <c r="AF14" s="32" t="s">
        <v>254</v>
      </c>
      <c r="AG14" s="32" t="s">
        <v>96</v>
      </c>
      <c r="AH14" s="35"/>
    </row>
    <row r="15">
      <c r="A15" s="33">
        <v>14.0</v>
      </c>
      <c r="B15" s="33" t="s">
        <v>255</v>
      </c>
      <c r="C15" s="33" t="s">
        <v>256</v>
      </c>
      <c r="D15" s="33">
        <v>2009.0</v>
      </c>
      <c r="E15" s="33" t="s">
        <v>257</v>
      </c>
      <c r="F15" s="33">
        <v>3.0</v>
      </c>
      <c r="G15" s="33">
        <v>-4.0</v>
      </c>
      <c r="H15" s="33">
        <v>-2.0</v>
      </c>
      <c r="I15" s="33">
        <v>-2.0</v>
      </c>
      <c r="J15" s="33">
        <v>0.0</v>
      </c>
      <c r="K15" s="33" t="s">
        <v>45</v>
      </c>
      <c r="L15" s="33" t="s">
        <v>45</v>
      </c>
      <c r="M15" s="33">
        <v>0.0</v>
      </c>
      <c r="N15" s="33">
        <v>1.0</v>
      </c>
      <c r="O15" s="33" t="s">
        <v>84</v>
      </c>
      <c r="P15" s="33" t="s">
        <v>113</v>
      </c>
      <c r="Q15" s="33">
        <v>0.0</v>
      </c>
      <c r="R15" s="33">
        <v>1.0</v>
      </c>
      <c r="S15" s="33">
        <v>0.0</v>
      </c>
      <c r="T15" s="33">
        <f t="shared" si="1"/>
        <v>1</v>
      </c>
      <c r="U15" s="33" t="s">
        <v>258</v>
      </c>
      <c r="V15" s="33" t="s">
        <v>143</v>
      </c>
      <c r="W15" s="33" t="s">
        <v>31</v>
      </c>
      <c r="X15" s="33" t="s">
        <v>259</v>
      </c>
      <c r="Y15" s="33" t="s">
        <v>118</v>
      </c>
      <c r="Z15" s="33" t="s">
        <v>260</v>
      </c>
      <c r="AA15" s="33" t="s">
        <v>261</v>
      </c>
      <c r="AB15" s="33" t="s">
        <v>262</v>
      </c>
      <c r="AC15" s="33" t="s">
        <v>263</v>
      </c>
      <c r="AD15" s="33" t="s">
        <v>264</v>
      </c>
      <c r="AE15" s="33" t="s">
        <v>137</v>
      </c>
      <c r="AF15" s="33" t="s">
        <v>265</v>
      </c>
      <c r="AG15" s="33" t="s">
        <v>96</v>
      </c>
      <c r="AH15" s="34"/>
    </row>
    <row r="16">
      <c r="A16" s="31">
        <v>15.0</v>
      </c>
      <c r="B16" s="31" t="s">
        <v>266</v>
      </c>
      <c r="C16" s="31" t="s">
        <v>267</v>
      </c>
      <c r="D16" s="31">
        <v>2016.0</v>
      </c>
      <c r="E16" s="31" t="s">
        <v>141</v>
      </c>
      <c r="F16" s="31">
        <v>3.0</v>
      </c>
      <c r="G16" s="31">
        <v>-3.0</v>
      </c>
      <c r="H16" s="31">
        <v>-1.0</v>
      </c>
      <c r="I16" s="31">
        <v>-2.0</v>
      </c>
      <c r="J16" s="31">
        <v>0.0</v>
      </c>
      <c r="K16" s="31" t="s">
        <v>45</v>
      </c>
      <c r="L16" s="31" t="s">
        <v>45</v>
      </c>
      <c r="M16" s="31">
        <v>0.0</v>
      </c>
      <c r="N16" s="31">
        <v>0.0</v>
      </c>
      <c r="O16" s="31" t="s">
        <v>268</v>
      </c>
      <c r="P16" s="31" t="s">
        <v>23</v>
      </c>
      <c r="Q16" s="31">
        <v>0.0</v>
      </c>
      <c r="R16" s="31">
        <v>1.0</v>
      </c>
      <c r="S16" s="31">
        <v>0.0</v>
      </c>
      <c r="T16" s="31">
        <v>1.0</v>
      </c>
      <c r="U16" s="31" t="s">
        <v>269</v>
      </c>
      <c r="V16" s="31" t="s">
        <v>143</v>
      </c>
      <c r="W16" s="31" t="s">
        <v>31</v>
      </c>
      <c r="X16" s="31" t="s">
        <v>270</v>
      </c>
      <c r="Y16" s="31" t="s">
        <v>102</v>
      </c>
      <c r="Z16" s="31" t="s">
        <v>271</v>
      </c>
      <c r="AA16" s="31" t="s">
        <v>272</v>
      </c>
      <c r="AB16" s="31" t="s">
        <v>273</v>
      </c>
      <c r="AC16" s="31" t="s">
        <v>274</v>
      </c>
      <c r="AD16" s="31" t="s">
        <v>275</v>
      </c>
      <c r="AE16" s="31" t="s">
        <v>94</v>
      </c>
      <c r="AF16" s="31" t="s">
        <v>276</v>
      </c>
      <c r="AG16" s="31" t="s">
        <v>151</v>
      </c>
      <c r="AH16" s="31" t="s">
        <v>126</v>
      </c>
    </row>
    <row r="17">
      <c r="A17" s="33">
        <v>16.0</v>
      </c>
      <c r="B17" s="32" t="s">
        <v>277</v>
      </c>
      <c r="C17" s="32" t="s">
        <v>278</v>
      </c>
      <c r="D17" s="32">
        <v>2017.0</v>
      </c>
      <c r="E17" s="32" t="s">
        <v>229</v>
      </c>
      <c r="F17" s="32">
        <v>3.0</v>
      </c>
      <c r="G17" s="32">
        <v>-7.0</v>
      </c>
      <c r="H17" s="32">
        <v>0.0</v>
      </c>
      <c r="I17" s="32">
        <v>-6.0</v>
      </c>
      <c r="J17" s="32">
        <v>6.0</v>
      </c>
      <c r="K17" s="32" t="s">
        <v>279</v>
      </c>
      <c r="L17" s="32" t="s">
        <v>44</v>
      </c>
      <c r="M17" s="32">
        <v>0.0</v>
      </c>
      <c r="N17" s="32">
        <v>1.0</v>
      </c>
      <c r="O17" s="32" t="s">
        <v>280</v>
      </c>
      <c r="P17" s="32" t="s">
        <v>23</v>
      </c>
      <c r="Q17" s="32">
        <v>0.25</v>
      </c>
      <c r="R17" s="32">
        <v>0.75</v>
      </c>
      <c r="S17" s="32">
        <v>0.0</v>
      </c>
      <c r="T17" s="32">
        <f t="shared" ref="T17:T29" si="2">SUM(Q17:S17)</f>
        <v>1</v>
      </c>
      <c r="U17" s="32" t="s">
        <v>281</v>
      </c>
      <c r="V17" s="32" t="s">
        <v>282</v>
      </c>
      <c r="W17" s="32" t="s">
        <v>25</v>
      </c>
      <c r="X17" s="32" t="s">
        <v>283</v>
      </c>
      <c r="Y17" s="32" t="s">
        <v>284</v>
      </c>
      <c r="Z17" s="32" t="s">
        <v>285</v>
      </c>
      <c r="AA17" s="32" t="s">
        <v>286</v>
      </c>
      <c r="AB17" s="32" t="s">
        <v>287</v>
      </c>
      <c r="AC17" s="32" t="s">
        <v>288</v>
      </c>
      <c r="AD17" s="32" t="s">
        <v>289</v>
      </c>
      <c r="AE17" s="32" t="s">
        <v>290</v>
      </c>
      <c r="AF17" s="32" t="s">
        <v>291</v>
      </c>
      <c r="AG17" s="32" t="s">
        <v>96</v>
      </c>
      <c r="AH17" s="32" t="s">
        <v>126</v>
      </c>
    </row>
    <row r="18">
      <c r="A18" s="31">
        <v>17.0</v>
      </c>
      <c r="B18" s="32" t="s">
        <v>292</v>
      </c>
      <c r="C18" s="32" t="s">
        <v>293</v>
      </c>
      <c r="D18" s="32">
        <v>2012.0</v>
      </c>
      <c r="E18" s="32" t="s">
        <v>111</v>
      </c>
      <c r="F18" s="32">
        <v>3.0</v>
      </c>
      <c r="G18" s="32">
        <v>-3.0</v>
      </c>
      <c r="H18" s="32">
        <v>-2.0</v>
      </c>
      <c r="I18" s="32">
        <v>-3.0</v>
      </c>
      <c r="J18" s="32">
        <v>0.0</v>
      </c>
      <c r="K18" s="32" t="s">
        <v>45</v>
      </c>
      <c r="L18" s="32" t="s">
        <v>45</v>
      </c>
      <c r="M18" s="32">
        <v>0.0</v>
      </c>
      <c r="N18" s="32">
        <v>1.0</v>
      </c>
      <c r="O18" s="32" t="s">
        <v>84</v>
      </c>
      <c r="P18" s="32" t="s">
        <v>113</v>
      </c>
      <c r="Q18" s="32">
        <v>1.0</v>
      </c>
      <c r="R18" s="32">
        <v>0.0</v>
      </c>
      <c r="S18" s="32">
        <v>0.0</v>
      </c>
      <c r="T18" s="32">
        <f t="shared" si="2"/>
        <v>1</v>
      </c>
      <c r="U18" s="32" t="s">
        <v>294</v>
      </c>
      <c r="V18" s="32" t="s">
        <v>295</v>
      </c>
      <c r="W18" s="32" t="s">
        <v>36</v>
      </c>
      <c r="X18" s="32" t="s">
        <v>296</v>
      </c>
      <c r="Y18" s="32" t="s">
        <v>297</v>
      </c>
      <c r="Z18" s="32" t="s">
        <v>298</v>
      </c>
      <c r="AA18" s="32" t="s">
        <v>299</v>
      </c>
      <c r="AB18" s="32" t="s">
        <v>300</v>
      </c>
      <c r="AC18" s="32" t="s">
        <v>301</v>
      </c>
      <c r="AD18" s="32" t="s">
        <v>302</v>
      </c>
      <c r="AE18" s="32" t="s">
        <v>303</v>
      </c>
      <c r="AF18" s="32" t="s">
        <v>304</v>
      </c>
      <c r="AG18" s="32" t="s">
        <v>96</v>
      </c>
      <c r="AH18" s="35"/>
    </row>
    <row r="19">
      <c r="A19" s="33">
        <v>18.0</v>
      </c>
      <c r="B19" s="32" t="s">
        <v>305</v>
      </c>
      <c r="C19" s="32" t="s">
        <v>306</v>
      </c>
      <c r="D19" s="32">
        <v>2018.0</v>
      </c>
      <c r="E19" s="32" t="s">
        <v>307</v>
      </c>
      <c r="F19" s="32">
        <v>3.0</v>
      </c>
      <c r="G19" s="32">
        <v>-10.0</v>
      </c>
      <c r="H19" s="32">
        <v>-5.0</v>
      </c>
      <c r="I19" s="32">
        <v>-6.0</v>
      </c>
      <c r="J19" s="32">
        <v>2.0</v>
      </c>
      <c r="K19" s="32" t="s">
        <v>308</v>
      </c>
      <c r="L19" s="32" t="s">
        <v>42</v>
      </c>
      <c r="M19" s="32">
        <v>0.0</v>
      </c>
      <c r="N19" s="32">
        <v>1.0</v>
      </c>
      <c r="O19" s="32" t="s">
        <v>84</v>
      </c>
      <c r="P19" s="32" t="s">
        <v>16</v>
      </c>
      <c r="Q19" s="32">
        <v>0.0</v>
      </c>
      <c r="R19" s="32">
        <v>0.0</v>
      </c>
      <c r="S19" s="32">
        <v>1.0</v>
      </c>
      <c r="T19" s="32">
        <f t="shared" si="2"/>
        <v>1</v>
      </c>
      <c r="U19" s="32" t="s">
        <v>309</v>
      </c>
      <c r="V19" s="32" t="s">
        <v>310</v>
      </c>
      <c r="W19" s="32" t="s">
        <v>15</v>
      </c>
      <c r="X19" s="32" t="s">
        <v>311</v>
      </c>
      <c r="Y19" s="32" t="s">
        <v>312</v>
      </c>
      <c r="Z19" s="32" t="s">
        <v>313</v>
      </c>
      <c r="AA19" s="32" t="s">
        <v>314</v>
      </c>
      <c r="AB19" s="32" t="s">
        <v>315</v>
      </c>
      <c r="AC19" s="36" t="s">
        <v>316</v>
      </c>
      <c r="AD19" s="32" t="s">
        <v>317</v>
      </c>
      <c r="AE19" s="32" t="s">
        <v>94</v>
      </c>
      <c r="AF19" s="32" t="s">
        <v>94</v>
      </c>
      <c r="AG19" s="32" t="s">
        <v>96</v>
      </c>
      <c r="AH19" s="32" t="s">
        <v>126</v>
      </c>
    </row>
    <row r="20">
      <c r="A20" s="31">
        <v>19.0</v>
      </c>
      <c r="B20" s="31" t="s">
        <v>318</v>
      </c>
      <c r="C20" s="31" t="s">
        <v>319</v>
      </c>
      <c r="D20" s="31">
        <v>2011.0</v>
      </c>
      <c r="E20" s="31" t="s">
        <v>141</v>
      </c>
      <c r="F20" s="31">
        <v>3.0</v>
      </c>
      <c r="G20" s="31">
        <v>-3.0</v>
      </c>
      <c r="H20" s="31">
        <v>-1.0</v>
      </c>
      <c r="I20" s="31">
        <v>-3.0</v>
      </c>
      <c r="J20" s="31">
        <v>0.0</v>
      </c>
      <c r="K20" s="31" t="s">
        <v>45</v>
      </c>
      <c r="L20" s="31" t="s">
        <v>45</v>
      </c>
      <c r="M20" s="31">
        <v>0.0</v>
      </c>
      <c r="N20" s="31">
        <v>1.0</v>
      </c>
      <c r="O20" s="31" t="s">
        <v>84</v>
      </c>
      <c r="P20" s="31" t="s">
        <v>23</v>
      </c>
      <c r="Q20" s="31">
        <v>0.25</v>
      </c>
      <c r="R20" s="31">
        <v>0.75</v>
      </c>
      <c r="S20" s="31">
        <v>0.0</v>
      </c>
      <c r="T20" s="31">
        <f t="shared" si="2"/>
        <v>1</v>
      </c>
      <c r="U20" s="31" t="s">
        <v>320</v>
      </c>
      <c r="V20" s="31" t="s">
        <v>143</v>
      </c>
      <c r="W20" s="31" t="s">
        <v>31</v>
      </c>
      <c r="X20" s="31" t="s">
        <v>270</v>
      </c>
      <c r="Y20" s="31" t="s">
        <v>297</v>
      </c>
      <c r="Z20" s="31" t="s">
        <v>321</v>
      </c>
      <c r="AA20" s="31" t="s">
        <v>322</v>
      </c>
      <c r="AB20" s="31" t="s">
        <v>323</v>
      </c>
      <c r="AC20" s="31" t="s">
        <v>324</v>
      </c>
      <c r="AD20" s="31" t="s">
        <v>325</v>
      </c>
      <c r="AE20" s="31" t="s">
        <v>137</v>
      </c>
      <c r="AF20" s="31" t="s">
        <v>326</v>
      </c>
      <c r="AG20" s="31" t="s">
        <v>96</v>
      </c>
      <c r="AH20" s="37"/>
    </row>
    <row r="21">
      <c r="A21" s="33">
        <v>20.0</v>
      </c>
      <c r="B21" s="33" t="s">
        <v>327</v>
      </c>
      <c r="C21" s="33" t="s">
        <v>328</v>
      </c>
      <c r="D21" s="33">
        <v>2021.0</v>
      </c>
      <c r="E21" s="33" t="s">
        <v>329</v>
      </c>
      <c r="F21" s="33">
        <v>1.0</v>
      </c>
      <c r="G21" s="33">
        <v>-10.0</v>
      </c>
      <c r="H21" s="33">
        <v>-6.0</v>
      </c>
      <c r="I21" s="33">
        <v>2.0</v>
      </c>
      <c r="J21" s="33">
        <v>2.0</v>
      </c>
      <c r="K21" s="33" t="s">
        <v>330</v>
      </c>
      <c r="L21" s="33" t="s">
        <v>42</v>
      </c>
      <c r="M21" s="33">
        <v>0.0</v>
      </c>
      <c r="N21" s="33">
        <v>1.0</v>
      </c>
      <c r="O21" s="33" t="s">
        <v>243</v>
      </c>
      <c r="P21" s="33" t="s">
        <v>16</v>
      </c>
      <c r="Q21" s="33">
        <v>0.0</v>
      </c>
      <c r="R21" s="33">
        <v>1.0</v>
      </c>
      <c r="S21" s="33">
        <v>0.0</v>
      </c>
      <c r="T21" s="33">
        <f t="shared" si="2"/>
        <v>1</v>
      </c>
      <c r="U21" s="33" t="s">
        <v>331</v>
      </c>
      <c r="V21" s="33" t="s">
        <v>332</v>
      </c>
      <c r="W21" s="33" t="s">
        <v>15</v>
      </c>
      <c r="X21" s="33" t="s">
        <v>333</v>
      </c>
      <c r="Y21" s="33" t="s">
        <v>334</v>
      </c>
      <c r="Z21" s="33" t="s">
        <v>335</v>
      </c>
      <c r="AA21" s="33" t="s">
        <v>336</v>
      </c>
      <c r="AB21" s="33" t="s">
        <v>337</v>
      </c>
      <c r="AC21" s="38" t="s">
        <v>338</v>
      </c>
      <c r="AD21" s="33" t="s">
        <v>339</v>
      </c>
      <c r="AE21" s="33" t="s">
        <v>340</v>
      </c>
      <c r="AF21" s="33" t="s">
        <v>341</v>
      </c>
      <c r="AG21" s="33" t="s">
        <v>96</v>
      </c>
      <c r="AH21" s="33" t="s">
        <v>126</v>
      </c>
    </row>
    <row r="22">
      <c r="A22" s="31">
        <v>21.0</v>
      </c>
      <c r="B22" s="32" t="s">
        <v>342</v>
      </c>
      <c r="C22" s="32" t="s">
        <v>343</v>
      </c>
      <c r="D22" s="32">
        <v>2009.0</v>
      </c>
      <c r="E22" s="32" t="s">
        <v>344</v>
      </c>
      <c r="F22" s="32">
        <v>3.0</v>
      </c>
      <c r="G22" s="32">
        <v>-3.0</v>
      </c>
      <c r="H22" s="32">
        <v>-1.0</v>
      </c>
      <c r="I22" s="32">
        <v>-2.0</v>
      </c>
      <c r="J22" s="32">
        <v>0.0</v>
      </c>
      <c r="K22" s="32" t="s">
        <v>45</v>
      </c>
      <c r="L22" s="32" t="s">
        <v>45</v>
      </c>
      <c r="M22" s="32">
        <v>0.0</v>
      </c>
      <c r="N22" s="32">
        <v>1.0</v>
      </c>
      <c r="O22" s="32" t="s">
        <v>84</v>
      </c>
      <c r="P22" s="32" t="s">
        <v>23</v>
      </c>
      <c r="Q22" s="32">
        <v>0.75</v>
      </c>
      <c r="R22" s="32">
        <v>0.25</v>
      </c>
      <c r="S22" s="32">
        <v>0.0</v>
      </c>
      <c r="T22" s="32">
        <f t="shared" si="2"/>
        <v>1</v>
      </c>
      <c r="U22" s="32" t="s">
        <v>345</v>
      </c>
      <c r="V22" s="32" t="s">
        <v>143</v>
      </c>
      <c r="W22" s="32" t="s">
        <v>31</v>
      </c>
      <c r="X22" s="32" t="s">
        <v>270</v>
      </c>
      <c r="Y22" s="32" t="s">
        <v>297</v>
      </c>
      <c r="Z22" s="32" t="s">
        <v>346</v>
      </c>
      <c r="AA22" s="32" t="s">
        <v>347</v>
      </c>
      <c r="AB22" s="32" t="s">
        <v>348</v>
      </c>
      <c r="AC22" s="32" t="s">
        <v>349</v>
      </c>
      <c r="AD22" s="32" t="s">
        <v>350</v>
      </c>
      <c r="AE22" s="32" t="s">
        <v>351</v>
      </c>
      <c r="AF22" s="32" t="s">
        <v>352</v>
      </c>
      <c r="AG22" s="32" t="s">
        <v>96</v>
      </c>
      <c r="AH22" s="35"/>
    </row>
    <row r="23">
      <c r="A23" s="33">
        <v>22.0</v>
      </c>
      <c r="B23" s="32" t="s">
        <v>353</v>
      </c>
      <c r="C23" s="32" t="s">
        <v>354</v>
      </c>
      <c r="D23" s="32">
        <v>2006.0</v>
      </c>
      <c r="E23" s="32" t="s">
        <v>355</v>
      </c>
      <c r="F23" s="32">
        <v>3.0</v>
      </c>
      <c r="G23" s="32">
        <v>-10.0</v>
      </c>
      <c r="H23" s="32">
        <v>-6.0</v>
      </c>
      <c r="I23" s="32">
        <v>-3.0</v>
      </c>
      <c r="J23" s="32">
        <v>0.0</v>
      </c>
      <c r="K23" s="32" t="s">
        <v>330</v>
      </c>
      <c r="L23" s="32" t="s">
        <v>43</v>
      </c>
      <c r="M23" s="32">
        <v>0.0</v>
      </c>
      <c r="N23" s="32">
        <v>1.0</v>
      </c>
      <c r="O23" s="32" t="s">
        <v>84</v>
      </c>
      <c r="P23" s="32" t="s">
        <v>113</v>
      </c>
      <c r="Q23" s="32">
        <v>0.0</v>
      </c>
      <c r="R23" s="32">
        <v>0.0</v>
      </c>
      <c r="S23" s="32">
        <v>1.0</v>
      </c>
      <c r="T23" s="32">
        <f t="shared" si="2"/>
        <v>1</v>
      </c>
      <c r="U23" s="32" t="s">
        <v>356</v>
      </c>
      <c r="V23" s="32" t="s">
        <v>357</v>
      </c>
      <c r="W23" s="32" t="s">
        <v>17</v>
      </c>
      <c r="X23" s="32" t="s">
        <v>358</v>
      </c>
      <c r="Y23" s="32" t="s">
        <v>359</v>
      </c>
      <c r="Z23" s="32" t="s">
        <v>360</v>
      </c>
      <c r="AA23" s="32" t="s">
        <v>361</v>
      </c>
      <c r="AB23" s="32" t="s">
        <v>362</v>
      </c>
      <c r="AC23" s="32" t="s">
        <v>363</v>
      </c>
      <c r="AD23" s="32" t="s">
        <v>364</v>
      </c>
      <c r="AE23" s="32" t="s">
        <v>137</v>
      </c>
      <c r="AF23" s="32" t="s">
        <v>94</v>
      </c>
      <c r="AG23" s="32" t="s">
        <v>96</v>
      </c>
      <c r="AH23" s="32"/>
    </row>
    <row r="24">
      <c r="A24" s="31">
        <v>23.0</v>
      </c>
      <c r="B24" s="32" t="s">
        <v>365</v>
      </c>
      <c r="C24" s="32" t="s">
        <v>366</v>
      </c>
      <c r="D24" s="32">
        <v>2018.0</v>
      </c>
      <c r="E24" s="32" t="s">
        <v>367</v>
      </c>
      <c r="F24" s="32">
        <v>2.0</v>
      </c>
      <c r="G24" s="32">
        <v>-7.0</v>
      </c>
      <c r="H24" s="32">
        <v>-4.0</v>
      </c>
      <c r="I24" s="32">
        <v>-3.0</v>
      </c>
      <c r="J24" s="32">
        <v>5.0</v>
      </c>
      <c r="K24" s="32" t="s">
        <v>43</v>
      </c>
      <c r="L24" s="32" t="s">
        <v>43</v>
      </c>
      <c r="M24" s="32">
        <v>0.0</v>
      </c>
      <c r="N24" s="32">
        <v>1.0</v>
      </c>
      <c r="O24" s="32" t="s">
        <v>243</v>
      </c>
      <c r="P24" s="32" t="s">
        <v>16</v>
      </c>
      <c r="Q24" s="32">
        <v>0.25</v>
      </c>
      <c r="R24" s="32">
        <v>0.75</v>
      </c>
      <c r="S24" s="32">
        <v>0.0</v>
      </c>
      <c r="T24" s="32">
        <f t="shared" si="2"/>
        <v>1</v>
      </c>
      <c r="U24" s="32" t="s">
        <v>368</v>
      </c>
      <c r="V24" s="32" t="s">
        <v>369</v>
      </c>
      <c r="W24" s="32" t="s">
        <v>17</v>
      </c>
      <c r="X24" s="32" t="s">
        <v>232</v>
      </c>
      <c r="Y24" s="32" t="s">
        <v>233</v>
      </c>
      <c r="Z24" s="32" t="s">
        <v>370</v>
      </c>
      <c r="AA24" s="32" t="s">
        <v>371</v>
      </c>
      <c r="AB24" s="32" t="s">
        <v>372</v>
      </c>
      <c r="AC24" s="32" t="s">
        <v>373</v>
      </c>
      <c r="AD24" s="32" t="s">
        <v>374</v>
      </c>
      <c r="AE24" s="32" t="s">
        <v>375</v>
      </c>
      <c r="AF24" s="32" t="s">
        <v>376</v>
      </c>
      <c r="AG24" s="32" t="s">
        <v>96</v>
      </c>
      <c r="AH24" s="32" t="s">
        <v>126</v>
      </c>
    </row>
    <row r="25">
      <c r="A25" s="33">
        <v>24.0</v>
      </c>
      <c r="B25" s="33" t="s">
        <v>377</v>
      </c>
      <c r="C25" s="33" t="s">
        <v>378</v>
      </c>
      <c r="D25" s="33">
        <v>2013.0</v>
      </c>
      <c r="E25" s="33" t="s">
        <v>179</v>
      </c>
      <c r="F25" s="33">
        <v>3.0</v>
      </c>
      <c r="G25" s="33">
        <v>-3.0</v>
      </c>
      <c r="H25" s="33">
        <v>-2.0</v>
      </c>
      <c r="I25" s="33">
        <v>-2.0</v>
      </c>
      <c r="J25" s="33">
        <v>0.0</v>
      </c>
      <c r="K25" s="33" t="s">
        <v>45</v>
      </c>
      <c r="L25" s="33" t="s">
        <v>45</v>
      </c>
      <c r="M25" s="33">
        <v>0.0</v>
      </c>
      <c r="N25" s="33">
        <v>1.0</v>
      </c>
      <c r="O25" s="33" t="s">
        <v>84</v>
      </c>
      <c r="P25" s="33" t="s">
        <v>23</v>
      </c>
      <c r="Q25" s="33">
        <v>0.25</v>
      </c>
      <c r="R25" s="33">
        <v>0.75</v>
      </c>
      <c r="S25" s="33">
        <v>0.0</v>
      </c>
      <c r="T25" s="33">
        <f t="shared" si="2"/>
        <v>1</v>
      </c>
      <c r="U25" s="33" t="s">
        <v>379</v>
      </c>
      <c r="V25" s="33" t="s">
        <v>143</v>
      </c>
      <c r="W25" s="33" t="s">
        <v>31</v>
      </c>
      <c r="X25" s="33" t="s">
        <v>380</v>
      </c>
      <c r="Y25" s="33" t="s">
        <v>102</v>
      </c>
      <c r="Z25" s="33" t="s">
        <v>381</v>
      </c>
      <c r="AA25" s="33" t="s">
        <v>382</v>
      </c>
      <c r="AB25" s="33" t="s">
        <v>383</v>
      </c>
      <c r="AC25" s="33" t="s">
        <v>384</v>
      </c>
      <c r="AD25" s="33" t="s">
        <v>385</v>
      </c>
      <c r="AE25" s="33" t="s">
        <v>386</v>
      </c>
      <c r="AF25" s="33" t="s">
        <v>387</v>
      </c>
      <c r="AG25" s="33" t="s">
        <v>388</v>
      </c>
      <c r="AH25" s="34"/>
    </row>
    <row r="26">
      <c r="A26" s="31">
        <v>25.0</v>
      </c>
      <c r="B26" s="32" t="s">
        <v>389</v>
      </c>
      <c r="C26" s="32" t="s">
        <v>390</v>
      </c>
      <c r="D26" s="32">
        <v>2006.0</v>
      </c>
      <c r="E26" s="32" t="s">
        <v>391</v>
      </c>
      <c r="F26" s="32">
        <v>0.0</v>
      </c>
      <c r="G26" s="32">
        <v>-9.0</v>
      </c>
      <c r="H26" s="32">
        <v>-6.0</v>
      </c>
      <c r="I26" s="32">
        <v>-6.0</v>
      </c>
      <c r="J26" s="32">
        <v>5.0</v>
      </c>
      <c r="K26" s="32" t="s">
        <v>42</v>
      </c>
      <c r="L26" s="32" t="s">
        <v>42</v>
      </c>
      <c r="M26" s="32">
        <v>0.0</v>
      </c>
      <c r="N26" s="32">
        <v>1.0</v>
      </c>
      <c r="O26" s="32" t="s">
        <v>84</v>
      </c>
      <c r="P26" s="32" t="s">
        <v>23</v>
      </c>
      <c r="Q26" s="32">
        <v>1.0</v>
      </c>
      <c r="R26" s="32">
        <v>0.0</v>
      </c>
      <c r="S26" s="32">
        <v>0.0</v>
      </c>
      <c r="T26" s="32">
        <f t="shared" si="2"/>
        <v>1</v>
      </c>
      <c r="U26" s="32" t="s">
        <v>392</v>
      </c>
      <c r="V26" s="32" t="s">
        <v>393</v>
      </c>
      <c r="W26" s="32" t="s">
        <v>15</v>
      </c>
      <c r="X26" s="32" t="s">
        <v>137</v>
      </c>
      <c r="Y26" s="32" t="s">
        <v>102</v>
      </c>
      <c r="Z26" s="32" t="s">
        <v>394</v>
      </c>
      <c r="AA26" s="32" t="s">
        <v>395</v>
      </c>
      <c r="AB26" s="32" t="s">
        <v>396</v>
      </c>
      <c r="AC26" s="32" t="s">
        <v>397</v>
      </c>
      <c r="AD26" s="32" t="s">
        <v>398</v>
      </c>
      <c r="AE26" s="32" t="s">
        <v>399</v>
      </c>
      <c r="AF26" s="32" t="s">
        <v>400</v>
      </c>
      <c r="AG26" s="32" t="s">
        <v>401</v>
      </c>
      <c r="AH26" s="35"/>
    </row>
    <row r="27">
      <c r="A27" s="33">
        <v>26.0</v>
      </c>
      <c r="B27" s="33" t="s">
        <v>402</v>
      </c>
      <c r="C27" s="33" t="s">
        <v>403</v>
      </c>
      <c r="D27" s="33">
        <v>2011.0</v>
      </c>
      <c r="E27" s="33" t="s">
        <v>99</v>
      </c>
      <c r="F27" s="39">
        <v>44595.0</v>
      </c>
      <c r="G27" s="33">
        <v>-10.0</v>
      </c>
      <c r="H27" s="33">
        <v>0.0</v>
      </c>
      <c r="I27" s="33">
        <v>-6.0</v>
      </c>
      <c r="J27" s="33">
        <v>5.0</v>
      </c>
      <c r="K27" s="33" t="s">
        <v>404</v>
      </c>
      <c r="L27" s="33" t="s">
        <v>405</v>
      </c>
      <c r="M27" s="33">
        <v>1.0</v>
      </c>
      <c r="N27" s="33">
        <v>1.0</v>
      </c>
      <c r="O27" s="33" t="s">
        <v>243</v>
      </c>
      <c r="P27" s="33" t="s">
        <v>16</v>
      </c>
      <c r="Q27" s="33">
        <v>0.5</v>
      </c>
      <c r="R27" s="33">
        <v>0.5</v>
      </c>
      <c r="S27" s="33">
        <v>0.0</v>
      </c>
      <c r="T27" s="33">
        <f t="shared" si="2"/>
        <v>1</v>
      </c>
      <c r="U27" s="33" t="s">
        <v>406</v>
      </c>
      <c r="V27" s="33" t="s">
        <v>407</v>
      </c>
      <c r="W27" s="33" t="s">
        <v>38</v>
      </c>
      <c r="X27" s="33" t="s">
        <v>408</v>
      </c>
      <c r="Y27" s="33" t="s">
        <v>409</v>
      </c>
      <c r="Z27" s="33" t="s">
        <v>410</v>
      </c>
      <c r="AA27" s="33" t="s">
        <v>411</v>
      </c>
      <c r="AB27" s="33" t="s">
        <v>412</v>
      </c>
      <c r="AC27" s="33" t="s">
        <v>413</v>
      </c>
      <c r="AD27" s="33" t="s">
        <v>414</v>
      </c>
      <c r="AE27" s="33" t="s">
        <v>415</v>
      </c>
      <c r="AF27" s="33" t="s">
        <v>416</v>
      </c>
      <c r="AG27" s="33" t="s">
        <v>96</v>
      </c>
      <c r="AH27" s="33" t="s">
        <v>417</v>
      </c>
    </row>
    <row r="28">
      <c r="A28" s="31">
        <v>27.0</v>
      </c>
      <c r="B28" s="31" t="s">
        <v>418</v>
      </c>
      <c r="C28" s="31" t="s">
        <v>419</v>
      </c>
      <c r="D28" s="31">
        <v>2004.0</v>
      </c>
      <c r="E28" s="31" t="s">
        <v>420</v>
      </c>
      <c r="F28" s="31">
        <v>2.5</v>
      </c>
      <c r="G28" s="31">
        <v>-9.0</v>
      </c>
      <c r="H28" s="31">
        <v>-7.0</v>
      </c>
      <c r="I28" s="31">
        <v>-6.0</v>
      </c>
      <c r="J28" s="31">
        <v>5.0</v>
      </c>
      <c r="K28" s="31" t="s">
        <v>330</v>
      </c>
      <c r="L28" s="31" t="s">
        <v>42</v>
      </c>
      <c r="M28" s="31">
        <v>0.0</v>
      </c>
      <c r="N28" s="31">
        <v>0.0</v>
      </c>
      <c r="O28" s="31" t="s">
        <v>84</v>
      </c>
      <c r="P28" s="31" t="s">
        <v>23</v>
      </c>
      <c r="Q28" s="31">
        <v>0.25</v>
      </c>
      <c r="R28" s="31">
        <v>0.75</v>
      </c>
      <c r="S28" s="31">
        <v>0.0</v>
      </c>
      <c r="T28" s="31">
        <f t="shared" si="2"/>
        <v>1</v>
      </c>
      <c r="U28" s="31" t="s">
        <v>421</v>
      </c>
      <c r="V28" s="31" t="s">
        <v>310</v>
      </c>
      <c r="W28" s="31" t="s">
        <v>15</v>
      </c>
      <c r="X28" s="31" t="s">
        <v>422</v>
      </c>
      <c r="Y28" s="31" t="s">
        <v>102</v>
      </c>
      <c r="Z28" s="31" t="s">
        <v>423</v>
      </c>
      <c r="AA28" s="31" t="s">
        <v>424</v>
      </c>
      <c r="AB28" s="31" t="s">
        <v>425</v>
      </c>
      <c r="AC28" s="31" t="s">
        <v>426</v>
      </c>
      <c r="AD28" s="31" t="s">
        <v>427</v>
      </c>
      <c r="AE28" s="31" t="s">
        <v>428</v>
      </c>
      <c r="AF28" s="31" t="s">
        <v>429</v>
      </c>
      <c r="AG28" s="31" t="s">
        <v>96</v>
      </c>
      <c r="AH28" s="37"/>
    </row>
    <row r="29">
      <c r="A29" s="33">
        <v>28.0</v>
      </c>
      <c r="B29" s="32" t="s">
        <v>430</v>
      </c>
      <c r="C29" s="32" t="s">
        <v>431</v>
      </c>
      <c r="D29" s="32">
        <v>2012.0</v>
      </c>
      <c r="E29" s="32" t="s">
        <v>432</v>
      </c>
      <c r="F29" s="32">
        <v>3.0</v>
      </c>
      <c r="G29" s="32">
        <v>-5.0</v>
      </c>
      <c r="H29" s="32">
        <v>-4.0</v>
      </c>
      <c r="I29" s="32">
        <v>-6.0</v>
      </c>
      <c r="J29" s="32">
        <v>6.0</v>
      </c>
      <c r="K29" s="32" t="s">
        <v>44</v>
      </c>
      <c r="L29" s="32" t="s">
        <v>44</v>
      </c>
      <c r="M29" s="32">
        <v>0.0</v>
      </c>
      <c r="N29" s="32">
        <v>0.0</v>
      </c>
      <c r="O29" s="32" t="s">
        <v>84</v>
      </c>
      <c r="P29" s="32" t="s">
        <v>23</v>
      </c>
      <c r="Q29" s="32">
        <v>0.75</v>
      </c>
      <c r="R29" s="32">
        <v>0.25</v>
      </c>
      <c r="S29" s="32">
        <v>0.0</v>
      </c>
      <c r="T29" s="32">
        <f t="shared" si="2"/>
        <v>1</v>
      </c>
      <c r="U29" s="32" t="s">
        <v>433</v>
      </c>
      <c r="V29" s="32" t="s">
        <v>26</v>
      </c>
      <c r="W29" s="32" t="s">
        <v>25</v>
      </c>
      <c r="X29" s="32" t="s">
        <v>434</v>
      </c>
      <c r="Y29" s="32" t="s">
        <v>435</v>
      </c>
      <c r="Z29" s="32" t="s">
        <v>436</v>
      </c>
      <c r="AA29" s="32" t="s">
        <v>437</v>
      </c>
      <c r="AB29" s="32" t="s">
        <v>438</v>
      </c>
      <c r="AC29" s="32" t="s">
        <v>439</v>
      </c>
      <c r="AD29" s="32" t="s">
        <v>440</v>
      </c>
      <c r="AE29" s="32" t="s">
        <v>441</v>
      </c>
      <c r="AF29" s="32" t="s">
        <v>442</v>
      </c>
      <c r="AG29" s="32" t="s">
        <v>151</v>
      </c>
      <c r="AH29" s="32" t="s">
        <v>126</v>
      </c>
    </row>
    <row r="30">
      <c r="A30" s="31">
        <v>29.0</v>
      </c>
      <c r="B30" s="32" t="s">
        <v>443</v>
      </c>
      <c r="C30" s="32" t="s">
        <v>444</v>
      </c>
      <c r="D30" s="32">
        <v>2021.0</v>
      </c>
      <c r="E30" s="32" t="s">
        <v>99</v>
      </c>
      <c r="F30" s="32">
        <v>3.0</v>
      </c>
      <c r="G30" s="32">
        <v>-5.0</v>
      </c>
      <c r="H30" s="32">
        <v>-3.0</v>
      </c>
      <c r="I30" s="32">
        <v>-6.0</v>
      </c>
      <c r="J30" s="32">
        <v>5.0</v>
      </c>
      <c r="K30" s="32" t="s">
        <v>112</v>
      </c>
      <c r="L30" s="32" t="s">
        <v>44</v>
      </c>
      <c r="M30" s="32">
        <v>0.0</v>
      </c>
      <c r="N30" s="32">
        <v>1.0</v>
      </c>
      <c r="O30" s="32" t="s">
        <v>243</v>
      </c>
      <c r="P30" s="32" t="s">
        <v>16</v>
      </c>
      <c r="Q30" s="32">
        <v>1.0</v>
      </c>
      <c r="R30" s="32">
        <v>0.0</v>
      </c>
      <c r="S30" s="32">
        <v>0.0</v>
      </c>
      <c r="T30" s="32">
        <v>0.0</v>
      </c>
      <c r="U30" s="32" t="s">
        <v>445</v>
      </c>
      <c r="V30" s="32" t="s">
        <v>446</v>
      </c>
      <c r="W30" s="32" t="s">
        <v>28</v>
      </c>
      <c r="X30" s="32" t="s">
        <v>447</v>
      </c>
      <c r="Y30" s="32" t="s">
        <v>448</v>
      </c>
      <c r="Z30" s="32" t="s">
        <v>449</v>
      </c>
      <c r="AA30" s="32" t="s">
        <v>450</v>
      </c>
      <c r="AB30" s="32" t="s">
        <v>451</v>
      </c>
      <c r="AC30" s="32" t="s">
        <v>452</v>
      </c>
      <c r="AD30" s="32" t="s">
        <v>453</v>
      </c>
      <c r="AE30" s="32" t="s">
        <v>454</v>
      </c>
      <c r="AF30" s="32" t="s">
        <v>455</v>
      </c>
      <c r="AG30" s="32" t="s">
        <v>96</v>
      </c>
      <c r="AH30" s="32" t="s">
        <v>126</v>
      </c>
    </row>
    <row r="31">
      <c r="A31" s="33">
        <v>30.0</v>
      </c>
      <c r="B31" s="32" t="s">
        <v>456</v>
      </c>
      <c r="C31" s="32" t="s">
        <v>457</v>
      </c>
      <c r="D31" s="32">
        <v>2011.0</v>
      </c>
      <c r="E31" s="32" t="s">
        <v>111</v>
      </c>
      <c r="F31" s="32">
        <v>3.0</v>
      </c>
      <c r="G31" s="32">
        <v>-4.0</v>
      </c>
      <c r="H31" s="32">
        <v>-4.0</v>
      </c>
      <c r="I31" s="32">
        <v>-5.0</v>
      </c>
      <c r="J31" s="32">
        <v>-4.0</v>
      </c>
      <c r="K31" s="32" t="s">
        <v>44</v>
      </c>
      <c r="L31" s="32" t="s">
        <v>44</v>
      </c>
      <c r="M31" s="32">
        <v>0.0</v>
      </c>
      <c r="N31" s="32">
        <v>1.0</v>
      </c>
      <c r="O31" s="32" t="s">
        <v>84</v>
      </c>
      <c r="P31" s="32" t="s">
        <v>23</v>
      </c>
      <c r="Q31" s="32">
        <v>0.25</v>
      </c>
      <c r="R31" s="32">
        <v>0.75</v>
      </c>
      <c r="S31" s="32">
        <v>0.0</v>
      </c>
      <c r="T31" s="32">
        <f t="shared" ref="T31:T33" si="3">SUM(Q31:S31)</f>
        <v>1</v>
      </c>
      <c r="U31" s="32" t="s">
        <v>458</v>
      </c>
      <c r="V31" s="32" t="s">
        <v>459</v>
      </c>
      <c r="W31" s="32" t="s">
        <v>28</v>
      </c>
      <c r="X31" s="32" t="s">
        <v>460</v>
      </c>
      <c r="Y31" s="32" t="s">
        <v>461</v>
      </c>
      <c r="Z31" s="32" t="s">
        <v>462</v>
      </c>
      <c r="AA31" s="32" t="s">
        <v>463</v>
      </c>
      <c r="AB31" s="32" t="s">
        <v>464</v>
      </c>
      <c r="AC31" s="32" t="s">
        <v>465</v>
      </c>
      <c r="AD31" s="32" t="s">
        <v>466</v>
      </c>
      <c r="AE31" s="32" t="s">
        <v>467</v>
      </c>
      <c r="AF31" s="32" t="s">
        <v>468</v>
      </c>
      <c r="AG31" s="32" t="s">
        <v>96</v>
      </c>
      <c r="AH31" s="32" t="s">
        <v>126</v>
      </c>
    </row>
    <row r="32">
      <c r="A32" s="31">
        <v>31.0</v>
      </c>
      <c r="B32" s="32" t="s">
        <v>469</v>
      </c>
      <c r="C32" s="32" t="s">
        <v>470</v>
      </c>
      <c r="D32" s="32">
        <v>2016.0</v>
      </c>
      <c r="E32" s="32" t="s">
        <v>141</v>
      </c>
      <c r="F32" s="32">
        <v>3.0</v>
      </c>
      <c r="G32" s="32">
        <v>-3.0</v>
      </c>
      <c r="H32" s="32">
        <v>-1.0</v>
      </c>
      <c r="I32" s="32">
        <v>-2.0</v>
      </c>
      <c r="J32" s="32">
        <v>0.0</v>
      </c>
      <c r="K32" s="32" t="s">
        <v>45</v>
      </c>
      <c r="L32" s="32" t="s">
        <v>45</v>
      </c>
      <c r="M32" s="32">
        <v>0.0</v>
      </c>
      <c r="N32" s="32">
        <v>1.0</v>
      </c>
      <c r="O32" s="32" t="s">
        <v>84</v>
      </c>
      <c r="P32" s="32" t="s">
        <v>23</v>
      </c>
      <c r="Q32" s="32">
        <v>1.0</v>
      </c>
      <c r="R32" s="32">
        <v>0.0</v>
      </c>
      <c r="S32" s="32">
        <v>0.0</v>
      </c>
      <c r="T32" s="32">
        <f t="shared" si="3"/>
        <v>1</v>
      </c>
      <c r="U32" s="32" t="s">
        <v>471</v>
      </c>
      <c r="V32" s="32" t="s">
        <v>143</v>
      </c>
      <c r="W32" s="32" t="s">
        <v>31</v>
      </c>
      <c r="X32" s="32" t="s">
        <v>246</v>
      </c>
      <c r="Y32" s="32" t="s">
        <v>102</v>
      </c>
      <c r="Z32" s="32" t="s">
        <v>472</v>
      </c>
      <c r="AA32" s="32" t="s">
        <v>473</v>
      </c>
      <c r="AB32" s="32" t="s">
        <v>474</v>
      </c>
      <c r="AC32" s="32" t="s">
        <v>475</v>
      </c>
      <c r="AD32" s="32" t="s">
        <v>476</v>
      </c>
      <c r="AE32" s="32" t="s">
        <v>137</v>
      </c>
      <c r="AF32" s="32" t="s">
        <v>477</v>
      </c>
      <c r="AG32" s="32" t="s">
        <v>96</v>
      </c>
      <c r="AH32" s="35"/>
    </row>
    <row r="33">
      <c r="A33" s="33">
        <v>32.0</v>
      </c>
      <c r="B33" s="32" t="s">
        <v>478</v>
      </c>
      <c r="C33" s="32" t="s">
        <v>479</v>
      </c>
      <c r="D33" s="32">
        <v>2012.0</v>
      </c>
      <c r="E33" s="32" t="s">
        <v>355</v>
      </c>
      <c r="F33" s="32">
        <v>3.0</v>
      </c>
      <c r="G33" s="32">
        <v>-10.0</v>
      </c>
      <c r="H33" s="32">
        <v>-9.0</v>
      </c>
      <c r="I33" s="32">
        <v>-9.0</v>
      </c>
      <c r="J33" s="32">
        <v>0.0</v>
      </c>
      <c r="K33" s="32" t="s">
        <v>42</v>
      </c>
      <c r="L33" s="32" t="s">
        <v>42</v>
      </c>
      <c r="M33" s="32">
        <v>0.0</v>
      </c>
      <c r="N33" s="32">
        <v>1.0</v>
      </c>
      <c r="O33" s="32" t="s">
        <v>84</v>
      </c>
      <c r="P33" s="32" t="s">
        <v>23</v>
      </c>
      <c r="Q33" s="32">
        <v>0.25</v>
      </c>
      <c r="R33" s="32">
        <v>0.0</v>
      </c>
      <c r="S33" s="32">
        <v>0.75</v>
      </c>
      <c r="T33" s="32">
        <f t="shared" si="3"/>
        <v>1</v>
      </c>
      <c r="U33" s="32" t="s">
        <v>480</v>
      </c>
      <c r="V33" s="32" t="s">
        <v>481</v>
      </c>
      <c r="W33" s="32" t="s">
        <v>9</v>
      </c>
      <c r="X33" s="32" t="s">
        <v>482</v>
      </c>
      <c r="Y33" s="32" t="s">
        <v>102</v>
      </c>
      <c r="Z33" s="32" t="s">
        <v>483</v>
      </c>
      <c r="AA33" s="32" t="s">
        <v>484</v>
      </c>
      <c r="AB33" s="32" t="s">
        <v>485</v>
      </c>
      <c r="AC33" s="32" t="s">
        <v>486</v>
      </c>
      <c r="AD33" s="32" t="s">
        <v>487</v>
      </c>
      <c r="AE33" s="32" t="s">
        <v>488</v>
      </c>
      <c r="AF33" s="32" t="s">
        <v>489</v>
      </c>
      <c r="AG33" s="32" t="s">
        <v>401</v>
      </c>
      <c r="AH33" s="32" t="s">
        <v>490</v>
      </c>
    </row>
    <row r="34">
      <c r="A34" s="31">
        <v>33.0</v>
      </c>
      <c r="B34" s="31" t="s">
        <v>491</v>
      </c>
      <c r="C34" s="31" t="s">
        <v>492</v>
      </c>
      <c r="D34" s="31">
        <v>2020.0</v>
      </c>
      <c r="E34" s="31" t="s">
        <v>493</v>
      </c>
      <c r="F34" s="31">
        <v>2.0</v>
      </c>
      <c r="G34" s="31">
        <v>-9.0</v>
      </c>
      <c r="H34" s="31">
        <v>-7.0</v>
      </c>
      <c r="I34" s="31">
        <v>-6.0</v>
      </c>
      <c r="J34" s="31">
        <v>5.0</v>
      </c>
      <c r="K34" s="31" t="s">
        <v>494</v>
      </c>
      <c r="L34" s="31" t="s">
        <v>42</v>
      </c>
      <c r="M34" s="31">
        <v>0.0</v>
      </c>
      <c r="N34" s="31">
        <v>1.0</v>
      </c>
      <c r="O34" s="31" t="s">
        <v>84</v>
      </c>
      <c r="P34" s="31" t="s">
        <v>16</v>
      </c>
      <c r="Q34" s="31">
        <v>0.75</v>
      </c>
      <c r="R34" s="31">
        <v>0.25</v>
      </c>
      <c r="S34" s="31">
        <v>0.0</v>
      </c>
      <c r="T34" s="31">
        <v>1.0</v>
      </c>
      <c r="U34" s="31" t="s">
        <v>495</v>
      </c>
      <c r="V34" s="31" t="s">
        <v>393</v>
      </c>
      <c r="W34" s="31" t="s">
        <v>15</v>
      </c>
      <c r="X34" s="31" t="s">
        <v>496</v>
      </c>
      <c r="Y34" s="31" t="s">
        <v>233</v>
      </c>
      <c r="Z34" s="31" t="s">
        <v>497</v>
      </c>
      <c r="AA34" s="31" t="s">
        <v>498</v>
      </c>
      <c r="AB34" s="31" t="s">
        <v>499</v>
      </c>
      <c r="AC34" s="31" t="s">
        <v>500</v>
      </c>
      <c r="AD34" s="31" t="s">
        <v>501</v>
      </c>
      <c r="AE34" s="31"/>
      <c r="AF34" s="31" t="s">
        <v>502</v>
      </c>
      <c r="AG34" s="31" t="s">
        <v>96</v>
      </c>
      <c r="AH34" s="37"/>
    </row>
    <row r="35">
      <c r="A35" s="33">
        <v>34.0</v>
      </c>
      <c r="B35" s="32" t="s">
        <v>503</v>
      </c>
      <c r="C35" s="32" t="s">
        <v>504</v>
      </c>
      <c r="D35" s="32">
        <v>2017.0</v>
      </c>
      <c r="E35" s="32" t="s">
        <v>505</v>
      </c>
      <c r="F35" s="32">
        <v>2.0</v>
      </c>
      <c r="G35" s="32">
        <v>-9.0</v>
      </c>
      <c r="H35" s="32">
        <v>-5.0</v>
      </c>
      <c r="I35" s="32">
        <v>-6.0</v>
      </c>
      <c r="J35" s="32">
        <v>5.0</v>
      </c>
      <c r="K35" s="32" t="s">
        <v>506</v>
      </c>
      <c r="L35" s="32" t="s">
        <v>42</v>
      </c>
      <c r="M35" s="32">
        <v>0.0</v>
      </c>
      <c r="N35" s="32">
        <v>1.0</v>
      </c>
      <c r="O35" s="32" t="s">
        <v>84</v>
      </c>
      <c r="P35" s="32" t="s">
        <v>16</v>
      </c>
      <c r="Q35" s="32">
        <v>0.0</v>
      </c>
      <c r="R35" s="32">
        <v>0.0</v>
      </c>
      <c r="S35" s="32">
        <v>1.0</v>
      </c>
      <c r="T35" s="32">
        <v>1.0</v>
      </c>
      <c r="U35" s="32" t="s">
        <v>507</v>
      </c>
      <c r="V35" s="32" t="s">
        <v>508</v>
      </c>
      <c r="W35" s="32" t="s">
        <v>15</v>
      </c>
      <c r="X35" s="32" t="s">
        <v>509</v>
      </c>
      <c r="Y35" s="32" t="s">
        <v>233</v>
      </c>
      <c r="Z35" s="32" t="s">
        <v>510</v>
      </c>
      <c r="AA35" s="32" t="s">
        <v>511</v>
      </c>
      <c r="AB35" s="32" t="s">
        <v>512</v>
      </c>
      <c r="AC35" s="32" t="s">
        <v>513</v>
      </c>
      <c r="AD35" s="32" t="s">
        <v>514</v>
      </c>
      <c r="AE35" s="32" t="s">
        <v>94</v>
      </c>
      <c r="AF35" s="32" t="s">
        <v>515</v>
      </c>
      <c r="AG35" s="32" t="s">
        <v>96</v>
      </c>
      <c r="AH35" s="32" t="s">
        <v>126</v>
      </c>
    </row>
    <row r="36">
      <c r="A36" s="31">
        <v>35.0</v>
      </c>
      <c r="B36" s="40" t="s">
        <v>516</v>
      </c>
      <c r="C36" s="32" t="s">
        <v>517</v>
      </c>
      <c r="D36" s="32">
        <v>2013.0</v>
      </c>
      <c r="E36" s="32" t="s">
        <v>518</v>
      </c>
      <c r="F36" s="32">
        <v>3.0</v>
      </c>
      <c r="G36" s="32">
        <v>-10.0</v>
      </c>
      <c r="H36" s="32">
        <v>-1.0</v>
      </c>
      <c r="I36" s="32">
        <v>-3.0</v>
      </c>
      <c r="J36" s="32">
        <v>0.0</v>
      </c>
      <c r="K36" s="32" t="s">
        <v>405</v>
      </c>
      <c r="L36" s="32" t="s">
        <v>405</v>
      </c>
      <c r="M36" s="32">
        <v>1.0</v>
      </c>
      <c r="N36" s="32">
        <v>1.0</v>
      </c>
      <c r="O36" s="32" t="s">
        <v>84</v>
      </c>
      <c r="P36" s="32" t="s">
        <v>113</v>
      </c>
      <c r="Q36" s="32">
        <v>0.5</v>
      </c>
      <c r="R36" s="32">
        <v>0.5</v>
      </c>
      <c r="S36" s="32">
        <v>0.0</v>
      </c>
      <c r="T36" s="32">
        <f t="shared" ref="T36:T67" si="4">SUM(Q36:S36)</f>
        <v>1</v>
      </c>
      <c r="U36" s="32" t="s">
        <v>519</v>
      </c>
      <c r="V36" s="32" t="s">
        <v>520</v>
      </c>
      <c r="W36" s="32" t="s">
        <v>116</v>
      </c>
      <c r="X36" s="32" t="s">
        <v>521</v>
      </c>
      <c r="Y36" s="32" t="s">
        <v>522</v>
      </c>
      <c r="Z36" s="32" t="s">
        <v>523</v>
      </c>
      <c r="AA36" s="32" t="s">
        <v>524</v>
      </c>
      <c r="AB36" s="32" t="s">
        <v>525</v>
      </c>
      <c r="AC36" s="32" t="s">
        <v>526</v>
      </c>
      <c r="AD36" s="32" t="s">
        <v>527</v>
      </c>
      <c r="AE36" s="32" t="s">
        <v>528</v>
      </c>
      <c r="AF36" s="32" t="s">
        <v>529</v>
      </c>
      <c r="AG36" s="32" t="s">
        <v>96</v>
      </c>
      <c r="AH36" s="32" t="s">
        <v>530</v>
      </c>
    </row>
    <row r="37">
      <c r="A37" s="33">
        <v>36.0</v>
      </c>
      <c r="B37" s="32" t="s">
        <v>531</v>
      </c>
      <c r="C37" s="32" t="s">
        <v>532</v>
      </c>
      <c r="D37" s="32">
        <v>2015.0</v>
      </c>
      <c r="E37" s="32" t="s">
        <v>533</v>
      </c>
      <c r="F37" s="32">
        <v>2.0</v>
      </c>
      <c r="G37" s="32">
        <v>-10.0</v>
      </c>
      <c r="H37" s="32">
        <v>-9.0</v>
      </c>
      <c r="I37" s="32">
        <v>-15.0</v>
      </c>
      <c r="J37" s="32">
        <v>-9.0</v>
      </c>
      <c r="K37" s="32" t="s">
        <v>42</v>
      </c>
      <c r="L37" s="32" t="s">
        <v>42</v>
      </c>
      <c r="M37" s="32">
        <v>0.0</v>
      </c>
      <c r="N37" s="32">
        <v>1.0</v>
      </c>
      <c r="O37" s="32" t="s">
        <v>84</v>
      </c>
      <c r="P37" s="32" t="s">
        <v>23</v>
      </c>
      <c r="Q37" s="32">
        <v>0.25</v>
      </c>
      <c r="R37" s="32">
        <v>0.75</v>
      </c>
      <c r="S37" s="32">
        <v>0.0</v>
      </c>
      <c r="T37" s="32">
        <f t="shared" si="4"/>
        <v>1</v>
      </c>
      <c r="U37" s="32" t="s">
        <v>534</v>
      </c>
      <c r="V37" s="32" t="s">
        <v>9</v>
      </c>
      <c r="W37" s="32" t="s">
        <v>9</v>
      </c>
      <c r="X37" s="32" t="s">
        <v>535</v>
      </c>
      <c r="Y37" s="32" t="s">
        <v>102</v>
      </c>
      <c r="Z37" s="32" t="s">
        <v>536</v>
      </c>
      <c r="AA37" s="32" t="s">
        <v>537</v>
      </c>
      <c r="AB37" s="32" t="s">
        <v>538</v>
      </c>
      <c r="AC37" s="32" t="s">
        <v>539</v>
      </c>
      <c r="AD37" s="32" t="s">
        <v>540</v>
      </c>
      <c r="AE37" s="32" t="s">
        <v>137</v>
      </c>
      <c r="AF37" s="32" t="s">
        <v>541</v>
      </c>
      <c r="AG37" s="32" t="s">
        <v>401</v>
      </c>
      <c r="AH37" s="32"/>
    </row>
    <row r="38">
      <c r="A38" s="31">
        <v>37.0</v>
      </c>
      <c r="B38" s="32" t="s">
        <v>542</v>
      </c>
      <c r="C38" s="32" t="s">
        <v>543</v>
      </c>
      <c r="D38" s="32">
        <v>2016.0</v>
      </c>
      <c r="E38" s="32" t="s">
        <v>533</v>
      </c>
      <c r="F38" s="32">
        <v>2.0</v>
      </c>
      <c r="G38" s="32">
        <v>-10.0</v>
      </c>
      <c r="H38" s="32">
        <v>-9.0</v>
      </c>
      <c r="I38" s="32">
        <v>-15.0</v>
      </c>
      <c r="J38" s="32">
        <v>-9.0</v>
      </c>
      <c r="K38" s="32" t="s">
        <v>42</v>
      </c>
      <c r="L38" s="32" t="s">
        <v>42</v>
      </c>
      <c r="M38" s="32">
        <v>0.0</v>
      </c>
      <c r="N38" s="32">
        <v>1.0</v>
      </c>
      <c r="O38" s="32" t="s">
        <v>84</v>
      </c>
      <c r="P38" s="32" t="s">
        <v>23</v>
      </c>
      <c r="Q38" s="32">
        <v>0.5</v>
      </c>
      <c r="R38" s="32">
        <v>0.5</v>
      </c>
      <c r="S38" s="32">
        <v>0.0</v>
      </c>
      <c r="T38" s="32">
        <f t="shared" si="4"/>
        <v>1</v>
      </c>
      <c r="U38" s="32" t="s">
        <v>544</v>
      </c>
      <c r="V38" s="32" t="s">
        <v>9</v>
      </c>
      <c r="W38" s="32" t="s">
        <v>9</v>
      </c>
      <c r="X38" s="32" t="s">
        <v>545</v>
      </c>
      <c r="Y38" s="32" t="s">
        <v>88</v>
      </c>
      <c r="Z38" s="32" t="s">
        <v>546</v>
      </c>
      <c r="AA38" s="32" t="s">
        <v>547</v>
      </c>
      <c r="AB38" s="32" t="s">
        <v>548</v>
      </c>
      <c r="AC38" s="32" t="s">
        <v>549</v>
      </c>
      <c r="AD38" s="32" t="s">
        <v>550</v>
      </c>
      <c r="AE38" s="35"/>
      <c r="AF38" s="32" t="s">
        <v>551</v>
      </c>
      <c r="AG38" s="32" t="s">
        <v>401</v>
      </c>
      <c r="AH38" s="32"/>
    </row>
    <row r="39">
      <c r="A39" s="33">
        <v>38.0</v>
      </c>
      <c r="B39" s="32" t="s">
        <v>552</v>
      </c>
      <c r="C39" s="32" t="s">
        <v>543</v>
      </c>
      <c r="D39" s="32">
        <v>2019.0</v>
      </c>
      <c r="E39" s="32" t="s">
        <v>553</v>
      </c>
      <c r="F39" s="32">
        <v>3.0</v>
      </c>
      <c r="G39" s="32">
        <v>-10.0</v>
      </c>
      <c r="H39" s="32">
        <v>-7.0</v>
      </c>
      <c r="I39" s="32">
        <v>-15.0</v>
      </c>
      <c r="J39" s="32">
        <v>0.0</v>
      </c>
      <c r="K39" s="32" t="s">
        <v>42</v>
      </c>
      <c r="L39" s="32" t="s">
        <v>42</v>
      </c>
      <c r="M39" s="32">
        <v>0.0</v>
      </c>
      <c r="N39" s="32">
        <v>1.0</v>
      </c>
      <c r="O39" s="32" t="s">
        <v>84</v>
      </c>
      <c r="P39" s="32" t="s">
        <v>16</v>
      </c>
      <c r="Q39" s="32">
        <v>0.25</v>
      </c>
      <c r="R39" s="32">
        <v>0.75</v>
      </c>
      <c r="S39" s="32">
        <v>0.0</v>
      </c>
      <c r="T39" s="32">
        <f t="shared" si="4"/>
        <v>1</v>
      </c>
      <c r="U39" s="32" t="s">
        <v>554</v>
      </c>
      <c r="V39" s="32" t="s">
        <v>555</v>
      </c>
      <c r="W39" s="32" t="s">
        <v>12</v>
      </c>
      <c r="X39" s="32" t="s">
        <v>556</v>
      </c>
      <c r="Y39" s="32" t="s">
        <v>102</v>
      </c>
      <c r="Z39" s="32" t="s">
        <v>557</v>
      </c>
      <c r="AA39" s="32" t="s">
        <v>558</v>
      </c>
      <c r="AB39" s="32" t="s">
        <v>559</v>
      </c>
      <c r="AC39" s="32" t="s">
        <v>560</v>
      </c>
      <c r="AD39" s="32" t="s">
        <v>561</v>
      </c>
      <c r="AE39" s="32" t="s">
        <v>562</v>
      </c>
      <c r="AF39" s="32" t="s">
        <v>563</v>
      </c>
      <c r="AG39" s="32" t="s">
        <v>564</v>
      </c>
      <c r="AH39" s="35"/>
    </row>
    <row r="40">
      <c r="A40" s="31">
        <v>39.0</v>
      </c>
      <c r="B40" s="32" t="s">
        <v>565</v>
      </c>
      <c r="C40" s="32" t="s">
        <v>566</v>
      </c>
      <c r="D40" s="32">
        <v>2015.0</v>
      </c>
      <c r="E40" s="32" t="s">
        <v>567</v>
      </c>
      <c r="F40" s="32">
        <v>2.0</v>
      </c>
      <c r="G40" s="32">
        <v>-10.0</v>
      </c>
      <c r="H40" s="32">
        <v>-8.0</v>
      </c>
      <c r="I40" s="32">
        <v>-6.0</v>
      </c>
      <c r="J40" s="32">
        <v>5.0</v>
      </c>
      <c r="K40" s="32" t="s">
        <v>330</v>
      </c>
      <c r="L40" s="32" t="s">
        <v>42</v>
      </c>
      <c r="M40" s="32">
        <v>0.0</v>
      </c>
      <c r="N40" s="32">
        <v>0.0</v>
      </c>
      <c r="O40" s="32" t="s">
        <v>243</v>
      </c>
      <c r="P40" s="32" t="s">
        <v>16</v>
      </c>
      <c r="Q40" s="32">
        <v>0.5</v>
      </c>
      <c r="R40" s="32">
        <v>0.0</v>
      </c>
      <c r="S40" s="32">
        <v>0.5</v>
      </c>
      <c r="T40" s="32">
        <f t="shared" si="4"/>
        <v>1</v>
      </c>
      <c r="U40" s="32" t="s">
        <v>568</v>
      </c>
      <c r="V40" s="32" t="s">
        <v>569</v>
      </c>
      <c r="W40" s="32" t="s">
        <v>15</v>
      </c>
      <c r="X40" s="32" t="s">
        <v>496</v>
      </c>
      <c r="Y40" s="32" t="s">
        <v>570</v>
      </c>
      <c r="Z40" s="32" t="s">
        <v>571</v>
      </c>
      <c r="AA40" s="32" t="s">
        <v>572</v>
      </c>
      <c r="AB40" s="32" t="s">
        <v>573</v>
      </c>
      <c r="AC40" s="32" t="s">
        <v>574</v>
      </c>
      <c r="AD40" s="32" t="s">
        <v>575</v>
      </c>
      <c r="AE40" s="32" t="s">
        <v>576</v>
      </c>
      <c r="AF40" s="32" t="s">
        <v>577</v>
      </c>
      <c r="AG40" s="32" t="s">
        <v>96</v>
      </c>
      <c r="AH40" s="35"/>
    </row>
    <row r="41">
      <c r="A41" s="33">
        <v>40.0</v>
      </c>
      <c r="B41" s="33" t="s">
        <v>578</v>
      </c>
      <c r="C41" s="33" t="s">
        <v>579</v>
      </c>
      <c r="D41" s="33">
        <v>2013.0</v>
      </c>
      <c r="E41" s="33" t="s">
        <v>580</v>
      </c>
      <c r="F41" s="33">
        <v>2.0</v>
      </c>
      <c r="G41" s="33">
        <v>-3.0</v>
      </c>
      <c r="H41" s="33">
        <v>-1.0</v>
      </c>
      <c r="I41" s="33">
        <v>0.0</v>
      </c>
      <c r="J41" s="33">
        <v>0.0</v>
      </c>
      <c r="K41" s="33" t="s">
        <v>45</v>
      </c>
      <c r="L41" s="33" t="s">
        <v>45</v>
      </c>
      <c r="M41" s="33">
        <v>0.0</v>
      </c>
      <c r="N41" s="33">
        <v>1.0</v>
      </c>
      <c r="O41" s="33" t="s">
        <v>84</v>
      </c>
      <c r="P41" s="33" t="s">
        <v>23</v>
      </c>
      <c r="Q41" s="33">
        <v>0.75</v>
      </c>
      <c r="R41" s="33">
        <v>0.25</v>
      </c>
      <c r="S41" s="33">
        <v>0.0</v>
      </c>
      <c r="T41" s="33">
        <f t="shared" si="4"/>
        <v>1</v>
      </c>
      <c r="U41" s="33" t="s">
        <v>581</v>
      </c>
      <c r="V41" s="33" t="s">
        <v>131</v>
      </c>
      <c r="W41" s="33" t="s">
        <v>35</v>
      </c>
      <c r="X41" s="33" t="s">
        <v>117</v>
      </c>
      <c r="Y41" s="33" t="s">
        <v>582</v>
      </c>
      <c r="Z41" s="33" t="s">
        <v>583</v>
      </c>
      <c r="AA41" s="33" t="s">
        <v>584</v>
      </c>
      <c r="AB41" s="33" t="s">
        <v>585</v>
      </c>
      <c r="AC41" s="33" t="s">
        <v>586</v>
      </c>
      <c r="AD41" s="33" t="s">
        <v>587</v>
      </c>
      <c r="AE41" s="33" t="s">
        <v>137</v>
      </c>
      <c r="AF41" s="33" t="s">
        <v>588</v>
      </c>
      <c r="AG41" s="33" t="s">
        <v>96</v>
      </c>
      <c r="AH41" s="34"/>
    </row>
    <row r="42">
      <c r="A42" s="31">
        <v>41.0</v>
      </c>
      <c r="B42" s="32" t="s">
        <v>589</v>
      </c>
      <c r="C42" s="32" t="s">
        <v>590</v>
      </c>
      <c r="D42" s="32">
        <v>2010.0</v>
      </c>
      <c r="E42" s="32" t="s">
        <v>591</v>
      </c>
      <c r="F42" s="32">
        <v>3.0</v>
      </c>
      <c r="G42" s="32">
        <v>-3.0</v>
      </c>
      <c r="H42" s="32">
        <v>-2.0</v>
      </c>
      <c r="I42" s="32">
        <v>-3.0</v>
      </c>
      <c r="J42" s="32">
        <v>7.0</v>
      </c>
      <c r="K42" s="32" t="s">
        <v>216</v>
      </c>
      <c r="L42" s="32" t="s">
        <v>44</v>
      </c>
      <c r="M42" s="32">
        <v>0.0</v>
      </c>
      <c r="N42" s="32">
        <v>1.0</v>
      </c>
      <c r="O42" s="32" t="s">
        <v>84</v>
      </c>
      <c r="P42" s="32" t="s">
        <v>113</v>
      </c>
      <c r="Q42" s="32">
        <v>1.0</v>
      </c>
      <c r="R42" s="32">
        <v>0.0</v>
      </c>
      <c r="S42" s="32">
        <v>0.0</v>
      </c>
      <c r="T42" s="32">
        <f t="shared" si="4"/>
        <v>1</v>
      </c>
      <c r="U42" s="32" t="s">
        <v>592</v>
      </c>
      <c r="V42" s="32" t="s">
        <v>593</v>
      </c>
      <c r="W42" s="32" t="s">
        <v>25</v>
      </c>
      <c r="X42" s="32" t="s">
        <v>594</v>
      </c>
      <c r="Y42" s="32" t="s">
        <v>582</v>
      </c>
      <c r="Z42" s="32" t="s">
        <v>595</v>
      </c>
      <c r="AA42" s="32" t="s">
        <v>596</v>
      </c>
      <c r="AB42" s="32" t="s">
        <v>597</v>
      </c>
      <c r="AC42" s="32" t="s">
        <v>598</v>
      </c>
      <c r="AD42" s="32" t="s">
        <v>599</v>
      </c>
      <c r="AE42" s="32" t="s">
        <v>600</v>
      </c>
      <c r="AF42" s="32" t="s">
        <v>601</v>
      </c>
      <c r="AG42" s="32" t="s">
        <v>96</v>
      </c>
      <c r="AH42" s="35"/>
    </row>
    <row r="43">
      <c r="A43" s="33">
        <v>42.0</v>
      </c>
      <c r="B43" s="32" t="s">
        <v>602</v>
      </c>
      <c r="C43" s="32" t="s">
        <v>603</v>
      </c>
      <c r="D43" s="32">
        <v>2005.0</v>
      </c>
      <c r="E43" s="32" t="s">
        <v>111</v>
      </c>
      <c r="F43" s="32">
        <v>3.0</v>
      </c>
      <c r="G43" s="32">
        <v>-5.0</v>
      </c>
      <c r="H43" s="32">
        <v>-3.0</v>
      </c>
      <c r="I43" s="32">
        <v>-6.0</v>
      </c>
      <c r="J43" s="32">
        <v>5.0</v>
      </c>
      <c r="K43" s="32" t="s">
        <v>604</v>
      </c>
      <c r="L43" s="32" t="s">
        <v>44</v>
      </c>
      <c r="M43" s="32">
        <v>0.0</v>
      </c>
      <c r="N43" s="32">
        <v>0.0</v>
      </c>
      <c r="O43" s="32" t="s">
        <v>84</v>
      </c>
      <c r="P43" s="32" t="s">
        <v>113</v>
      </c>
      <c r="Q43" s="32">
        <v>1.0</v>
      </c>
      <c r="R43" s="32">
        <v>0.0</v>
      </c>
      <c r="S43" s="32">
        <v>0.0</v>
      </c>
      <c r="T43" s="32">
        <f t="shared" si="4"/>
        <v>1</v>
      </c>
      <c r="U43" s="32" t="s">
        <v>605</v>
      </c>
      <c r="V43" s="32" t="s">
        <v>606</v>
      </c>
      <c r="W43" s="32" t="s">
        <v>25</v>
      </c>
      <c r="X43" s="32" t="s">
        <v>607</v>
      </c>
      <c r="Y43" s="32" t="s">
        <v>608</v>
      </c>
      <c r="Z43" s="32" t="s">
        <v>609</v>
      </c>
      <c r="AA43" s="32" t="s">
        <v>610</v>
      </c>
      <c r="AB43" s="32" t="s">
        <v>611</v>
      </c>
      <c r="AC43" s="32" t="s">
        <v>612</v>
      </c>
      <c r="AD43" s="32" t="s">
        <v>613</v>
      </c>
      <c r="AE43" s="32" t="s">
        <v>137</v>
      </c>
      <c r="AF43" s="32" t="s">
        <v>614</v>
      </c>
      <c r="AG43" s="32" t="s">
        <v>96</v>
      </c>
      <c r="AH43" s="32"/>
    </row>
    <row r="44">
      <c r="A44" s="31">
        <v>43.0</v>
      </c>
      <c r="B44" s="32" t="s">
        <v>615</v>
      </c>
      <c r="C44" s="32" t="s">
        <v>616</v>
      </c>
      <c r="D44" s="32">
        <v>2015.0</v>
      </c>
      <c r="E44" s="32" t="s">
        <v>617</v>
      </c>
      <c r="F44" s="32">
        <v>3.0</v>
      </c>
      <c r="G44" s="32">
        <v>-10.0</v>
      </c>
      <c r="H44" s="32">
        <v>-7.0</v>
      </c>
      <c r="I44" s="32">
        <v>-12.0</v>
      </c>
      <c r="J44" s="32">
        <v>3.0</v>
      </c>
      <c r="K44" s="32" t="s">
        <v>42</v>
      </c>
      <c r="L44" s="32" t="s">
        <v>42</v>
      </c>
      <c r="M44" s="32">
        <v>0.0</v>
      </c>
      <c r="N44" s="32">
        <v>1.0</v>
      </c>
      <c r="O44" s="32" t="s">
        <v>618</v>
      </c>
      <c r="P44" s="32" t="s">
        <v>16</v>
      </c>
      <c r="Q44" s="32">
        <v>0.25</v>
      </c>
      <c r="R44" s="32">
        <v>0.0</v>
      </c>
      <c r="S44" s="32">
        <v>0.75</v>
      </c>
      <c r="T44" s="32">
        <f t="shared" si="4"/>
        <v>1</v>
      </c>
      <c r="U44" s="32" t="s">
        <v>619</v>
      </c>
      <c r="V44" s="32" t="s">
        <v>620</v>
      </c>
      <c r="W44" s="32" t="s">
        <v>9</v>
      </c>
      <c r="X44" s="32" t="s">
        <v>496</v>
      </c>
      <c r="Y44" s="32" t="s">
        <v>621</v>
      </c>
      <c r="Z44" s="32" t="s">
        <v>622</v>
      </c>
      <c r="AA44" s="32" t="s">
        <v>623</v>
      </c>
      <c r="AB44" s="32" t="s">
        <v>616</v>
      </c>
      <c r="AC44" s="32" t="s">
        <v>624</v>
      </c>
      <c r="AD44" s="32" t="s">
        <v>625</v>
      </c>
      <c r="AE44" s="32" t="s">
        <v>137</v>
      </c>
      <c r="AF44" s="32" t="s">
        <v>94</v>
      </c>
      <c r="AG44" s="32" t="s">
        <v>96</v>
      </c>
      <c r="AH44" s="32" t="s">
        <v>126</v>
      </c>
    </row>
    <row r="45">
      <c r="A45" s="33">
        <v>44.0</v>
      </c>
      <c r="B45" s="32" t="s">
        <v>626</v>
      </c>
      <c r="C45" s="32" t="s">
        <v>627</v>
      </c>
      <c r="D45" s="32">
        <v>2014.0</v>
      </c>
      <c r="E45" s="32" t="s">
        <v>628</v>
      </c>
      <c r="F45" s="32">
        <v>3.0</v>
      </c>
      <c r="G45" s="32">
        <v>-3.0</v>
      </c>
      <c r="H45" s="32">
        <v>-2.0</v>
      </c>
      <c r="I45" s="32">
        <v>-3.0</v>
      </c>
      <c r="J45" s="32">
        <v>0.0</v>
      </c>
      <c r="K45" s="32" t="s">
        <v>45</v>
      </c>
      <c r="L45" s="32" t="s">
        <v>45</v>
      </c>
      <c r="M45" s="32">
        <v>0.0</v>
      </c>
      <c r="N45" s="32">
        <v>1.0</v>
      </c>
      <c r="O45" s="32" t="s">
        <v>243</v>
      </c>
      <c r="P45" s="32" t="s">
        <v>23</v>
      </c>
      <c r="Q45" s="32">
        <v>0.25</v>
      </c>
      <c r="R45" s="32">
        <v>0.0</v>
      </c>
      <c r="S45" s="32">
        <v>0.75</v>
      </c>
      <c r="T45" s="32">
        <f t="shared" si="4"/>
        <v>1</v>
      </c>
      <c r="U45" s="32" t="s">
        <v>629</v>
      </c>
      <c r="V45" s="32" t="s">
        <v>143</v>
      </c>
      <c r="W45" s="32" t="s">
        <v>31</v>
      </c>
      <c r="X45" s="32" t="s">
        <v>630</v>
      </c>
      <c r="Y45" s="32" t="s">
        <v>102</v>
      </c>
      <c r="Z45" s="32" t="s">
        <v>631</v>
      </c>
      <c r="AA45" s="32" t="s">
        <v>632</v>
      </c>
      <c r="AB45" s="32" t="s">
        <v>633</v>
      </c>
      <c r="AC45" s="32" t="s">
        <v>634</v>
      </c>
      <c r="AD45" s="32" t="s">
        <v>635</v>
      </c>
      <c r="AE45" s="32" t="s">
        <v>94</v>
      </c>
      <c r="AF45" s="32" t="s">
        <v>636</v>
      </c>
      <c r="AG45" s="32" t="s">
        <v>151</v>
      </c>
      <c r="AH45" s="32" t="s">
        <v>126</v>
      </c>
    </row>
    <row r="46">
      <c r="A46" s="31">
        <v>45.0</v>
      </c>
      <c r="B46" s="31" t="s">
        <v>637</v>
      </c>
      <c r="C46" s="31" t="s">
        <v>638</v>
      </c>
      <c r="D46" s="31">
        <v>2018.0</v>
      </c>
      <c r="E46" s="31" t="s">
        <v>639</v>
      </c>
      <c r="F46" s="31">
        <v>2.0</v>
      </c>
      <c r="G46" s="31">
        <v>-9.0</v>
      </c>
      <c r="H46" s="31">
        <v>-7.0</v>
      </c>
      <c r="I46" s="31">
        <v>2.0</v>
      </c>
      <c r="J46" s="31">
        <v>5.0</v>
      </c>
      <c r="K46" s="31" t="s">
        <v>42</v>
      </c>
      <c r="L46" s="31" t="s">
        <v>42</v>
      </c>
      <c r="M46" s="31">
        <v>0.0</v>
      </c>
      <c r="N46" s="31">
        <v>1.0</v>
      </c>
      <c r="O46" s="31" t="s">
        <v>84</v>
      </c>
      <c r="P46" s="31" t="s">
        <v>16</v>
      </c>
      <c r="Q46" s="31">
        <v>0.0</v>
      </c>
      <c r="R46" s="31">
        <v>1.0</v>
      </c>
      <c r="S46" s="31">
        <v>0.0</v>
      </c>
      <c r="T46" s="31">
        <f t="shared" si="4"/>
        <v>1</v>
      </c>
      <c r="U46" s="31" t="s">
        <v>640</v>
      </c>
      <c r="V46" s="31" t="s">
        <v>641</v>
      </c>
      <c r="W46" s="31" t="s">
        <v>15</v>
      </c>
      <c r="X46" s="31" t="s">
        <v>642</v>
      </c>
      <c r="Y46" s="31" t="s">
        <v>643</v>
      </c>
      <c r="Z46" s="31" t="s">
        <v>644</v>
      </c>
      <c r="AA46" s="31" t="s">
        <v>645</v>
      </c>
      <c r="AB46" s="31" t="s">
        <v>646</v>
      </c>
      <c r="AC46" s="31" t="s">
        <v>647</v>
      </c>
      <c r="AD46" s="31" t="s">
        <v>648</v>
      </c>
      <c r="AE46" s="31" t="s">
        <v>649</v>
      </c>
      <c r="AF46" s="31" t="s">
        <v>650</v>
      </c>
      <c r="AG46" s="31" t="s">
        <v>564</v>
      </c>
      <c r="AH46" s="31" t="s">
        <v>126</v>
      </c>
    </row>
    <row r="47">
      <c r="A47" s="33">
        <v>46.0</v>
      </c>
      <c r="B47" s="32" t="s">
        <v>651</v>
      </c>
      <c r="C47" s="32" t="s">
        <v>652</v>
      </c>
      <c r="D47" s="32">
        <v>2015.0</v>
      </c>
      <c r="E47" s="32" t="s">
        <v>111</v>
      </c>
      <c r="F47" s="32">
        <v>3.0</v>
      </c>
      <c r="G47" s="32">
        <v>-10.0</v>
      </c>
      <c r="H47" s="32">
        <v>-9.0</v>
      </c>
      <c r="I47" s="32">
        <v>-15.0</v>
      </c>
      <c r="J47" s="32">
        <v>-9.0</v>
      </c>
      <c r="K47" s="32" t="s">
        <v>42</v>
      </c>
      <c r="L47" s="32" t="s">
        <v>42</v>
      </c>
      <c r="M47" s="32">
        <v>0.0</v>
      </c>
      <c r="N47" s="32">
        <v>1.0</v>
      </c>
      <c r="O47" s="32" t="s">
        <v>84</v>
      </c>
      <c r="P47" s="32" t="s">
        <v>23</v>
      </c>
      <c r="Q47" s="32">
        <v>1.0</v>
      </c>
      <c r="R47" s="32">
        <v>0.0</v>
      </c>
      <c r="S47" s="32">
        <v>0.0</v>
      </c>
      <c r="T47" s="32">
        <f t="shared" si="4"/>
        <v>1</v>
      </c>
      <c r="U47" s="32" t="s">
        <v>653</v>
      </c>
      <c r="V47" s="32" t="s">
        <v>9</v>
      </c>
      <c r="W47" s="32" t="s">
        <v>9</v>
      </c>
      <c r="X47" s="32" t="s">
        <v>42</v>
      </c>
      <c r="Y47" s="32" t="s">
        <v>448</v>
      </c>
      <c r="Z47" s="32" t="s">
        <v>654</v>
      </c>
      <c r="AA47" s="32" t="s">
        <v>655</v>
      </c>
      <c r="AB47" s="32" t="s">
        <v>656</v>
      </c>
      <c r="AC47" s="32" t="s">
        <v>657</v>
      </c>
      <c r="AD47" s="32" t="s">
        <v>658</v>
      </c>
      <c r="AE47" s="32" t="s">
        <v>659</v>
      </c>
      <c r="AF47" s="32" t="s">
        <v>660</v>
      </c>
      <c r="AG47" s="32" t="s">
        <v>96</v>
      </c>
      <c r="AH47" s="32"/>
    </row>
    <row r="48">
      <c r="A48" s="31">
        <v>47.0</v>
      </c>
      <c r="B48" s="32" t="s">
        <v>661</v>
      </c>
      <c r="C48" s="32" t="s">
        <v>662</v>
      </c>
      <c r="D48" s="32">
        <v>2012.0</v>
      </c>
      <c r="E48" s="32" t="s">
        <v>355</v>
      </c>
      <c r="F48" s="32">
        <v>3.0</v>
      </c>
      <c r="G48" s="32">
        <v>-9.0</v>
      </c>
      <c r="H48" s="32">
        <v>-9.0</v>
      </c>
      <c r="I48" s="32">
        <v>-9.0</v>
      </c>
      <c r="J48" s="32">
        <v>-6.0</v>
      </c>
      <c r="K48" s="32" t="s">
        <v>42</v>
      </c>
      <c r="L48" s="32" t="s">
        <v>42</v>
      </c>
      <c r="M48" s="32">
        <v>0.0</v>
      </c>
      <c r="N48" s="32">
        <v>1.0</v>
      </c>
      <c r="O48" s="32" t="s">
        <v>84</v>
      </c>
      <c r="P48" s="32" t="s">
        <v>23</v>
      </c>
      <c r="Q48" s="32">
        <v>0.25</v>
      </c>
      <c r="R48" s="32">
        <v>0.75</v>
      </c>
      <c r="S48" s="32">
        <v>0.0</v>
      </c>
      <c r="T48" s="32">
        <f t="shared" si="4"/>
        <v>1</v>
      </c>
      <c r="U48" s="32" t="s">
        <v>663</v>
      </c>
      <c r="V48" s="32" t="s">
        <v>9</v>
      </c>
      <c r="W48" s="32" t="s">
        <v>9</v>
      </c>
      <c r="X48" s="32" t="s">
        <v>664</v>
      </c>
      <c r="Y48" s="32" t="s">
        <v>608</v>
      </c>
      <c r="Z48" s="32" t="s">
        <v>665</v>
      </c>
      <c r="AA48" s="32" t="s">
        <v>666</v>
      </c>
      <c r="AB48" s="32" t="s">
        <v>667</v>
      </c>
      <c r="AC48" s="32" t="s">
        <v>668</v>
      </c>
      <c r="AD48" s="32" t="s">
        <v>669</v>
      </c>
      <c r="AE48" s="32" t="s">
        <v>137</v>
      </c>
      <c r="AF48" s="32" t="s">
        <v>670</v>
      </c>
      <c r="AG48" s="32" t="s">
        <v>96</v>
      </c>
      <c r="AH48" s="32" t="s">
        <v>490</v>
      </c>
    </row>
    <row r="49">
      <c r="A49" s="33">
        <v>48.0</v>
      </c>
      <c r="B49" s="32" t="s">
        <v>671</v>
      </c>
      <c r="C49" s="32" t="s">
        <v>672</v>
      </c>
      <c r="D49" s="32">
        <v>2019.0</v>
      </c>
      <c r="E49" s="32" t="s">
        <v>367</v>
      </c>
      <c r="F49" s="32">
        <v>3.0</v>
      </c>
      <c r="G49" s="32">
        <v>-10.0</v>
      </c>
      <c r="H49" s="32">
        <v>-5.0</v>
      </c>
      <c r="I49" s="32">
        <v>-2.0</v>
      </c>
      <c r="J49" s="32">
        <v>-2.0</v>
      </c>
      <c r="K49" s="32" t="s">
        <v>330</v>
      </c>
      <c r="L49" s="32" t="s">
        <v>43</v>
      </c>
      <c r="M49" s="32">
        <v>0.0</v>
      </c>
      <c r="N49" s="32">
        <v>1.0</v>
      </c>
      <c r="O49" s="32" t="s">
        <v>673</v>
      </c>
      <c r="P49" s="32" t="s">
        <v>16</v>
      </c>
      <c r="Q49" s="32">
        <v>0.5</v>
      </c>
      <c r="R49" s="32">
        <v>0.0</v>
      </c>
      <c r="S49" s="32">
        <v>0.5</v>
      </c>
      <c r="T49" s="32">
        <f t="shared" si="4"/>
        <v>1</v>
      </c>
      <c r="U49" s="32" t="s">
        <v>674</v>
      </c>
      <c r="V49" s="32" t="s">
        <v>675</v>
      </c>
      <c r="W49" s="32" t="s">
        <v>17</v>
      </c>
      <c r="X49" s="32" t="s">
        <v>676</v>
      </c>
      <c r="Y49" s="32" t="s">
        <v>102</v>
      </c>
      <c r="Z49" s="32" t="s">
        <v>677</v>
      </c>
      <c r="AA49" s="32" t="s">
        <v>678</v>
      </c>
      <c r="AB49" s="32" t="s">
        <v>679</v>
      </c>
      <c r="AC49" s="32" t="s">
        <v>680</v>
      </c>
      <c r="AD49" s="32" t="s">
        <v>681</v>
      </c>
      <c r="AE49" s="32" t="s">
        <v>94</v>
      </c>
      <c r="AF49" s="32" t="s">
        <v>682</v>
      </c>
      <c r="AG49" s="32" t="s">
        <v>96</v>
      </c>
      <c r="AH49" s="32" t="s">
        <v>126</v>
      </c>
    </row>
    <row r="50">
      <c r="A50" s="31">
        <v>49.0</v>
      </c>
      <c r="B50" s="32" t="s">
        <v>683</v>
      </c>
      <c r="C50" s="32" t="s">
        <v>684</v>
      </c>
      <c r="D50" s="32">
        <v>2004.0</v>
      </c>
      <c r="E50" s="32" t="s">
        <v>685</v>
      </c>
      <c r="F50" s="32">
        <v>3.0</v>
      </c>
      <c r="G50" s="32">
        <v>-3.0</v>
      </c>
      <c r="H50" s="32">
        <v>-2.0</v>
      </c>
      <c r="I50" s="32">
        <v>-1.0</v>
      </c>
      <c r="J50" s="32">
        <v>0.0</v>
      </c>
      <c r="K50" s="32" t="s">
        <v>45</v>
      </c>
      <c r="L50" s="32" t="s">
        <v>45</v>
      </c>
      <c r="M50" s="32">
        <v>0.0</v>
      </c>
      <c r="N50" s="32">
        <v>1.0</v>
      </c>
      <c r="O50" s="32" t="s">
        <v>84</v>
      </c>
      <c r="P50" s="32" t="s">
        <v>113</v>
      </c>
      <c r="Q50" s="32">
        <v>0.75</v>
      </c>
      <c r="R50" s="32">
        <v>0.0</v>
      </c>
      <c r="S50" s="32">
        <v>0.25</v>
      </c>
      <c r="T50" s="32">
        <f t="shared" si="4"/>
        <v>1</v>
      </c>
      <c r="U50" s="32" t="s">
        <v>686</v>
      </c>
      <c r="V50" s="32" t="s">
        <v>687</v>
      </c>
      <c r="W50" s="32" t="s">
        <v>33</v>
      </c>
      <c r="X50" s="32" t="s">
        <v>688</v>
      </c>
      <c r="Y50" s="32" t="s">
        <v>205</v>
      </c>
      <c r="Z50" s="32" t="s">
        <v>689</v>
      </c>
      <c r="AA50" s="32" t="s">
        <v>690</v>
      </c>
      <c r="AB50" s="32" t="s">
        <v>691</v>
      </c>
      <c r="AC50" s="32" t="s">
        <v>692</v>
      </c>
      <c r="AD50" s="32" t="s">
        <v>307</v>
      </c>
      <c r="AE50" s="32" t="s">
        <v>137</v>
      </c>
      <c r="AF50" s="32" t="s">
        <v>693</v>
      </c>
      <c r="AG50" s="32" t="s">
        <v>96</v>
      </c>
      <c r="AH50" s="35"/>
    </row>
    <row r="51">
      <c r="A51" s="33">
        <v>50.0</v>
      </c>
      <c r="B51" s="32" t="s">
        <v>694</v>
      </c>
      <c r="C51" s="32" t="s">
        <v>695</v>
      </c>
      <c r="D51" s="32">
        <v>2013.0</v>
      </c>
      <c r="E51" s="32" t="s">
        <v>696</v>
      </c>
      <c r="F51" s="32">
        <v>3.0</v>
      </c>
      <c r="G51" s="32">
        <v>-9.0</v>
      </c>
      <c r="H51" s="32">
        <v>-5.0</v>
      </c>
      <c r="I51" s="32">
        <v>-8.0</v>
      </c>
      <c r="J51" s="32">
        <v>3.0</v>
      </c>
      <c r="K51" s="32" t="s">
        <v>308</v>
      </c>
      <c r="L51" s="32" t="s">
        <v>43</v>
      </c>
      <c r="M51" s="32">
        <v>0.0</v>
      </c>
      <c r="N51" s="32">
        <v>1.0</v>
      </c>
      <c r="O51" s="32" t="s">
        <v>84</v>
      </c>
      <c r="P51" s="32" t="s">
        <v>16</v>
      </c>
      <c r="Q51" s="32">
        <v>0.5</v>
      </c>
      <c r="R51" s="32">
        <v>0.0</v>
      </c>
      <c r="S51" s="32">
        <v>0.5</v>
      </c>
      <c r="T51" s="32">
        <f t="shared" si="4"/>
        <v>1</v>
      </c>
      <c r="U51" s="32" t="s">
        <v>697</v>
      </c>
      <c r="V51" s="32" t="s">
        <v>698</v>
      </c>
      <c r="W51" s="32" t="s">
        <v>17</v>
      </c>
      <c r="X51" s="32" t="s">
        <v>43</v>
      </c>
      <c r="Y51" s="32" t="s">
        <v>102</v>
      </c>
      <c r="Z51" s="32" t="s">
        <v>699</v>
      </c>
      <c r="AA51" s="32" t="s">
        <v>700</v>
      </c>
      <c r="AB51" s="32" t="s">
        <v>701</v>
      </c>
      <c r="AC51" s="32" t="s">
        <v>702</v>
      </c>
      <c r="AD51" s="32" t="s">
        <v>703</v>
      </c>
      <c r="AE51" s="32" t="s">
        <v>704</v>
      </c>
      <c r="AF51" s="32" t="s">
        <v>705</v>
      </c>
      <c r="AG51" s="32" t="s">
        <v>401</v>
      </c>
      <c r="AH51" s="32" t="s">
        <v>706</v>
      </c>
    </row>
    <row r="52">
      <c r="A52" s="31">
        <v>51.0</v>
      </c>
      <c r="B52" s="31" t="s">
        <v>707</v>
      </c>
      <c r="C52" s="31" t="s">
        <v>708</v>
      </c>
      <c r="D52" s="31">
        <v>2014.0</v>
      </c>
      <c r="E52" s="31" t="s">
        <v>141</v>
      </c>
      <c r="F52" s="31">
        <v>3.0</v>
      </c>
      <c r="G52" s="31">
        <v>-3.0</v>
      </c>
      <c r="H52" s="31">
        <v>-2.0</v>
      </c>
      <c r="I52" s="31">
        <v>-2.0</v>
      </c>
      <c r="J52" s="31">
        <v>0.0</v>
      </c>
      <c r="K52" s="31" t="s">
        <v>45</v>
      </c>
      <c r="L52" s="31" t="s">
        <v>45</v>
      </c>
      <c r="M52" s="31">
        <v>0.0</v>
      </c>
      <c r="N52" s="31">
        <v>1.0</v>
      </c>
      <c r="O52" s="31" t="s">
        <v>84</v>
      </c>
      <c r="P52" s="31" t="s">
        <v>23</v>
      </c>
      <c r="Q52" s="31">
        <v>0.25</v>
      </c>
      <c r="R52" s="31">
        <v>0.75</v>
      </c>
      <c r="S52" s="31">
        <v>0.0</v>
      </c>
      <c r="T52" s="31">
        <f t="shared" si="4"/>
        <v>1</v>
      </c>
      <c r="U52" s="31" t="s">
        <v>709</v>
      </c>
      <c r="V52" s="31" t="s">
        <v>143</v>
      </c>
      <c r="W52" s="31" t="s">
        <v>31</v>
      </c>
      <c r="X52" s="31" t="s">
        <v>710</v>
      </c>
      <c r="Y52" s="31" t="s">
        <v>102</v>
      </c>
      <c r="Z52" s="31" t="s">
        <v>711</v>
      </c>
      <c r="AA52" s="31" t="s">
        <v>712</v>
      </c>
      <c r="AB52" s="31" t="s">
        <v>713</v>
      </c>
      <c r="AC52" s="31" t="s">
        <v>714</v>
      </c>
      <c r="AD52" s="31" t="s">
        <v>715</v>
      </c>
      <c r="AE52" s="31" t="s">
        <v>137</v>
      </c>
      <c r="AF52" s="31" t="s">
        <v>716</v>
      </c>
      <c r="AG52" s="31" t="s">
        <v>151</v>
      </c>
      <c r="AH52" s="37"/>
    </row>
    <row r="53" ht="28.5" customHeight="1">
      <c r="A53" s="33">
        <v>52.0</v>
      </c>
      <c r="B53" s="32" t="s">
        <v>717</v>
      </c>
      <c r="C53" s="32" t="s">
        <v>708</v>
      </c>
      <c r="D53" s="32">
        <v>2016.0</v>
      </c>
      <c r="E53" s="32" t="s">
        <v>718</v>
      </c>
      <c r="F53" s="32">
        <v>3.0</v>
      </c>
      <c r="G53" s="32">
        <v>-3.0</v>
      </c>
      <c r="H53" s="32">
        <v>-2.0</v>
      </c>
      <c r="I53" s="32">
        <v>-2.0</v>
      </c>
      <c r="J53" s="32">
        <v>0.0</v>
      </c>
      <c r="K53" s="32" t="s">
        <v>45</v>
      </c>
      <c r="L53" s="32" t="s">
        <v>45</v>
      </c>
      <c r="M53" s="32">
        <v>0.0</v>
      </c>
      <c r="N53" s="32">
        <v>1.0</v>
      </c>
      <c r="O53" s="32" t="s">
        <v>84</v>
      </c>
      <c r="P53" s="32" t="s">
        <v>23</v>
      </c>
      <c r="Q53" s="32">
        <v>0.75</v>
      </c>
      <c r="R53" s="32">
        <v>0.0</v>
      </c>
      <c r="S53" s="32">
        <v>0.25</v>
      </c>
      <c r="T53" s="32">
        <f t="shared" si="4"/>
        <v>1</v>
      </c>
      <c r="U53" s="32" t="s">
        <v>709</v>
      </c>
      <c r="V53" s="32" t="s">
        <v>143</v>
      </c>
      <c r="W53" s="32" t="s">
        <v>31</v>
      </c>
      <c r="X53" s="32" t="s">
        <v>719</v>
      </c>
      <c r="Y53" s="32" t="s">
        <v>102</v>
      </c>
      <c r="Z53" s="32" t="s">
        <v>711</v>
      </c>
      <c r="AA53" s="32" t="s">
        <v>720</v>
      </c>
      <c r="AB53" s="32" t="s">
        <v>721</v>
      </c>
      <c r="AC53" s="32" t="s">
        <v>722</v>
      </c>
      <c r="AD53" s="32" t="s">
        <v>715</v>
      </c>
      <c r="AE53" s="32" t="s">
        <v>137</v>
      </c>
      <c r="AF53" s="32" t="s">
        <v>723</v>
      </c>
      <c r="AG53" s="32" t="s">
        <v>96</v>
      </c>
      <c r="AH53" s="35"/>
    </row>
    <row r="54">
      <c r="A54" s="31">
        <v>53.0</v>
      </c>
      <c r="B54" s="32" t="s">
        <v>724</v>
      </c>
      <c r="C54" s="32" t="s">
        <v>725</v>
      </c>
      <c r="D54" s="32">
        <v>2019.0</v>
      </c>
      <c r="E54" s="32" t="s">
        <v>141</v>
      </c>
      <c r="F54" s="32">
        <v>3.0</v>
      </c>
      <c r="G54" s="32">
        <v>-3.0</v>
      </c>
      <c r="H54" s="32">
        <v>-2.0</v>
      </c>
      <c r="I54" s="32">
        <v>-2.0</v>
      </c>
      <c r="J54" s="32">
        <v>0.0</v>
      </c>
      <c r="K54" s="32" t="s">
        <v>45</v>
      </c>
      <c r="L54" s="32" t="s">
        <v>45</v>
      </c>
      <c r="M54" s="32">
        <v>0.0</v>
      </c>
      <c r="N54" s="32">
        <v>1.0</v>
      </c>
      <c r="O54" s="32" t="s">
        <v>84</v>
      </c>
      <c r="P54" s="32" t="s">
        <v>23</v>
      </c>
      <c r="Q54" s="32">
        <v>0.75</v>
      </c>
      <c r="R54" s="32">
        <v>0.25</v>
      </c>
      <c r="S54" s="32">
        <v>0.0</v>
      </c>
      <c r="T54" s="32">
        <f t="shared" si="4"/>
        <v>1</v>
      </c>
      <c r="U54" s="32" t="s">
        <v>726</v>
      </c>
      <c r="V54" s="32" t="s">
        <v>143</v>
      </c>
      <c r="W54" s="32" t="s">
        <v>31</v>
      </c>
      <c r="X54" s="32" t="s">
        <v>727</v>
      </c>
      <c r="Y54" s="32" t="s">
        <v>102</v>
      </c>
      <c r="Z54" s="32" t="s">
        <v>728</v>
      </c>
      <c r="AA54" s="32" t="s">
        <v>729</v>
      </c>
      <c r="AB54" s="32" t="s">
        <v>730</v>
      </c>
      <c r="AC54" s="32" t="s">
        <v>731</v>
      </c>
      <c r="AD54" s="32" t="s">
        <v>732</v>
      </c>
      <c r="AE54" s="32" t="s">
        <v>733</v>
      </c>
      <c r="AF54" s="32" t="s">
        <v>734</v>
      </c>
      <c r="AG54" s="32" t="s">
        <v>151</v>
      </c>
      <c r="AH54" s="32" t="s">
        <v>126</v>
      </c>
    </row>
    <row r="55">
      <c r="A55" s="33">
        <v>54.0</v>
      </c>
      <c r="B55" s="33" t="s">
        <v>735</v>
      </c>
      <c r="C55" s="33" t="s">
        <v>736</v>
      </c>
      <c r="D55" s="33">
        <v>2000.0</v>
      </c>
      <c r="E55" s="33" t="s">
        <v>737</v>
      </c>
      <c r="F55" s="33">
        <v>3.0</v>
      </c>
      <c r="G55" s="33">
        <v>-7.0</v>
      </c>
      <c r="H55" s="33">
        <v>-6.0</v>
      </c>
      <c r="I55" s="33">
        <v>-2.0</v>
      </c>
      <c r="J55" s="33">
        <v>4.0</v>
      </c>
      <c r="K55" s="33" t="s">
        <v>738</v>
      </c>
      <c r="L55" s="33" t="s">
        <v>43</v>
      </c>
      <c r="M55" s="33">
        <v>0.0</v>
      </c>
      <c r="N55" s="33">
        <v>1.0</v>
      </c>
      <c r="O55" s="33" t="s">
        <v>84</v>
      </c>
      <c r="P55" s="33" t="s">
        <v>16</v>
      </c>
      <c r="Q55" s="33">
        <v>0.5</v>
      </c>
      <c r="R55" s="33">
        <v>0.25</v>
      </c>
      <c r="S55" s="33">
        <v>0.25</v>
      </c>
      <c r="T55" s="33">
        <f t="shared" si="4"/>
        <v>1</v>
      </c>
      <c r="U55" s="33" t="s">
        <v>739</v>
      </c>
      <c r="V55" s="33" t="s">
        <v>740</v>
      </c>
      <c r="W55" s="33" t="s">
        <v>17</v>
      </c>
      <c r="X55" s="33" t="s">
        <v>741</v>
      </c>
      <c r="Y55" s="33" t="s">
        <v>102</v>
      </c>
      <c r="Z55" s="33" t="s">
        <v>742</v>
      </c>
      <c r="AA55" s="33" t="s">
        <v>743</v>
      </c>
      <c r="AB55" s="33" t="s">
        <v>744</v>
      </c>
      <c r="AC55" s="33" t="s">
        <v>745</v>
      </c>
      <c r="AD55" s="33" t="s">
        <v>746</v>
      </c>
      <c r="AE55" s="33" t="s">
        <v>747</v>
      </c>
      <c r="AF55" s="33" t="s">
        <v>748</v>
      </c>
      <c r="AG55" s="33" t="s">
        <v>151</v>
      </c>
      <c r="AH55" s="33" t="s">
        <v>126</v>
      </c>
    </row>
    <row r="56">
      <c r="A56" s="31">
        <v>55.0</v>
      </c>
      <c r="B56" s="31" t="s">
        <v>749</v>
      </c>
      <c r="C56" s="31" t="s">
        <v>750</v>
      </c>
      <c r="D56" s="31">
        <v>2012.0</v>
      </c>
      <c r="E56" s="31" t="s">
        <v>580</v>
      </c>
      <c r="F56" s="31">
        <v>3.0</v>
      </c>
      <c r="G56" s="31">
        <v>-3.0</v>
      </c>
      <c r="H56" s="31">
        <v>-1.0</v>
      </c>
      <c r="I56" s="31">
        <v>0.0</v>
      </c>
      <c r="J56" s="31">
        <v>0.0</v>
      </c>
      <c r="K56" s="31" t="s">
        <v>45</v>
      </c>
      <c r="L56" s="31" t="s">
        <v>45</v>
      </c>
      <c r="M56" s="31">
        <v>0.0</v>
      </c>
      <c r="N56" s="31">
        <v>1.0</v>
      </c>
      <c r="O56" s="31" t="s">
        <v>243</v>
      </c>
      <c r="P56" s="31" t="s">
        <v>16</v>
      </c>
      <c r="Q56" s="31">
        <v>0.25</v>
      </c>
      <c r="R56" s="31">
        <v>0.75</v>
      </c>
      <c r="S56" s="31">
        <v>0.0</v>
      </c>
      <c r="T56" s="31">
        <f t="shared" si="4"/>
        <v>1</v>
      </c>
      <c r="U56" s="31" t="s">
        <v>751</v>
      </c>
      <c r="V56" s="31" t="s">
        <v>752</v>
      </c>
      <c r="W56" s="31" t="s">
        <v>35</v>
      </c>
      <c r="X56" s="31" t="s">
        <v>117</v>
      </c>
      <c r="Y56" s="31" t="s">
        <v>102</v>
      </c>
      <c r="Z56" s="31" t="s">
        <v>753</v>
      </c>
      <c r="AA56" s="31" t="s">
        <v>754</v>
      </c>
      <c r="AB56" s="31" t="s">
        <v>755</v>
      </c>
      <c r="AC56" s="31" t="s">
        <v>756</v>
      </c>
      <c r="AD56" s="31" t="s">
        <v>757</v>
      </c>
      <c r="AE56" s="31" t="s">
        <v>758</v>
      </c>
      <c r="AF56" s="31" t="s">
        <v>759</v>
      </c>
      <c r="AG56" s="31" t="s">
        <v>151</v>
      </c>
      <c r="AH56" s="37"/>
    </row>
    <row r="57">
      <c r="A57" s="33">
        <v>56.0</v>
      </c>
      <c r="B57" s="33" t="s">
        <v>760</v>
      </c>
      <c r="C57" s="33" t="s">
        <v>761</v>
      </c>
      <c r="D57" s="33">
        <v>2010.0</v>
      </c>
      <c r="E57" s="33" t="s">
        <v>762</v>
      </c>
      <c r="F57" s="33">
        <v>2.0</v>
      </c>
      <c r="G57" s="33">
        <v>-3.0</v>
      </c>
      <c r="H57" s="33">
        <v>-1.0</v>
      </c>
      <c r="I57" s="33">
        <v>0.0</v>
      </c>
      <c r="J57" s="33">
        <v>0.0</v>
      </c>
      <c r="K57" s="33" t="s">
        <v>45</v>
      </c>
      <c r="L57" s="33" t="s">
        <v>45</v>
      </c>
      <c r="M57" s="33">
        <v>0.0</v>
      </c>
      <c r="N57" s="33">
        <v>1.0</v>
      </c>
      <c r="O57" s="33" t="s">
        <v>84</v>
      </c>
      <c r="P57" s="33" t="s">
        <v>23</v>
      </c>
      <c r="Q57" s="33">
        <v>0.25</v>
      </c>
      <c r="R57" s="33">
        <v>0.75</v>
      </c>
      <c r="S57" s="33">
        <v>0.0</v>
      </c>
      <c r="T57" s="33">
        <f t="shared" si="4"/>
        <v>1</v>
      </c>
      <c r="U57" s="33" t="s">
        <v>763</v>
      </c>
      <c r="V57" s="33" t="s">
        <v>131</v>
      </c>
      <c r="W57" s="33" t="s">
        <v>35</v>
      </c>
      <c r="X57" s="33" t="s">
        <v>117</v>
      </c>
      <c r="Y57" s="33" t="s">
        <v>582</v>
      </c>
      <c r="Z57" s="33" t="s">
        <v>764</v>
      </c>
      <c r="AA57" s="33" t="s">
        <v>765</v>
      </c>
      <c r="AB57" s="33" t="s">
        <v>766</v>
      </c>
      <c r="AC57" s="33" t="s">
        <v>767</v>
      </c>
      <c r="AD57" s="33" t="s">
        <v>768</v>
      </c>
      <c r="AE57" s="33" t="s">
        <v>769</v>
      </c>
      <c r="AF57" s="33" t="s">
        <v>770</v>
      </c>
      <c r="AG57" s="33" t="s">
        <v>96</v>
      </c>
      <c r="AH57" s="34"/>
    </row>
    <row r="58">
      <c r="A58" s="31">
        <v>57.0</v>
      </c>
      <c r="B58" s="41" t="s">
        <v>771</v>
      </c>
      <c r="C58" s="31" t="s">
        <v>772</v>
      </c>
      <c r="D58" s="31">
        <v>2020.0</v>
      </c>
      <c r="E58" s="31" t="s">
        <v>773</v>
      </c>
      <c r="F58" s="42">
        <v>44595.0</v>
      </c>
      <c r="G58" s="31">
        <v>-10.0</v>
      </c>
      <c r="H58" s="31">
        <v>-4.0</v>
      </c>
      <c r="I58" s="31">
        <v>2.0</v>
      </c>
      <c r="J58" s="31">
        <v>4.0</v>
      </c>
      <c r="K58" s="31" t="s">
        <v>774</v>
      </c>
      <c r="L58" s="31" t="s">
        <v>42</v>
      </c>
      <c r="M58" s="31">
        <v>0.0</v>
      </c>
      <c r="N58" s="31">
        <v>1.0</v>
      </c>
      <c r="O58" s="31" t="s">
        <v>84</v>
      </c>
      <c r="P58" s="31" t="s">
        <v>16</v>
      </c>
      <c r="Q58" s="31">
        <v>0.5</v>
      </c>
      <c r="R58" s="31">
        <v>0.5</v>
      </c>
      <c r="S58" s="31">
        <v>0.0</v>
      </c>
      <c r="T58" s="31">
        <f t="shared" si="4"/>
        <v>1</v>
      </c>
      <c r="U58" s="31" t="s">
        <v>775</v>
      </c>
      <c r="V58" s="31" t="s">
        <v>332</v>
      </c>
      <c r="W58" s="31" t="s">
        <v>15</v>
      </c>
      <c r="X58" s="31" t="s">
        <v>776</v>
      </c>
      <c r="Y58" s="31" t="s">
        <v>233</v>
      </c>
      <c r="Z58" s="31" t="s">
        <v>777</v>
      </c>
      <c r="AA58" s="31" t="s">
        <v>778</v>
      </c>
      <c r="AB58" s="31" t="s">
        <v>779</v>
      </c>
      <c r="AC58" s="31" t="s">
        <v>780</v>
      </c>
      <c r="AD58" s="31" t="s">
        <v>781</v>
      </c>
      <c r="AE58" s="31" t="s">
        <v>94</v>
      </c>
      <c r="AF58" s="31" t="s">
        <v>782</v>
      </c>
      <c r="AG58" s="31" t="s">
        <v>96</v>
      </c>
      <c r="AH58" s="31" t="s">
        <v>126</v>
      </c>
    </row>
    <row r="59">
      <c r="A59" s="33">
        <v>58.0</v>
      </c>
      <c r="B59" s="32" t="s">
        <v>783</v>
      </c>
      <c r="C59" s="32" t="s">
        <v>784</v>
      </c>
      <c r="D59" s="32">
        <v>2010.0</v>
      </c>
      <c r="E59" s="32" t="s">
        <v>785</v>
      </c>
      <c r="F59" s="32">
        <v>2.0</v>
      </c>
      <c r="G59" s="32">
        <v>-4.0</v>
      </c>
      <c r="H59" s="32">
        <v>-2.0</v>
      </c>
      <c r="I59" s="32">
        <v>-3.0</v>
      </c>
      <c r="J59" s="32">
        <v>0.0</v>
      </c>
      <c r="K59" s="32" t="s">
        <v>44</v>
      </c>
      <c r="L59" s="32" t="s">
        <v>44</v>
      </c>
      <c r="M59" s="32">
        <v>0.0</v>
      </c>
      <c r="N59" s="32">
        <v>1.0</v>
      </c>
      <c r="O59" s="32" t="s">
        <v>84</v>
      </c>
      <c r="P59" s="32" t="s">
        <v>23</v>
      </c>
      <c r="Q59" s="32">
        <v>0.0</v>
      </c>
      <c r="R59" s="32">
        <v>1.0</v>
      </c>
      <c r="S59" s="32">
        <v>0.0</v>
      </c>
      <c r="T59" s="32">
        <f t="shared" si="4"/>
        <v>1</v>
      </c>
      <c r="U59" s="32" t="s">
        <v>786</v>
      </c>
      <c r="V59" s="32" t="s">
        <v>787</v>
      </c>
      <c r="W59" s="32" t="s">
        <v>28</v>
      </c>
      <c r="X59" s="32" t="s">
        <v>788</v>
      </c>
      <c r="Y59" s="32" t="s">
        <v>789</v>
      </c>
      <c r="Z59" s="32" t="s">
        <v>790</v>
      </c>
      <c r="AA59" s="32" t="s">
        <v>791</v>
      </c>
      <c r="AB59" s="32" t="s">
        <v>784</v>
      </c>
      <c r="AC59" s="32" t="s">
        <v>792</v>
      </c>
      <c r="AD59" s="32" t="s">
        <v>793</v>
      </c>
      <c r="AE59" s="32" t="s">
        <v>137</v>
      </c>
      <c r="AF59" s="32" t="s">
        <v>794</v>
      </c>
      <c r="AG59" s="32" t="s">
        <v>96</v>
      </c>
      <c r="AH59" s="35"/>
    </row>
    <row r="60">
      <c r="A60" s="31">
        <v>59.0</v>
      </c>
      <c r="B60" s="32" t="s">
        <v>795</v>
      </c>
      <c r="C60" s="32" t="s">
        <v>796</v>
      </c>
      <c r="D60" s="32">
        <v>2019.0</v>
      </c>
      <c r="E60" s="32" t="s">
        <v>99</v>
      </c>
      <c r="F60" s="43">
        <v>44595.0</v>
      </c>
      <c r="G60" s="32">
        <v>-10.0</v>
      </c>
      <c r="H60" s="32">
        <v>-7.0</v>
      </c>
      <c r="I60" s="32">
        <v>-9.0</v>
      </c>
      <c r="J60" s="32">
        <v>0.0</v>
      </c>
      <c r="K60" s="32" t="s">
        <v>42</v>
      </c>
      <c r="L60" s="32" t="s">
        <v>42</v>
      </c>
      <c r="M60" s="32">
        <v>0.0</v>
      </c>
      <c r="N60" s="32">
        <v>1.0</v>
      </c>
      <c r="O60" s="32" t="s">
        <v>84</v>
      </c>
      <c r="P60" s="32" t="s">
        <v>16</v>
      </c>
      <c r="Q60" s="32">
        <v>0.25</v>
      </c>
      <c r="R60" s="32">
        <v>0.75</v>
      </c>
      <c r="S60" s="32">
        <v>0.0</v>
      </c>
      <c r="T60" s="32">
        <f t="shared" si="4"/>
        <v>1</v>
      </c>
      <c r="U60" s="32" t="s">
        <v>797</v>
      </c>
      <c r="V60" s="32" t="s">
        <v>798</v>
      </c>
      <c r="W60" s="32" t="s">
        <v>12</v>
      </c>
      <c r="X60" s="32" t="s">
        <v>799</v>
      </c>
      <c r="Y60" s="32" t="s">
        <v>102</v>
      </c>
      <c r="Z60" s="32" t="s">
        <v>800</v>
      </c>
      <c r="AA60" s="32" t="s">
        <v>801</v>
      </c>
      <c r="AB60" s="32" t="s">
        <v>802</v>
      </c>
      <c r="AC60" s="32" t="s">
        <v>803</v>
      </c>
      <c r="AD60" s="32" t="s">
        <v>804</v>
      </c>
      <c r="AE60" s="32" t="s">
        <v>805</v>
      </c>
      <c r="AF60" s="32" t="s">
        <v>806</v>
      </c>
      <c r="AG60" s="32" t="s">
        <v>96</v>
      </c>
      <c r="AH60" s="35"/>
    </row>
    <row r="61">
      <c r="A61" s="33">
        <v>60.0</v>
      </c>
      <c r="B61" s="32" t="s">
        <v>807</v>
      </c>
      <c r="C61" s="32" t="s">
        <v>808</v>
      </c>
      <c r="D61" s="32">
        <v>1998.0</v>
      </c>
      <c r="E61" s="32" t="s">
        <v>809</v>
      </c>
      <c r="F61" s="32">
        <v>3.0</v>
      </c>
      <c r="G61" s="32">
        <v>-4.0</v>
      </c>
      <c r="H61" s="32">
        <v>-1.0</v>
      </c>
      <c r="I61" s="32">
        <v>5.0</v>
      </c>
      <c r="J61" s="32">
        <v>6.0</v>
      </c>
      <c r="K61" s="32" t="s">
        <v>44</v>
      </c>
      <c r="L61" s="32" t="s">
        <v>44</v>
      </c>
      <c r="M61" s="32">
        <v>0.0</v>
      </c>
      <c r="N61" s="32">
        <v>1.0</v>
      </c>
      <c r="O61" s="32" t="s">
        <v>84</v>
      </c>
      <c r="P61" s="32" t="s">
        <v>113</v>
      </c>
      <c r="Q61" s="32">
        <v>1.0</v>
      </c>
      <c r="R61" s="32">
        <v>0.0</v>
      </c>
      <c r="S61" s="32">
        <v>0.0</v>
      </c>
      <c r="T61" s="32">
        <f t="shared" si="4"/>
        <v>1</v>
      </c>
      <c r="U61" s="32" t="s">
        <v>810</v>
      </c>
      <c r="V61" s="32" t="s">
        <v>811</v>
      </c>
      <c r="W61" s="32" t="s">
        <v>25</v>
      </c>
      <c r="X61" s="32" t="s">
        <v>812</v>
      </c>
      <c r="Y61" s="32" t="s">
        <v>102</v>
      </c>
      <c r="Z61" s="32" t="s">
        <v>813</v>
      </c>
      <c r="AA61" s="32" t="s">
        <v>814</v>
      </c>
      <c r="AB61" s="32" t="s">
        <v>815</v>
      </c>
      <c r="AC61" s="32" t="s">
        <v>816</v>
      </c>
      <c r="AD61" s="32" t="s">
        <v>307</v>
      </c>
      <c r="AE61" s="32" t="s">
        <v>137</v>
      </c>
      <c r="AF61" s="32" t="s">
        <v>817</v>
      </c>
      <c r="AG61" s="32" t="s">
        <v>818</v>
      </c>
      <c r="AH61" s="32"/>
    </row>
    <row r="62">
      <c r="A62" s="31">
        <v>61.0</v>
      </c>
      <c r="B62" s="32" t="s">
        <v>819</v>
      </c>
      <c r="C62" s="32" t="s">
        <v>820</v>
      </c>
      <c r="D62" s="32">
        <v>2008.0</v>
      </c>
      <c r="E62" s="32" t="s">
        <v>821</v>
      </c>
      <c r="F62" s="32">
        <v>2.0</v>
      </c>
      <c r="G62" s="32">
        <v>-7.0</v>
      </c>
      <c r="H62" s="32">
        <v>-4.0</v>
      </c>
      <c r="I62" s="32">
        <v>2.0</v>
      </c>
      <c r="J62" s="32">
        <v>4.0</v>
      </c>
      <c r="K62" s="32" t="s">
        <v>43</v>
      </c>
      <c r="L62" s="32" t="s">
        <v>43</v>
      </c>
      <c r="M62" s="32">
        <v>0.0</v>
      </c>
      <c r="N62" s="32">
        <v>1.0</v>
      </c>
      <c r="O62" s="32" t="s">
        <v>84</v>
      </c>
      <c r="P62" s="32" t="s">
        <v>23</v>
      </c>
      <c r="Q62" s="32">
        <v>1.0</v>
      </c>
      <c r="R62" s="32">
        <v>0.0</v>
      </c>
      <c r="S62" s="32">
        <v>0.0</v>
      </c>
      <c r="T62" s="32">
        <f t="shared" si="4"/>
        <v>1</v>
      </c>
      <c r="U62" s="32" t="s">
        <v>191</v>
      </c>
      <c r="V62" s="32" t="s">
        <v>822</v>
      </c>
      <c r="W62" s="32" t="s">
        <v>21</v>
      </c>
      <c r="X62" s="32" t="s">
        <v>823</v>
      </c>
      <c r="Y62" s="32" t="s">
        <v>205</v>
      </c>
      <c r="Z62" s="32" t="s">
        <v>824</v>
      </c>
      <c r="AA62" s="32" t="s">
        <v>825</v>
      </c>
      <c r="AB62" s="32" t="s">
        <v>826</v>
      </c>
      <c r="AC62" s="32" t="s">
        <v>827</v>
      </c>
      <c r="AD62" s="32" t="s">
        <v>210</v>
      </c>
      <c r="AE62" s="32" t="s">
        <v>137</v>
      </c>
      <c r="AF62" s="32" t="s">
        <v>828</v>
      </c>
      <c r="AG62" s="32" t="s">
        <v>96</v>
      </c>
      <c r="AH62" s="32" t="s">
        <v>126</v>
      </c>
    </row>
    <row r="63" ht="38.25" customHeight="1">
      <c r="A63" s="33">
        <v>62.0</v>
      </c>
      <c r="B63" s="32" t="s">
        <v>829</v>
      </c>
      <c r="C63" s="32" t="s">
        <v>830</v>
      </c>
      <c r="D63" s="32">
        <v>2011.0</v>
      </c>
      <c r="E63" s="32" t="s">
        <v>831</v>
      </c>
      <c r="F63" s="32">
        <v>2.0</v>
      </c>
      <c r="G63" s="32">
        <v>-3.0</v>
      </c>
      <c r="H63" s="32">
        <v>-1.0</v>
      </c>
      <c r="I63" s="32">
        <v>-2.0</v>
      </c>
      <c r="J63" s="32">
        <v>0.0</v>
      </c>
      <c r="K63" s="32" t="s">
        <v>45</v>
      </c>
      <c r="L63" s="32" t="s">
        <v>45</v>
      </c>
      <c r="M63" s="32">
        <v>0.0</v>
      </c>
      <c r="N63" s="32">
        <v>1.0</v>
      </c>
      <c r="O63" s="32" t="s">
        <v>84</v>
      </c>
      <c r="P63" s="32" t="s">
        <v>113</v>
      </c>
      <c r="Q63" s="32">
        <v>1.0</v>
      </c>
      <c r="R63" s="32">
        <v>0.0</v>
      </c>
      <c r="S63" s="32">
        <v>0.0</v>
      </c>
      <c r="T63" s="32">
        <f t="shared" si="4"/>
        <v>1</v>
      </c>
      <c r="U63" s="32" t="s">
        <v>832</v>
      </c>
      <c r="V63" s="32" t="s">
        <v>520</v>
      </c>
      <c r="W63" s="32" t="s">
        <v>34</v>
      </c>
      <c r="X63" s="32" t="s">
        <v>521</v>
      </c>
      <c r="Y63" s="32" t="s">
        <v>102</v>
      </c>
      <c r="Z63" s="32" t="s">
        <v>833</v>
      </c>
      <c r="AA63" s="32" t="s">
        <v>834</v>
      </c>
      <c r="AB63" s="32" t="s">
        <v>835</v>
      </c>
      <c r="AC63" s="32" t="s">
        <v>836</v>
      </c>
      <c r="AD63" s="32" t="s">
        <v>837</v>
      </c>
      <c r="AE63" s="32" t="s">
        <v>838</v>
      </c>
      <c r="AF63" s="32" t="s">
        <v>839</v>
      </c>
      <c r="AG63" s="32" t="s">
        <v>96</v>
      </c>
      <c r="AH63" s="32" t="s">
        <v>126</v>
      </c>
    </row>
    <row r="64">
      <c r="A64" s="31">
        <v>63.0</v>
      </c>
      <c r="B64" s="32" t="s">
        <v>840</v>
      </c>
      <c r="C64" s="32" t="s">
        <v>841</v>
      </c>
      <c r="D64" s="32">
        <v>2016.0</v>
      </c>
      <c r="E64" s="32" t="s">
        <v>141</v>
      </c>
      <c r="F64" s="32">
        <v>3.0</v>
      </c>
      <c r="G64" s="32">
        <v>-3.0</v>
      </c>
      <c r="H64" s="32">
        <v>-2.0</v>
      </c>
      <c r="I64" s="32">
        <v>-2.0</v>
      </c>
      <c r="J64" s="32">
        <v>0.0</v>
      </c>
      <c r="K64" s="32" t="s">
        <v>45</v>
      </c>
      <c r="L64" s="32" t="s">
        <v>45</v>
      </c>
      <c r="M64" s="32">
        <v>0.0</v>
      </c>
      <c r="N64" s="32">
        <v>1.0</v>
      </c>
      <c r="O64" s="32" t="s">
        <v>84</v>
      </c>
      <c r="P64" s="32" t="s">
        <v>23</v>
      </c>
      <c r="Q64" s="32">
        <v>0.25</v>
      </c>
      <c r="R64" s="32">
        <v>0.75</v>
      </c>
      <c r="S64" s="32">
        <v>0.0</v>
      </c>
      <c r="T64" s="32">
        <f t="shared" si="4"/>
        <v>1</v>
      </c>
      <c r="U64" s="32" t="s">
        <v>842</v>
      </c>
      <c r="V64" s="32" t="s">
        <v>143</v>
      </c>
      <c r="W64" s="32" t="s">
        <v>31</v>
      </c>
      <c r="X64" s="32" t="s">
        <v>719</v>
      </c>
      <c r="Y64" s="32" t="s">
        <v>102</v>
      </c>
      <c r="Z64" s="32" t="s">
        <v>843</v>
      </c>
      <c r="AA64" s="32" t="s">
        <v>844</v>
      </c>
      <c r="AB64" s="32" t="s">
        <v>845</v>
      </c>
      <c r="AC64" s="32" t="s">
        <v>846</v>
      </c>
      <c r="AD64" s="32" t="s">
        <v>847</v>
      </c>
      <c r="AE64" s="32" t="s">
        <v>137</v>
      </c>
      <c r="AF64" s="32" t="s">
        <v>848</v>
      </c>
      <c r="AG64" s="32" t="s">
        <v>96</v>
      </c>
      <c r="AH64" s="35"/>
    </row>
    <row r="65">
      <c r="A65" s="33">
        <v>64.0</v>
      </c>
      <c r="B65" s="32" t="s">
        <v>849</v>
      </c>
      <c r="C65" s="32" t="s">
        <v>850</v>
      </c>
      <c r="D65" s="32">
        <v>2013.0</v>
      </c>
      <c r="E65" s="32" t="s">
        <v>111</v>
      </c>
      <c r="F65" s="32">
        <v>2.0</v>
      </c>
      <c r="G65" s="32">
        <v>-10.0</v>
      </c>
      <c r="H65" s="32">
        <v>-5.0</v>
      </c>
      <c r="I65" s="32">
        <v>-12.0</v>
      </c>
      <c r="J65" s="32">
        <v>-2.0</v>
      </c>
      <c r="K65" s="32" t="s">
        <v>308</v>
      </c>
      <c r="L65" s="32" t="s">
        <v>43</v>
      </c>
      <c r="M65" s="32">
        <v>0.0</v>
      </c>
      <c r="N65" s="32">
        <v>1.0</v>
      </c>
      <c r="O65" s="32" t="s">
        <v>84</v>
      </c>
      <c r="P65" s="32" t="s">
        <v>113</v>
      </c>
      <c r="Q65" s="32">
        <v>0.5</v>
      </c>
      <c r="R65" s="32">
        <v>0.5</v>
      </c>
      <c r="S65" s="32">
        <v>0.0</v>
      </c>
      <c r="T65" s="32">
        <f t="shared" si="4"/>
        <v>1</v>
      </c>
      <c r="U65" s="32" t="s">
        <v>851</v>
      </c>
      <c r="V65" s="32" t="s">
        <v>852</v>
      </c>
      <c r="W65" s="32" t="s">
        <v>17</v>
      </c>
      <c r="X65" s="32" t="s">
        <v>232</v>
      </c>
      <c r="Y65" s="32" t="s">
        <v>102</v>
      </c>
      <c r="Z65" s="32" t="s">
        <v>853</v>
      </c>
      <c r="AA65" s="32" t="s">
        <v>854</v>
      </c>
      <c r="AB65" s="32" t="s">
        <v>855</v>
      </c>
      <c r="AC65" s="32" t="s">
        <v>856</v>
      </c>
      <c r="AD65" s="32" t="s">
        <v>857</v>
      </c>
      <c r="AE65" s="32" t="s">
        <v>137</v>
      </c>
      <c r="AF65" s="32" t="s">
        <v>858</v>
      </c>
      <c r="AG65" s="32" t="s">
        <v>401</v>
      </c>
      <c r="AH65" s="32" t="s">
        <v>126</v>
      </c>
    </row>
    <row r="66">
      <c r="A66" s="31">
        <v>65.0</v>
      </c>
      <c r="B66" s="32" t="s">
        <v>859</v>
      </c>
      <c r="C66" s="32" t="s">
        <v>850</v>
      </c>
      <c r="D66" s="32">
        <v>2009.0</v>
      </c>
      <c r="E66" s="32" t="s">
        <v>355</v>
      </c>
      <c r="F66" s="32">
        <v>3.0</v>
      </c>
      <c r="G66" s="32">
        <v>-10.0</v>
      </c>
      <c r="H66" s="32">
        <v>-3.0</v>
      </c>
      <c r="I66" s="32">
        <v>-6.0</v>
      </c>
      <c r="J66" s="32">
        <v>4.0</v>
      </c>
      <c r="K66" s="32" t="s">
        <v>308</v>
      </c>
      <c r="L66" s="32" t="s">
        <v>43</v>
      </c>
      <c r="M66" s="32">
        <v>0.0</v>
      </c>
      <c r="N66" s="32">
        <v>1.0</v>
      </c>
      <c r="O66" s="32" t="s">
        <v>84</v>
      </c>
      <c r="P66" s="32" t="s">
        <v>23</v>
      </c>
      <c r="Q66" s="32">
        <v>0.5</v>
      </c>
      <c r="R66" s="32">
        <v>0.25</v>
      </c>
      <c r="S66" s="32">
        <v>0.25</v>
      </c>
      <c r="T66" s="32">
        <f t="shared" si="4"/>
        <v>1</v>
      </c>
      <c r="U66" s="32" t="s">
        <v>860</v>
      </c>
      <c r="V66" s="32" t="s">
        <v>861</v>
      </c>
      <c r="W66" s="32" t="s">
        <v>17</v>
      </c>
      <c r="X66" s="32" t="s">
        <v>43</v>
      </c>
      <c r="Y66" s="32" t="s">
        <v>102</v>
      </c>
      <c r="Z66" s="32" t="s">
        <v>862</v>
      </c>
      <c r="AA66" s="32" t="s">
        <v>863</v>
      </c>
      <c r="AB66" s="32" t="s">
        <v>864</v>
      </c>
      <c r="AC66" s="32" t="s">
        <v>865</v>
      </c>
      <c r="AD66" s="32" t="s">
        <v>866</v>
      </c>
      <c r="AE66" s="32" t="s">
        <v>867</v>
      </c>
      <c r="AF66" s="32" t="s">
        <v>868</v>
      </c>
      <c r="AG66" s="32" t="s">
        <v>401</v>
      </c>
      <c r="AH66" s="32" t="s">
        <v>126</v>
      </c>
    </row>
    <row r="67">
      <c r="A67" s="33">
        <v>66.0</v>
      </c>
      <c r="B67" s="32" t="s">
        <v>869</v>
      </c>
      <c r="C67" s="32" t="s">
        <v>850</v>
      </c>
      <c r="D67" s="32">
        <v>2011.0</v>
      </c>
      <c r="E67" s="32" t="s">
        <v>355</v>
      </c>
      <c r="F67" s="32">
        <v>3.0</v>
      </c>
      <c r="G67" s="32">
        <v>-10.0</v>
      </c>
      <c r="H67" s="32">
        <v>-5.0</v>
      </c>
      <c r="I67" s="32">
        <v>-6.0</v>
      </c>
      <c r="J67" s="32">
        <v>4.0</v>
      </c>
      <c r="K67" s="32" t="s">
        <v>308</v>
      </c>
      <c r="L67" s="32" t="s">
        <v>43</v>
      </c>
      <c r="M67" s="32">
        <v>0.0</v>
      </c>
      <c r="N67" s="32">
        <v>1.0</v>
      </c>
      <c r="O67" s="32" t="s">
        <v>84</v>
      </c>
      <c r="P67" s="32" t="s">
        <v>23</v>
      </c>
      <c r="Q67" s="32">
        <v>0.5</v>
      </c>
      <c r="R67" s="32">
        <v>0.25</v>
      </c>
      <c r="S67" s="32">
        <v>0.25</v>
      </c>
      <c r="T67" s="32">
        <f t="shared" si="4"/>
        <v>1</v>
      </c>
      <c r="U67" s="32" t="s">
        <v>870</v>
      </c>
      <c r="V67" s="32" t="s">
        <v>698</v>
      </c>
      <c r="W67" s="32" t="s">
        <v>17</v>
      </c>
      <c r="X67" s="32" t="s">
        <v>43</v>
      </c>
      <c r="Y67" s="32" t="s">
        <v>102</v>
      </c>
      <c r="Z67" s="32" t="s">
        <v>871</v>
      </c>
      <c r="AA67" s="44" t="s">
        <v>872</v>
      </c>
      <c r="AB67" s="32" t="s">
        <v>873</v>
      </c>
      <c r="AC67" s="32" t="s">
        <v>874</v>
      </c>
      <c r="AD67" s="32" t="s">
        <v>307</v>
      </c>
      <c r="AE67" s="32" t="s">
        <v>875</v>
      </c>
      <c r="AF67" s="32" t="s">
        <v>876</v>
      </c>
      <c r="AG67" s="32" t="s">
        <v>401</v>
      </c>
      <c r="AH67" s="32"/>
    </row>
    <row r="68">
      <c r="A68" s="31">
        <v>67.0</v>
      </c>
      <c r="B68" s="32" t="s">
        <v>877</v>
      </c>
      <c r="C68" s="32" t="s">
        <v>850</v>
      </c>
      <c r="D68" s="32">
        <v>2010.0</v>
      </c>
      <c r="E68" s="32" t="s">
        <v>99</v>
      </c>
      <c r="F68" s="32">
        <v>3.0</v>
      </c>
      <c r="G68" s="32">
        <v>-8.0</v>
      </c>
      <c r="H68" s="32">
        <v>-5.0</v>
      </c>
      <c r="I68" s="32">
        <v>-6.0</v>
      </c>
      <c r="J68" s="32">
        <v>5.0</v>
      </c>
      <c r="K68" s="32" t="s">
        <v>43</v>
      </c>
      <c r="L68" s="32" t="s">
        <v>43</v>
      </c>
      <c r="M68" s="32">
        <v>0.0</v>
      </c>
      <c r="N68" s="32">
        <v>1.0</v>
      </c>
      <c r="O68" s="32" t="s">
        <v>878</v>
      </c>
      <c r="P68" s="32" t="s">
        <v>23</v>
      </c>
      <c r="Q68" s="32">
        <v>0.75</v>
      </c>
      <c r="R68" s="32">
        <v>0.25</v>
      </c>
      <c r="S68" s="32">
        <v>0.0</v>
      </c>
      <c r="T68" s="32">
        <v>1.0</v>
      </c>
      <c r="U68" s="32" t="s">
        <v>879</v>
      </c>
      <c r="V68" s="32" t="s">
        <v>880</v>
      </c>
      <c r="W68" s="32" t="s">
        <v>17</v>
      </c>
      <c r="X68" s="32" t="s">
        <v>232</v>
      </c>
      <c r="Y68" s="32" t="s">
        <v>102</v>
      </c>
      <c r="Z68" s="32" t="s">
        <v>881</v>
      </c>
      <c r="AA68" s="32" t="s">
        <v>882</v>
      </c>
      <c r="AB68" s="32" t="s">
        <v>883</v>
      </c>
      <c r="AC68" s="32" t="s">
        <v>884</v>
      </c>
      <c r="AD68" s="32" t="s">
        <v>885</v>
      </c>
      <c r="AE68" s="32" t="s">
        <v>886</v>
      </c>
      <c r="AF68" s="32" t="s">
        <v>887</v>
      </c>
      <c r="AG68" s="32" t="s">
        <v>96</v>
      </c>
      <c r="AH68" s="32" t="s">
        <v>126</v>
      </c>
    </row>
    <row r="69">
      <c r="A69" s="33">
        <v>68.0</v>
      </c>
      <c r="B69" s="33" t="s">
        <v>888</v>
      </c>
      <c r="C69" s="33" t="s">
        <v>889</v>
      </c>
      <c r="D69" s="33">
        <v>2007.0</v>
      </c>
      <c r="E69" s="33" t="s">
        <v>890</v>
      </c>
      <c r="F69" s="33">
        <v>3.0</v>
      </c>
      <c r="G69" s="33">
        <v>-3.0</v>
      </c>
      <c r="H69" s="33">
        <v>-1.0</v>
      </c>
      <c r="I69" s="33">
        <v>0.0</v>
      </c>
      <c r="J69" s="33">
        <v>0.0</v>
      </c>
      <c r="K69" s="33" t="s">
        <v>45</v>
      </c>
      <c r="L69" s="33" t="s">
        <v>45</v>
      </c>
      <c r="M69" s="33">
        <v>0.0</v>
      </c>
      <c r="N69" s="33">
        <v>1.0</v>
      </c>
      <c r="O69" s="33" t="s">
        <v>84</v>
      </c>
      <c r="P69" s="33" t="s">
        <v>23</v>
      </c>
      <c r="Q69" s="33">
        <v>0.25</v>
      </c>
      <c r="R69" s="33">
        <v>0.75</v>
      </c>
      <c r="S69" s="33">
        <v>0.0</v>
      </c>
      <c r="T69" s="33">
        <f t="shared" ref="T69:T87" si="5">SUM(Q69:S69)</f>
        <v>1</v>
      </c>
      <c r="U69" s="33" t="s">
        <v>891</v>
      </c>
      <c r="V69" s="33" t="s">
        <v>892</v>
      </c>
      <c r="W69" s="33" t="s">
        <v>35</v>
      </c>
      <c r="X69" s="33" t="s">
        <v>893</v>
      </c>
      <c r="Y69" s="33" t="s">
        <v>894</v>
      </c>
      <c r="Z69" s="33" t="s">
        <v>895</v>
      </c>
      <c r="AA69" s="33" t="s">
        <v>896</v>
      </c>
      <c r="AB69" s="33" t="s">
        <v>889</v>
      </c>
      <c r="AC69" s="33" t="s">
        <v>897</v>
      </c>
      <c r="AD69" s="33" t="s">
        <v>898</v>
      </c>
      <c r="AE69" s="33" t="s">
        <v>899</v>
      </c>
      <c r="AF69" s="33" t="s">
        <v>900</v>
      </c>
      <c r="AG69" s="33" t="s">
        <v>151</v>
      </c>
      <c r="AH69" s="33" t="s">
        <v>901</v>
      </c>
    </row>
    <row r="70">
      <c r="A70" s="31">
        <v>69.0</v>
      </c>
      <c r="B70" s="32" t="s">
        <v>902</v>
      </c>
      <c r="C70" s="32" t="s">
        <v>903</v>
      </c>
      <c r="D70" s="32">
        <v>2012.0</v>
      </c>
      <c r="E70" s="32" t="s">
        <v>229</v>
      </c>
      <c r="F70" s="32">
        <v>3.0</v>
      </c>
      <c r="G70" s="32">
        <v>-7.0</v>
      </c>
      <c r="H70" s="32">
        <v>-4.0</v>
      </c>
      <c r="I70" s="32">
        <v>1.0</v>
      </c>
      <c r="J70" s="32">
        <v>5.0</v>
      </c>
      <c r="K70" s="32" t="s">
        <v>604</v>
      </c>
      <c r="L70" s="32" t="s">
        <v>43</v>
      </c>
      <c r="M70" s="32">
        <v>0.0</v>
      </c>
      <c r="N70" s="32">
        <v>0.0</v>
      </c>
      <c r="O70" s="32" t="s">
        <v>243</v>
      </c>
      <c r="P70" s="32" t="s">
        <v>23</v>
      </c>
      <c r="Q70" s="32">
        <v>0.5</v>
      </c>
      <c r="R70" s="32">
        <v>0.5</v>
      </c>
      <c r="S70" s="32">
        <v>0.0</v>
      </c>
      <c r="T70" s="32">
        <f t="shared" si="5"/>
        <v>1</v>
      </c>
      <c r="U70" s="32" t="s">
        <v>904</v>
      </c>
      <c r="V70" s="32" t="s">
        <v>905</v>
      </c>
      <c r="W70" s="32" t="s">
        <v>21</v>
      </c>
      <c r="X70" s="32" t="s">
        <v>447</v>
      </c>
      <c r="Y70" s="32" t="s">
        <v>435</v>
      </c>
      <c r="Z70" s="32" t="s">
        <v>906</v>
      </c>
      <c r="AA70" s="32" t="s">
        <v>907</v>
      </c>
      <c r="AB70" s="32" t="s">
        <v>908</v>
      </c>
      <c r="AC70" s="32" t="s">
        <v>909</v>
      </c>
      <c r="AD70" s="32" t="s">
        <v>910</v>
      </c>
      <c r="AE70" s="32" t="s">
        <v>911</v>
      </c>
      <c r="AF70" s="32" t="s">
        <v>912</v>
      </c>
      <c r="AG70" s="32" t="s">
        <v>151</v>
      </c>
      <c r="AH70" s="32" t="s">
        <v>126</v>
      </c>
    </row>
    <row r="71">
      <c r="A71" s="33">
        <v>70.0</v>
      </c>
      <c r="B71" s="32" t="s">
        <v>913</v>
      </c>
      <c r="C71" s="32" t="s">
        <v>914</v>
      </c>
      <c r="D71" s="32">
        <v>2013.0</v>
      </c>
      <c r="E71" s="32" t="s">
        <v>83</v>
      </c>
      <c r="F71" s="32">
        <v>3.0</v>
      </c>
      <c r="G71" s="32">
        <v>-4.0</v>
      </c>
      <c r="H71" s="32">
        <v>-1.0</v>
      </c>
      <c r="I71" s="32">
        <v>-2.0</v>
      </c>
      <c r="J71" s="32">
        <v>0.0</v>
      </c>
      <c r="K71" s="32" t="s">
        <v>45</v>
      </c>
      <c r="L71" s="32" t="s">
        <v>45</v>
      </c>
      <c r="M71" s="32">
        <v>0.0</v>
      </c>
      <c r="N71" s="32">
        <v>1.0</v>
      </c>
      <c r="O71" s="32" t="s">
        <v>84</v>
      </c>
      <c r="P71" s="32" t="s">
        <v>16</v>
      </c>
      <c r="Q71" s="32">
        <v>0.3</v>
      </c>
      <c r="R71" s="32">
        <v>0.6</v>
      </c>
      <c r="S71" s="32">
        <v>0.1</v>
      </c>
      <c r="T71" s="32">
        <f t="shared" si="5"/>
        <v>1</v>
      </c>
      <c r="U71" s="32" t="s">
        <v>915</v>
      </c>
      <c r="V71" s="32" t="s">
        <v>86</v>
      </c>
      <c r="W71" s="32" t="s">
        <v>37</v>
      </c>
      <c r="X71" s="32" t="s">
        <v>87</v>
      </c>
      <c r="Y71" s="32" t="s">
        <v>916</v>
      </c>
      <c r="Z71" s="32" t="s">
        <v>917</v>
      </c>
      <c r="AA71" s="32" t="s">
        <v>918</v>
      </c>
      <c r="AB71" s="32" t="s">
        <v>919</v>
      </c>
      <c r="AC71" s="32" t="s">
        <v>920</v>
      </c>
      <c r="AD71" s="32" t="s">
        <v>921</v>
      </c>
      <c r="AE71" s="32" t="s">
        <v>922</v>
      </c>
      <c r="AF71" s="32" t="s">
        <v>923</v>
      </c>
      <c r="AG71" s="32" t="s">
        <v>96</v>
      </c>
      <c r="AH71" s="32"/>
    </row>
    <row r="72">
      <c r="A72" s="31">
        <v>71.0</v>
      </c>
      <c r="B72" s="32" t="s">
        <v>924</v>
      </c>
      <c r="C72" s="32" t="s">
        <v>925</v>
      </c>
      <c r="D72" s="32">
        <v>2000.0</v>
      </c>
      <c r="E72" s="32" t="s">
        <v>762</v>
      </c>
      <c r="F72" s="32">
        <v>3.0</v>
      </c>
      <c r="G72" s="32">
        <v>-3.0</v>
      </c>
      <c r="H72" s="32">
        <v>-1.0</v>
      </c>
      <c r="I72" s="32">
        <v>0.0</v>
      </c>
      <c r="J72" s="32">
        <v>0.0</v>
      </c>
      <c r="K72" s="32" t="s">
        <v>45</v>
      </c>
      <c r="L72" s="32" t="s">
        <v>45</v>
      </c>
      <c r="M72" s="32">
        <v>0.0</v>
      </c>
      <c r="N72" s="32">
        <v>1.0</v>
      </c>
      <c r="O72" s="32" t="s">
        <v>84</v>
      </c>
      <c r="P72" s="32" t="s">
        <v>16</v>
      </c>
      <c r="Q72" s="32">
        <v>0.75</v>
      </c>
      <c r="R72" s="32">
        <v>0.25</v>
      </c>
      <c r="S72" s="32">
        <v>0.0</v>
      </c>
      <c r="T72" s="32">
        <f t="shared" si="5"/>
        <v>1</v>
      </c>
      <c r="U72" s="32" t="s">
        <v>926</v>
      </c>
      <c r="V72" s="32" t="s">
        <v>916</v>
      </c>
      <c r="W72" s="32" t="s">
        <v>35</v>
      </c>
      <c r="X72" s="32" t="s">
        <v>788</v>
      </c>
      <c r="Y72" s="32" t="s">
        <v>102</v>
      </c>
      <c r="Z72" s="32" t="s">
        <v>927</v>
      </c>
      <c r="AA72" s="32" t="s">
        <v>928</v>
      </c>
      <c r="AB72" s="32" t="s">
        <v>929</v>
      </c>
      <c r="AC72" s="32" t="s">
        <v>930</v>
      </c>
      <c r="AD72" s="32" t="s">
        <v>931</v>
      </c>
      <c r="AE72" s="32" t="s">
        <v>137</v>
      </c>
      <c r="AF72" s="32" t="s">
        <v>932</v>
      </c>
      <c r="AG72" s="32" t="s">
        <v>96</v>
      </c>
      <c r="AH72" s="32" t="s">
        <v>126</v>
      </c>
    </row>
    <row r="73">
      <c r="A73" s="33">
        <v>72.0</v>
      </c>
      <c r="B73" s="33" t="s">
        <v>933</v>
      </c>
      <c r="C73" s="33" t="s">
        <v>925</v>
      </c>
      <c r="D73" s="33">
        <v>2009.0</v>
      </c>
      <c r="E73" s="33" t="s">
        <v>934</v>
      </c>
      <c r="F73" s="33">
        <v>3.0</v>
      </c>
      <c r="G73" s="33">
        <v>-9.0</v>
      </c>
      <c r="H73" s="33">
        <v>-3.0</v>
      </c>
      <c r="I73" s="33">
        <v>2.0</v>
      </c>
      <c r="J73" s="33">
        <v>2.0</v>
      </c>
      <c r="K73" s="33" t="s">
        <v>42</v>
      </c>
      <c r="L73" s="33" t="s">
        <v>42</v>
      </c>
      <c r="M73" s="33">
        <v>0.0</v>
      </c>
      <c r="N73" s="33">
        <v>1.0</v>
      </c>
      <c r="O73" s="33" t="s">
        <v>84</v>
      </c>
      <c r="P73" s="33" t="s">
        <v>23</v>
      </c>
      <c r="Q73" s="33">
        <v>0.25</v>
      </c>
      <c r="R73" s="33">
        <v>0.75</v>
      </c>
      <c r="S73" s="33">
        <v>0.0</v>
      </c>
      <c r="T73" s="33">
        <f t="shared" si="5"/>
        <v>1</v>
      </c>
      <c r="U73" s="33" t="s">
        <v>935</v>
      </c>
      <c r="V73" s="33" t="s">
        <v>393</v>
      </c>
      <c r="W73" s="33" t="s">
        <v>15</v>
      </c>
      <c r="X73" s="33" t="s">
        <v>936</v>
      </c>
      <c r="Y73" s="33" t="s">
        <v>88</v>
      </c>
      <c r="Z73" s="33" t="s">
        <v>937</v>
      </c>
      <c r="AA73" s="33" t="s">
        <v>938</v>
      </c>
      <c r="AB73" s="33" t="s">
        <v>939</v>
      </c>
      <c r="AC73" s="33" t="s">
        <v>940</v>
      </c>
      <c r="AD73" s="33" t="s">
        <v>941</v>
      </c>
      <c r="AE73" s="33" t="s">
        <v>942</v>
      </c>
      <c r="AF73" s="33" t="s">
        <v>943</v>
      </c>
      <c r="AG73" s="33" t="s">
        <v>96</v>
      </c>
      <c r="AH73" s="33" t="s">
        <v>126</v>
      </c>
    </row>
    <row r="74">
      <c r="A74" s="31">
        <v>73.0</v>
      </c>
      <c r="B74" s="32" t="s">
        <v>944</v>
      </c>
      <c r="C74" s="32" t="s">
        <v>945</v>
      </c>
      <c r="D74" s="32">
        <v>2013.0</v>
      </c>
      <c r="E74" s="32" t="s">
        <v>111</v>
      </c>
      <c r="F74" s="32">
        <v>3.0</v>
      </c>
      <c r="G74" s="32">
        <v>-10.0</v>
      </c>
      <c r="H74" s="32">
        <v>-9.0</v>
      </c>
      <c r="I74" s="32">
        <v>-15.0</v>
      </c>
      <c r="J74" s="32">
        <v>-12.0</v>
      </c>
      <c r="K74" s="32" t="s">
        <v>42</v>
      </c>
      <c r="L74" s="32" t="s">
        <v>42</v>
      </c>
      <c r="M74" s="32">
        <v>0.0</v>
      </c>
      <c r="N74" s="32">
        <v>1.0</v>
      </c>
      <c r="O74" s="32" t="s">
        <v>84</v>
      </c>
      <c r="P74" s="32" t="s">
        <v>23</v>
      </c>
      <c r="Q74" s="32">
        <v>0.25</v>
      </c>
      <c r="R74" s="32">
        <v>0.75</v>
      </c>
      <c r="S74" s="32">
        <v>0.0</v>
      </c>
      <c r="T74" s="32">
        <f t="shared" si="5"/>
        <v>1</v>
      </c>
      <c r="U74" s="32" t="s">
        <v>946</v>
      </c>
      <c r="V74" s="32" t="s">
        <v>9</v>
      </c>
      <c r="W74" s="32" t="s">
        <v>9</v>
      </c>
      <c r="X74" s="32" t="s">
        <v>947</v>
      </c>
      <c r="Y74" s="32" t="s">
        <v>102</v>
      </c>
      <c r="Z74" s="32" t="s">
        <v>948</v>
      </c>
      <c r="AA74" s="32" t="s">
        <v>949</v>
      </c>
      <c r="AB74" s="32" t="s">
        <v>950</v>
      </c>
      <c r="AC74" s="32" t="s">
        <v>951</v>
      </c>
      <c r="AD74" s="32" t="s">
        <v>952</v>
      </c>
      <c r="AE74" s="32" t="s">
        <v>953</v>
      </c>
      <c r="AF74" s="32" t="s">
        <v>954</v>
      </c>
      <c r="AG74" s="32" t="s">
        <v>401</v>
      </c>
      <c r="AH74" s="32" t="s">
        <v>490</v>
      </c>
    </row>
    <row r="75">
      <c r="A75" s="33">
        <v>74.0</v>
      </c>
      <c r="B75" s="32" t="s">
        <v>955</v>
      </c>
      <c r="C75" s="32" t="s">
        <v>956</v>
      </c>
      <c r="D75" s="32">
        <v>2012.0</v>
      </c>
      <c r="E75" s="32" t="s">
        <v>957</v>
      </c>
      <c r="F75" s="32">
        <v>3.0</v>
      </c>
      <c r="G75" s="32">
        <v>-3.0</v>
      </c>
      <c r="H75" s="32">
        <v>-2.0</v>
      </c>
      <c r="I75" s="32">
        <v>-1.0</v>
      </c>
      <c r="J75" s="32">
        <v>0.0</v>
      </c>
      <c r="K75" s="32" t="s">
        <v>45</v>
      </c>
      <c r="L75" s="32" t="s">
        <v>45</v>
      </c>
      <c r="M75" s="32">
        <v>0.0</v>
      </c>
      <c r="N75" s="32">
        <v>1.0</v>
      </c>
      <c r="O75" s="32" t="s">
        <v>84</v>
      </c>
      <c r="P75" s="32" t="s">
        <v>23</v>
      </c>
      <c r="Q75" s="32">
        <v>0.75</v>
      </c>
      <c r="R75" s="32">
        <v>0.25</v>
      </c>
      <c r="S75" s="32">
        <v>0.0</v>
      </c>
      <c r="T75" s="32">
        <f t="shared" si="5"/>
        <v>1</v>
      </c>
      <c r="U75" s="32" t="s">
        <v>958</v>
      </c>
      <c r="V75" s="32" t="s">
        <v>143</v>
      </c>
      <c r="W75" s="32" t="s">
        <v>31</v>
      </c>
      <c r="X75" s="32" t="s">
        <v>380</v>
      </c>
      <c r="Y75" s="32" t="s">
        <v>582</v>
      </c>
      <c r="Z75" s="32" t="s">
        <v>959</v>
      </c>
      <c r="AA75" s="32" t="s">
        <v>960</v>
      </c>
      <c r="AB75" s="32" t="s">
        <v>961</v>
      </c>
      <c r="AC75" s="32" t="s">
        <v>962</v>
      </c>
      <c r="AD75" s="32" t="s">
        <v>963</v>
      </c>
      <c r="AE75" s="32" t="s">
        <v>964</v>
      </c>
      <c r="AF75" s="32" t="s">
        <v>965</v>
      </c>
      <c r="AG75" s="32" t="s">
        <v>96</v>
      </c>
      <c r="AH75" s="35"/>
    </row>
    <row r="76">
      <c r="A76" s="31">
        <v>75.0</v>
      </c>
      <c r="B76" s="31" t="s">
        <v>966</v>
      </c>
      <c r="C76" s="31" t="s">
        <v>967</v>
      </c>
      <c r="D76" s="31">
        <v>2014.0</v>
      </c>
      <c r="E76" s="31" t="s">
        <v>229</v>
      </c>
      <c r="F76" s="31">
        <v>3.0</v>
      </c>
      <c r="G76" s="31">
        <v>-7.0</v>
      </c>
      <c r="H76" s="31">
        <v>-6.0</v>
      </c>
      <c r="I76" s="31">
        <v>-6.0</v>
      </c>
      <c r="J76" s="31">
        <v>5.0</v>
      </c>
      <c r="K76" s="31" t="s">
        <v>738</v>
      </c>
      <c r="L76" s="31" t="s">
        <v>43</v>
      </c>
      <c r="M76" s="31">
        <v>0.0</v>
      </c>
      <c r="N76" s="31">
        <v>0.0</v>
      </c>
      <c r="O76" s="31" t="s">
        <v>968</v>
      </c>
      <c r="P76" s="31" t="s">
        <v>23</v>
      </c>
      <c r="Q76" s="31">
        <v>0.25</v>
      </c>
      <c r="R76" s="31">
        <v>0.0</v>
      </c>
      <c r="S76" s="31">
        <v>0.75</v>
      </c>
      <c r="T76" s="31">
        <f t="shared" si="5"/>
        <v>1</v>
      </c>
      <c r="U76" s="31" t="s">
        <v>969</v>
      </c>
      <c r="V76" s="31" t="s">
        <v>970</v>
      </c>
      <c r="W76" s="31" t="s">
        <v>17</v>
      </c>
      <c r="X76" s="31" t="s">
        <v>971</v>
      </c>
      <c r="Y76" s="31" t="s">
        <v>570</v>
      </c>
      <c r="Z76" s="31" t="s">
        <v>972</v>
      </c>
      <c r="AA76" s="31" t="s">
        <v>973</v>
      </c>
      <c r="AB76" s="31" t="s">
        <v>974</v>
      </c>
      <c r="AC76" s="31" t="s">
        <v>975</v>
      </c>
      <c r="AD76" s="31" t="s">
        <v>976</v>
      </c>
      <c r="AE76" s="31" t="s">
        <v>94</v>
      </c>
      <c r="AF76" s="31" t="s">
        <v>977</v>
      </c>
      <c r="AG76" s="31" t="s">
        <v>96</v>
      </c>
      <c r="AH76" s="37"/>
    </row>
    <row r="77">
      <c r="A77" s="33">
        <v>76.0</v>
      </c>
      <c r="B77" s="33" t="s">
        <v>978</v>
      </c>
      <c r="C77" s="33" t="s">
        <v>979</v>
      </c>
      <c r="D77" s="33">
        <v>2010.0</v>
      </c>
      <c r="E77" s="33" t="s">
        <v>141</v>
      </c>
      <c r="F77" s="33">
        <v>3.0</v>
      </c>
      <c r="G77" s="33">
        <v>-3.0</v>
      </c>
      <c r="H77" s="33">
        <v>-1.0</v>
      </c>
      <c r="I77" s="33">
        <v>-2.0</v>
      </c>
      <c r="J77" s="33">
        <v>0.0</v>
      </c>
      <c r="K77" s="33" t="s">
        <v>45</v>
      </c>
      <c r="L77" s="33" t="s">
        <v>45</v>
      </c>
      <c r="M77" s="33">
        <v>0.0</v>
      </c>
      <c r="N77" s="33">
        <v>1.0</v>
      </c>
      <c r="O77" s="33" t="s">
        <v>84</v>
      </c>
      <c r="P77" s="33" t="s">
        <v>23</v>
      </c>
      <c r="Q77" s="33">
        <v>0.5</v>
      </c>
      <c r="R77" s="33">
        <v>0.5</v>
      </c>
      <c r="S77" s="33">
        <v>0.0</v>
      </c>
      <c r="T77" s="33">
        <f t="shared" si="5"/>
        <v>1</v>
      </c>
      <c r="U77" s="33" t="s">
        <v>980</v>
      </c>
      <c r="V77" s="33" t="s">
        <v>143</v>
      </c>
      <c r="W77" s="33" t="s">
        <v>31</v>
      </c>
      <c r="X77" s="33" t="s">
        <v>270</v>
      </c>
      <c r="Y77" s="33" t="s">
        <v>582</v>
      </c>
      <c r="Z77" s="33" t="s">
        <v>981</v>
      </c>
      <c r="AA77" s="33" t="s">
        <v>982</v>
      </c>
      <c r="AB77" s="33" t="s">
        <v>983</v>
      </c>
      <c r="AC77" s="33" t="s">
        <v>984</v>
      </c>
      <c r="AD77" s="33" t="s">
        <v>985</v>
      </c>
      <c r="AE77" s="33" t="s">
        <v>986</v>
      </c>
      <c r="AF77" s="33" t="s">
        <v>987</v>
      </c>
      <c r="AG77" s="33" t="s">
        <v>96</v>
      </c>
      <c r="AH77" s="34"/>
    </row>
    <row r="78">
      <c r="A78" s="31">
        <v>77.0</v>
      </c>
      <c r="B78" s="31" t="s">
        <v>988</v>
      </c>
      <c r="C78" s="31" t="s">
        <v>989</v>
      </c>
      <c r="D78" s="31">
        <v>2007.0</v>
      </c>
      <c r="E78" s="31" t="s">
        <v>179</v>
      </c>
      <c r="F78" s="31">
        <v>3.0</v>
      </c>
      <c r="G78" s="31">
        <v>-3.0</v>
      </c>
      <c r="H78" s="31">
        <v>-2.0</v>
      </c>
      <c r="I78" s="31">
        <v>-2.0</v>
      </c>
      <c r="J78" s="31">
        <v>0.0</v>
      </c>
      <c r="K78" s="31" t="s">
        <v>45</v>
      </c>
      <c r="L78" s="31" t="s">
        <v>45</v>
      </c>
      <c r="M78" s="31">
        <v>0.0</v>
      </c>
      <c r="N78" s="31">
        <v>1.0</v>
      </c>
      <c r="O78" s="31" t="s">
        <v>84</v>
      </c>
      <c r="P78" s="31" t="s">
        <v>23</v>
      </c>
      <c r="Q78" s="31">
        <v>0.75</v>
      </c>
      <c r="R78" s="31">
        <v>0.25</v>
      </c>
      <c r="S78" s="31">
        <v>0.0</v>
      </c>
      <c r="T78" s="31">
        <f t="shared" si="5"/>
        <v>1</v>
      </c>
      <c r="U78" s="31" t="s">
        <v>990</v>
      </c>
      <c r="V78" s="31" t="s">
        <v>143</v>
      </c>
      <c r="W78" s="31" t="s">
        <v>31</v>
      </c>
      <c r="X78" s="31" t="s">
        <v>991</v>
      </c>
      <c r="Y78" s="31" t="s">
        <v>992</v>
      </c>
      <c r="Z78" s="31" t="s">
        <v>993</v>
      </c>
      <c r="AA78" s="31" t="s">
        <v>994</v>
      </c>
      <c r="AB78" s="31" t="s">
        <v>995</v>
      </c>
      <c r="AC78" s="31" t="s">
        <v>996</v>
      </c>
      <c r="AD78" s="31" t="s">
        <v>997</v>
      </c>
      <c r="AE78" s="31" t="s">
        <v>137</v>
      </c>
      <c r="AF78" s="31" t="s">
        <v>998</v>
      </c>
      <c r="AG78" s="31" t="s">
        <v>96</v>
      </c>
      <c r="AH78" s="37"/>
    </row>
    <row r="79">
      <c r="A79" s="33">
        <v>78.0</v>
      </c>
      <c r="B79" s="33" t="s">
        <v>999</v>
      </c>
      <c r="C79" s="33" t="s">
        <v>1000</v>
      </c>
      <c r="D79" s="33">
        <v>2003.0</v>
      </c>
      <c r="E79" s="33" t="s">
        <v>1001</v>
      </c>
      <c r="F79" s="33">
        <v>2.0</v>
      </c>
      <c r="G79" s="33">
        <v>-9.0</v>
      </c>
      <c r="H79" s="33">
        <v>-6.0</v>
      </c>
      <c r="I79" s="33">
        <v>-6.0</v>
      </c>
      <c r="J79" s="33">
        <v>5.0</v>
      </c>
      <c r="K79" s="33" t="s">
        <v>42</v>
      </c>
      <c r="L79" s="33" t="s">
        <v>42</v>
      </c>
      <c r="M79" s="33">
        <v>0.0</v>
      </c>
      <c r="N79" s="33">
        <v>0.0</v>
      </c>
      <c r="O79" s="33" t="s">
        <v>84</v>
      </c>
      <c r="P79" s="33" t="s">
        <v>16</v>
      </c>
      <c r="Q79" s="33">
        <v>0.5</v>
      </c>
      <c r="R79" s="33">
        <v>0.0</v>
      </c>
      <c r="S79" s="33">
        <v>0.5</v>
      </c>
      <c r="T79" s="33">
        <f t="shared" si="5"/>
        <v>1</v>
      </c>
      <c r="U79" s="33" t="s">
        <v>1002</v>
      </c>
      <c r="V79" s="33" t="s">
        <v>310</v>
      </c>
      <c r="W79" s="33" t="s">
        <v>15</v>
      </c>
      <c r="X79" s="33" t="s">
        <v>422</v>
      </c>
      <c r="Y79" s="33" t="s">
        <v>233</v>
      </c>
      <c r="Z79" s="33" t="s">
        <v>1003</v>
      </c>
      <c r="AA79" s="33" t="s">
        <v>1004</v>
      </c>
      <c r="AB79" s="33" t="s">
        <v>1005</v>
      </c>
      <c r="AC79" s="33" t="s">
        <v>1006</v>
      </c>
      <c r="AD79" s="33" t="s">
        <v>1007</v>
      </c>
      <c r="AE79" s="33" t="s">
        <v>1008</v>
      </c>
      <c r="AF79" s="33" t="s">
        <v>1009</v>
      </c>
      <c r="AG79" s="33" t="s">
        <v>96</v>
      </c>
      <c r="AH79" s="34"/>
    </row>
    <row r="80">
      <c r="A80" s="31">
        <v>79.0</v>
      </c>
      <c r="B80" s="32" t="s">
        <v>1010</v>
      </c>
      <c r="C80" s="32" t="s">
        <v>1011</v>
      </c>
      <c r="D80" s="32">
        <v>2016.0</v>
      </c>
      <c r="E80" s="32" t="s">
        <v>111</v>
      </c>
      <c r="F80" s="32">
        <v>2.0</v>
      </c>
      <c r="G80" s="32">
        <v>-9.0</v>
      </c>
      <c r="H80" s="32">
        <v>-9.0</v>
      </c>
      <c r="I80" s="32">
        <v>-15.0</v>
      </c>
      <c r="J80" s="32">
        <v>-9.0</v>
      </c>
      <c r="K80" s="32" t="s">
        <v>42</v>
      </c>
      <c r="L80" s="32" t="s">
        <v>42</v>
      </c>
      <c r="M80" s="32">
        <v>0.0</v>
      </c>
      <c r="N80" s="32">
        <v>1.0</v>
      </c>
      <c r="O80" s="32" t="s">
        <v>84</v>
      </c>
      <c r="P80" s="32" t="s">
        <v>23</v>
      </c>
      <c r="Q80" s="32">
        <v>0.75</v>
      </c>
      <c r="R80" s="32">
        <v>0.25</v>
      </c>
      <c r="S80" s="32">
        <v>0.0</v>
      </c>
      <c r="T80" s="32">
        <f t="shared" si="5"/>
        <v>1</v>
      </c>
      <c r="U80" s="32" t="s">
        <v>1012</v>
      </c>
      <c r="V80" s="32" t="s">
        <v>1013</v>
      </c>
      <c r="W80" s="32" t="s">
        <v>12</v>
      </c>
      <c r="X80" s="32" t="s">
        <v>1014</v>
      </c>
      <c r="Y80" s="32" t="s">
        <v>1015</v>
      </c>
      <c r="Z80" s="32" t="s">
        <v>1016</v>
      </c>
      <c r="AA80" s="32" t="s">
        <v>1017</v>
      </c>
      <c r="AB80" s="32" t="s">
        <v>1018</v>
      </c>
      <c r="AC80" s="32" t="s">
        <v>1019</v>
      </c>
      <c r="AD80" s="32" t="s">
        <v>1020</v>
      </c>
      <c r="AE80" s="32" t="s">
        <v>137</v>
      </c>
      <c r="AF80" s="32" t="s">
        <v>1021</v>
      </c>
      <c r="AG80" s="32" t="s">
        <v>96</v>
      </c>
      <c r="AH80" s="32"/>
    </row>
    <row r="81">
      <c r="A81" s="33">
        <v>80.0</v>
      </c>
      <c r="B81" s="32" t="s">
        <v>1022</v>
      </c>
      <c r="C81" s="32" t="s">
        <v>1023</v>
      </c>
      <c r="D81" s="32">
        <v>2020.0</v>
      </c>
      <c r="E81" s="32" t="s">
        <v>1024</v>
      </c>
      <c r="F81" s="32">
        <v>2.0</v>
      </c>
      <c r="G81" s="32">
        <v>-10.0</v>
      </c>
      <c r="H81" s="32">
        <v>-6.0</v>
      </c>
      <c r="I81" s="32">
        <v>-15.0</v>
      </c>
      <c r="J81" s="32">
        <v>0.0</v>
      </c>
      <c r="K81" s="32" t="s">
        <v>42</v>
      </c>
      <c r="L81" s="32" t="s">
        <v>42</v>
      </c>
      <c r="M81" s="32">
        <v>0.0</v>
      </c>
      <c r="N81" s="32">
        <v>1.0</v>
      </c>
      <c r="O81" s="32" t="s">
        <v>84</v>
      </c>
      <c r="P81" s="32" t="s">
        <v>16</v>
      </c>
      <c r="Q81" s="32">
        <v>0.5</v>
      </c>
      <c r="R81" s="32">
        <v>0.5</v>
      </c>
      <c r="S81" s="32">
        <v>0.0</v>
      </c>
      <c r="T81" s="32">
        <f t="shared" si="5"/>
        <v>1</v>
      </c>
      <c r="U81" s="32" t="s">
        <v>1025</v>
      </c>
      <c r="V81" s="32" t="s">
        <v>9</v>
      </c>
      <c r="W81" s="32" t="s">
        <v>12</v>
      </c>
      <c r="X81" s="32" t="s">
        <v>496</v>
      </c>
      <c r="Y81" s="32" t="s">
        <v>102</v>
      </c>
      <c r="Z81" s="32" t="s">
        <v>1026</v>
      </c>
      <c r="AA81" s="32" t="s">
        <v>1027</v>
      </c>
      <c r="AB81" s="32" t="s">
        <v>1028</v>
      </c>
      <c r="AC81" s="32" t="s">
        <v>1029</v>
      </c>
      <c r="AD81" s="32" t="s">
        <v>1030</v>
      </c>
      <c r="AE81" s="32" t="s">
        <v>94</v>
      </c>
      <c r="AF81" s="32" t="s">
        <v>1031</v>
      </c>
      <c r="AG81" s="32" t="s">
        <v>564</v>
      </c>
      <c r="AH81" s="35"/>
    </row>
    <row r="82">
      <c r="A82" s="31">
        <v>81.0</v>
      </c>
      <c r="B82" s="32" t="s">
        <v>1032</v>
      </c>
      <c r="C82" s="32" t="s">
        <v>1033</v>
      </c>
      <c r="D82" s="32">
        <v>2020.0</v>
      </c>
      <c r="E82" s="32" t="s">
        <v>934</v>
      </c>
      <c r="F82" s="32">
        <v>2.0</v>
      </c>
      <c r="G82" s="32">
        <v>-9.0</v>
      </c>
      <c r="H82" s="32">
        <v>0.0</v>
      </c>
      <c r="I82" s="32">
        <v>2.0</v>
      </c>
      <c r="J82" s="32">
        <v>2.0</v>
      </c>
      <c r="K82" s="32" t="s">
        <v>42</v>
      </c>
      <c r="L82" s="32" t="s">
        <v>42</v>
      </c>
      <c r="M82" s="32">
        <v>0.0</v>
      </c>
      <c r="N82" s="32">
        <v>1.0</v>
      </c>
      <c r="O82" s="32" t="s">
        <v>84</v>
      </c>
      <c r="P82" s="32" t="s">
        <v>16</v>
      </c>
      <c r="Q82" s="32">
        <v>0.75</v>
      </c>
      <c r="R82" s="32">
        <v>0.25</v>
      </c>
      <c r="S82" s="32">
        <v>0.0</v>
      </c>
      <c r="T82" s="32">
        <f t="shared" si="5"/>
        <v>1</v>
      </c>
      <c r="U82" s="32" t="s">
        <v>1034</v>
      </c>
      <c r="V82" s="32" t="s">
        <v>1035</v>
      </c>
      <c r="W82" s="32" t="s">
        <v>15</v>
      </c>
      <c r="X82" s="32" t="s">
        <v>1036</v>
      </c>
      <c r="Y82" s="32" t="s">
        <v>88</v>
      </c>
      <c r="Z82" s="32" t="s">
        <v>1037</v>
      </c>
      <c r="AA82" s="32" t="s">
        <v>1038</v>
      </c>
      <c r="AB82" s="32" t="s">
        <v>1039</v>
      </c>
      <c r="AC82" s="32" t="s">
        <v>1040</v>
      </c>
      <c r="AD82" s="32" t="s">
        <v>1041</v>
      </c>
      <c r="AE82" s="32" t="s">
        <v>1042</v>
      </c>
      <c r="AF82" s="32" t="s">
        <v>1043</v>
      </c>
      <c r="AG82" s="32" t="s">
        <v>96</v>
      </c>
      <c r="AH82" s="32" t="s">
        <v>126</v>
      </c>
    </row>
    <row r="83">
      <c r="A83" s="33">
        <v>82.0</v>
      </c>
      <c r="B83" s="33" t="s">
        <v>1044</v>
      </c>
      <c r="C83" s="33" t="s">
        <v>1045</v>
      </c>
      <c r="D83" s="33">
        <v>2010.0</v>
      </c>
      <c r="E83" s="33" t="s">
        <v>1046</v>
      </c>
      <c r="F83" s="33">
        <v>3.0</v>
      </c>
      <c r="G83" s="33">
        <v>-3.0</v>
      </c>
      <c r="H83" s="33">
        <v>-2.0</v>
      </c>
      <c r="I83" s="33">
        <v>-3.0</v>
      </c>
      <c r="J83" s="33">
        <v>0.0</v>
      </c>
      <c r="K83" s="33" t="s">
        <v>45</v>
      </c>
      <c r="L83" s="33" t="s">
        <v>45</v>
      </c>
      <c r="M83" s="33">
        <v>0.0</v>
      </c>
      <c r="N83" s="33">
        <v>1.0</v>
      </c>
      <c r="O83" s="33" t="s">
        <v>84</v>
      </c>
      <c r="P83" s="33" t="s">
        <v>23</v>
      </c>
      <c r="Q83" s="33">
        <v>0.75</v>
      </c>
      <c r="R83" s="33">
        <v>0.25</v>
      </c>
      <c r="S83" s="33">
        <v>0.0</v>
      </c>
      <c r="T83" s="33">
        <f t="shared" si="5"/>
        <v>1</v>
      </c>
      <c r="U83" s="33" t="s">
        <v>1047</v>
      </c>
      <c r="V83" s="33" t="s">
        <v>143</v>
      </c>
      <c r="W83" s="33" t="s">
        <v>31</v>
      </c>
      <c r="X83" s="33" t="s">
        <v>1048</v>
      </c>
      <c r="Y83" s="33" t="s">
        <v>102</v>
      </c>
      <c r="Z83" s="33" t="s">
        <v>1049</v>
      </c>
      <c r="AA83" s="33" t="s">
        <v>1050</v>
      </c>
      <c r="AB83" s="33" t="s">
        <v>1051</v>
      </c>
      <c r="AC83" s="33" t="s">
        <v>1052</v>
      </c>
      <c r="AD83" s="33" t="s">
        <v>1053</v>
      </c>
      <c r="AE83" s="33" t="s">
        <v>1054</v>
      </c>
      <c r="AF83" s="33" t="s">
        <v>1055</v>
      </c>
      <c r="AG83" s="33" t="s">
        <v>151</v>
      </c>
      <c r="AH83" s="34"/>
    </row>
    <row r="84">
      <c r="A84" s="31">
        <v>83.0</v>
      </c>
      <c r="B84" s="32" t="s">
        <v>1056</v>
      </c>
      <c r="C84" s="32" t="s">
        <v>1045</v>
      </c>
      <c r="D84" s="32">
        <v>2011.0</v>
      </c>
      <c r="E84" s="32" t="s">
        <v>141</v>
      </c>
      <c r="F84" s="32">
        <v>3.0</v>
      </c>
      <c r="G84" s="32">
        <v>-3.0</v>
      </c>
      <c r="H84" s="32">
        <v>-2.0</v>
      </c>
      <c r="I84" s="32">
        <v>-2.0</v>
      </c>
      <c r="J84" s="32">
        <v>0.0</v>
      </c>
      <c r="K84" s="32" t="s">
        <v>45</v>
      </c>
      <c r="L84" s="32" t="s">
        <v>45</v>
      </c>
      <c r="M84" s="32">
        <v>0.0</v>
      </c>
      <c r="N84" s="32">
        <v>1.0</v>
      </c>
      <c r="O84" s="32" t="s">
        <v>84</v>
      </c>
      <c r="P84" s="32" t="s">
        <v>23</v>
      </c>
      <c r="Q84" s="32">
        <v>1.0</v>
      </c>
      <c r="R84" s="32">
        <v>0.0</v>
      </c>
      <c r="S84" s="32">
        <v>0.0</v>
      </c>
      <c r="T84" s="32">
        <f t="shared" si="5"/>
        <v>1</v>
      </c>
      <c r="U84" s="32" t="s">
        <v>1057</v>
      </c>
      <c r="V84" s="32" t="s">
        <v>143</v>
      </c>
      <c r="W84" s="32" t="s">
        <v>31</v>
      </c>
      <c r="X84" s="32" t="s">
        <v>144</v>
      </c>
      <c r="Y84" s="32" t="s">
        <v>102</v>
      </c>
      <c r="Z84" s="32" t="s">
        <v>1058</v>
      </c>
      <c r="AA84" s="32" t="s">
        <v>1059</v>
      </c>
      <c r="AB84" s="32" t="s">
        <v>1060</v>
      </c>
      <c r="AC84" s="32" t="s">
        <v>1061</v>
      </c>
      <c r="AD84" s="32" t="s">
        <v>1062</v>
      </c>
      <c r="AE84" s="32" t="s">
        <v>1063</v>
      </c>
      <c r="AF84" s="32" t="s">
        <v>1064</v>
      </c>
      <c r="AG84" s="32" t="s">
        <v>151</v>
      </c>
      <c r="AH84" s="35"/>
    </row>
    <row r="85">
      <c r="A85" s="33">
        <v>84.0</v>
      </c>
      <c r="B85" s="32" t="s">
        <v>1065</v>
      </c>
      <c r="C85" s="32" t="s">
        <v>1066</v>
      </c>
      <c r="D85" s="32">
        <v>2013.0</v>
      </c>
      <c r="E85" s="32" t="s">
        <v>1067</v>
      </c>
      <c r="F85" s="32">
        <v>3.0</v>
      </c>
      <c r="G85" s="32">
        <v>-3.0</v>
      </c>
      <c r="H85" s="32">
        <v>-1.0</v>
      </c>
      <c r="I85" s="32">
        <v>0.0</v>
      </c>
      <c r="J85" s="32">
        <v>0.0</v>
      </c>
      <c r="K85" s="32" t="s">
        <v>45</v>
      </c>
      <c r="L85" s="32" t="s">
        <v>45</v>
      </c>
      <c r="M85" s="32">
        <v>0.0</v>
      </c>
      <c r="N85" s="32">
        <v>1.0</v>
      </c>
      <c r="O85" s="32" t="s">
        <v>84</v>
      </c>
      <c r="P85" s="32" t="s">
        <v>23</v>
      </c>
      <c r="Q85" s="32">
        <v>0.25</v>
      </c>
      <c r="R85" s="32">
        <v>0.75</v>
      </c>
      <c r="S85" s="32">
        <v>0.0</v>
      </c>
      <c r="T85" s="32">
        <f t="shared" si="5"/>
        <v>1</v>
      </c>
      <c r="U85" s="32" t="s">
        <v>1068</v>
      </c>
      <c r="V85" s="32" t="s">
        <v>131</v>
      </c>
      <c r="W85" s="32" t="s">
        <v>35</v>
      </c>
      <c r="X85" s="32" t="s">
        <v>117</v>
      </c>
      <c r="Y85" s="32" t="s">
        <v>1069</v>
      </c>
      <c r="Z85" s="32" t="s">
        <v>1070</v>
      </c>
      <c r="AA85" s="32" t="s">
        <v>1071</v>
      </c>
      <c r="AB85" s="32" t="s">
        <v>1072</v>
      </c>
      <c r="AC85" s="32" t="s">
        <v>1073</v>
      </c>
      <c r="AD85" s="32" t="s">
        <v>1074</v>
      </c>
      <c r="AE85" s="32" t="s">
        <v>1075</v>
      </c>
      <c r="AF85" s="32" t="s">
        <v>1076</v>
      </c>
      <c r="AG85" s="32" t="s">
        <v>96</v>
      </c>
      <c r="AH85" s="35"/>
    </row>
    <row r="86">
      <c r="A86" s="31">
        <v>85.0</v>
      </c>
      <c r="B86" s="32" t="s">
        <v>1077</v>
      </c>
      <c r="C86" s="32" t="s">
        <v>1078</v>
      </c>
      <c r="D86" s="32">
        <v>2011.0</v>
      </c>
      <c r="E86" s="32" t="s">
        <v>179</v>
      </c>
      <c r="F86" s="32">
        <v>3.0</v>
      </c>
      <c r="G86" s="32">
        <v>-3.0</v>
      </c>
      <c r="H86" s="32">
        <v>-2.0</v>
      </c>
      <c r="I86" s="32" t="s">
        <v>137</v>
      </c>
      <c r="J86" s="32" t="s">
        <v>137</v>
      </c>
      <c r="K86" s="32" t="s">
        <v>45</v>
      </c>
      <c r="L86" s="32" t="s">
        <v>45</v>
      </c>
      <c r="M86" s="32">
        <v>0.0</v>
      </c>
      <c r="N86" s="32">
        <v>1.0</v>
      </c>
      <c r="O86" s="32" t="s">
        <v>618</v>
      </c>
      <c r="P86" s="32" t="s">
        <v>16</v>
      </c>
      <c r="Q86" s="32">
        <v>0.0</v>
      </c>
      <c r="R86" s="32">
        <v>1.0</v>
      </c>
      <c r="S86" s="32">
        <v>0.0</v>
      </c>
      <c r="T86" s="32">
        <f t="shared" si="5"/>
        <v>1</v>
      </c>
      <c r="U86" s="32" t="s">
        <v>1079</v>
      </c>
      <c r="V86" s="32" t="s">
        <v>752</v>
      </c>
      <c r="W86" s="32" t="s">
        <v>35</v>
      </c>
      <c r="X86" s="32" t="s">
        <v>117</v>
      </c>
      <c r="Y86" s="32" t="s">
        <v>1080</v>
      </c>
      <c r="Z86" s="32" t="s">
        <v>1081</v>
      </c>
      <c r="AA86" s="32" t="s">
        <v>1082</v>
      </c>
      <c r="AB86" s="32" t="s">
        <v>1083</v>
      </c>
      <c r="AC86" s="32" t="s">
        <v>1084</v>
      </c>
      <c r="AD86" s="32" t="s">
        <v>1085</v>
      </c>
      <c r="AE86" s="32" t="s">
        <v>137</v>
      </c>
      <c r="AF86" s="32" t="s">
        <v>1086</v>
      </c>
      <c r="AG86" s="32" t="s">
        <v>96</v>
      </c>
      <c r="AH86" s="35"/>
    </row>
    <row r="87">
      <c r="A87" s="33">
        <v>86.0</v>
      </c>
      <c r="B87" s="32" t="s">
        <v>1087</v>
      </c>
      <c r="C87" s="32" t="s">
        <v>1088</v>
      </c>
      <c r="D87" s="32">
        <v>2018.0</v>
      </c>
      <c r="E87" s="32" t="s">
        <v>99</v>
      </c>
      <c r="F87" s="32">
        <v>2.0</v>
      </c>
      <c r="G87" s="32">
        <v>-6.0</v>
      </c>
      <c r="H87" s="32">
        <v>-3.0</v>
      </c>
      <c r="I87" s="32">
        <v>-6.0</v>
      </c>
      <c r="J87" s="32">
        <v>6.0</v>
      </c>
      <c r="K87" s="32" t="s">
        <v>604</v>
      </c>
      <c r="L87" s="32" t="s">
        <v>43</v>
      </c>
      <c r="M87" s="32">
        <v>0.0</v>
      </c>
      <c r="N87" s="32">
        <v>1.0</v>
      </c>
      <c r="O87" s="32" t="s">
        <v>84</v>
      </c>
      <c r="P87" s="32" t="s">
        <v>16</v>
      </c>
      <c r="Q87" s="32">
        <v>0.75</v>
      </c>
      <c r="R87" s="32">
        <v>0.25</v>
      </c>
      <c r="S87" s="32">
        <v>0.0</v>
      </c>
      <c r="T87" s="32">
        <f t="shared" si="5"/>
        <v>1</v>
      </c>
      <c r="U87" s="32" t="s">
        <v>1089</v>
      </c>
      <c r="V87" s="32" t="s">
        <v>1090</v>
      </c>
      <c r="W87" s="32" t="s">
        <v>21</v>
      </c>
      <c r="X87" s="32" t="s">
        <v>1091</v>
      </c>
      <c r="Y87" s="32" t="s">
        <v>334</v>
      </c>
      <c r="Z87" s="32" t="s">
        <v>1092</v>
      </c>
      <c r="AA87" s="32" t="s">
        <v>1093</v>
      </c>
      <c r="AB87" s="32" t="s">
        <v>1094</v>
      </c>
      <c r="AC87" s="32" t="s">
        <v>1095</v>
      </c>
      <c r="AD87" s="32" t="s">
        <v>1096</v>
      </c>
      <c r="AE87" s="32" t="s">
        <v>1097</v>
      </c>
      <c r="AF87" s="32" t="s">
        <v>1098</v>
      </c>
      <c r="AG87" s="32" t="s">
        <v>96</v>
      </c>
      <c r="AH87" s="32" t="s">
        <v>126</v>
      </c>
    </row>
    <row r="88">
      <c r="A88" s="31">
        <v>87.0</v>
      </c>
      <c r="B88" s="32" t="s">
        <v>1099</v>
      </c>
      <c r="C88" s="32" t="s">
        <v>1100</v>
      </c>
      <c r="D88" s="32">
        <v>2019.0</v>
      </c>
      <c r="E88" s="32" t="s">
        <v>1101</v>
      </c>
      <c r="F88" s="32">
        <v>3.0</v>
      </c>
      <c r="G88" s="32">
        <v>-3.0</v>
      </c>
      <c r="H88" s="32">
        <v>-1.0</v>
      </c>
      <c r="I88" s="32">
        <v>-3.0</v>
      </c>
      <c r="J88" s="32">
        <v>0.0</v>
      </c>
      <c r="K88" s="32" t="s">
        <v>1102</v>
      </c>
      <c r="L88" s="32" t="s">
        <v>1102</v>
      </c>
      <c r="M88" s="32">
        <v>1.0</v>
      </c>
      <c r="N88" s="32">
        <v>1.0</v>
      </c>
      <c r="O88" s="32" t="s">
        <v>84</v>
      </c>
      <c r="P88" s="32" t="s">
        <v>23</v>
      </c>
      <c r="Q88" s="32">
        <v>0.75</v>
      </c>
      <c r="R88" s="32">
        <v>0.25</v>
      </c>
      <c r="S88" s="32">
        <v>0.0</v>
      </c>
      <c r="T88" s="32">
        <v>1.0</v>
      </c>
      <c r="U88" s="32" t="s">
        <v>1103</v>
      </c>
      <c r="V88" s="32" t="s">
        <v>33</v>
      </c>
      <c r="W88" s="32" t="s">
        <v>33</v>
      </c>
      <c r="X88" s="32" t="s">
        <v>246</v>
      </c>
      <c r="Y88" s="32" t="s">
        <v>1069</v>
      </c>
      <c r="Z88" s="32" t="s">
        <v>1104</v>
      </c>
      <c r="AA88" s="32" t="s">
        <v>1105</v>
      </c>
      <c r="AB88" s="32" t="s">
        <v>1106</v>
      </c>
      <c r="AC88" s="32" t="s">
        <v>1107</v>
      </c>
      <c r="AD88" s="32" t="s">
        <v>1108</v>
      </c>
      <c r="AE88" s="32" t="s">
        <v>1109</v>
      </c>
      <c r="AF88" s="32" t="s">
        <v>1110</v>
      </c>
      <c r="AG88" s="32" t="s">
        <v>96</v>
      </c>
      <c r="AH88" s="32"/>
    </row>
    <row r="89">
      <c r="A89" s="33">
        <v>88.0</v>
      </c>
      <c r="B89" s="32" t="s">
        <v>1111</v>
      </c>
      <c r="C89" s="32" t="s">
        <v>1112</v>
      </c>
      <c r="D89" s="32">
        <v>2009.0</v>
      </c>
      <c r="E89" s="32" t="s">
        <v>154</v>
      </c>
      <c r="F89" s="32">
        <v>3.0</v>
      </c>
      <c r="G89" s="32">
        <v>-3.0</v>
      </c>
      <c r="H89" s="32">
        <v>-2.0</v>
      </c>
      <c r="I89" s="32">
        <v>0.0</v>
      </c>
      <c r="J89" s="32">
        <v>4.0</v>
      </c>
      <c r="K89" s="32" t="s">
        <v>45</v>
      </c>
      <c r="L89" s="32" t="s">
        <v>45</v>
      </c>
      <c r="M89" s="32">
        <v>0.0</v>
      </c>
      <c r="N89" s="32">
        <v>1.0</v>
      </c>
      <c r="O89" s="32" t="s">
        <v>84</v>
      </c>
      <c r="P89" s="32" t="s">
        <v>23</v>
      </c>
      <c r="Q89" s="32">
        <v>1.0</v>
      </c>
      <c r="R89" s="32">
        <v>0.0</v>
      </c>
      <c r="S89" s="32">
        <v>0.0</v>
      </c>
      <c r="T89" s="32">
        <f t="shared" ref="T89:T92" si="6">SUM(Q89:S89)</f>
        <v>1</v>
      </c>
      <c r="U89" s="32" t="s">
        <v>1113</v>
      </c>
      <c r="V89" s="32" t="s">
        <v>1114</v>
      </c>
      <c r="W89" s="32" t="s">
        <v>37</v>
      </c>
      <c r="X89" s="32" t="s">
        <v>1115</v>
      </c>
      <c r="Y89" s="32" t="s">
        <v>1116</v>
      </c>
      <c r="Z89" s="32" t="s">
        <v>1117</v>
      </c>
      <c r="AA89" s="32" t="s">
        <v>1118</v>
      </c>
      <c r="AB89" s="32" t="s">
        <v>1119</v>
      </c>
      <c r="AC89" s="32" t="s">
        <v>1120</v>
      </c>
      <c r="AD89" s="32" t="s">
        <v>1121</v>
      </c>
      <c r="AE89" s="32" t="s">
        <v>137</v>
      </c>
      <c r="AF89" s="32" t="s">
        <v>1122</v>
      </c>
      <c r="AG89" s="32" t="s">
        <v>96</v>
      </c>
      <c r="AH89" s="35"/>
    </row>
    <row r="90">
      <c r="A90" s="31">
        <v>89.0</v>
      </c>
      <c r="B90" s="32" t="s">
        <v>1123</v>
      </c>
      <c r="C90" s="32" t="s">
        <v>1124</v>
      </c>
      <c r="D90" s="32">
        <v>2020.0</v>
      </c>
      <c r="E90" s="32" t="s">
        <v>1125</v>
      </c>
      <c r="F90" s="32">
        <v>3.0</v>
      </c>
      <c r="G90" s="32">
        <v>-7.0</v>
      </c>
      <c r="H90" s="32">
        <v>-6.0</v>
      </c>
      <c r="I90" s="32">
        <v>-2.0</v>
      </c>
      <c r="J90" s="32">
        <v>2.0</v>
      </c>
      <c r="K90" s="32" t="s">
        <v>1126</v>
      </c>
      <c r="L90" s="32" t="s">
        <v>43</v>
      </c>
      <c r="M90" s="32">
        <v>0.0</v>
      </c>
      <c r="N90" s="32">
        <v>0.0</v>
      </c>
      <c r="O90" s="32" t="s">
        <v>268</v>
      </c>
      <c r="P90" s="32" t="s">
        <v>23</v>
      </c>
      <c r="Q90" s="32">
        <v>1.0</v>
      </c>
      <c r="R90" s="32">
        <v>0.0</v>
      </c>
      <c r="S90" s="32">
        <v>0.0</v>
      </c>
      <c r="T90" s="32">
        <f t="shared" si="6"/>
        <v>1</v>
      </c>
      <c r="U90" s="32" t="s">
        <v>1127</v>
      </c>
      <c r="V90" s="32" t="s">
        <v>1128</v>
      </c>
      <c r="W90" s="32" t="s">
        <v>17</v>
      </c>
      <c r="X90" s="32" t="s">
        <v>971</v>
      </c>
      <c r="Y90" s="32" t="s">
        <v>1069</v>
      </c>
      <c r="Z90" s="32" t="s">
        <v>1129</v>
      </c>
      <c r="AA90" s="32" t="s">
        <v>1130</v>
      </c>
      <c r="AB90" s="32" t="s">
        <v>1124</v>
      </c>
      <c r="AC90" s="32" t="s">
        <v>1131</v>
      </c>
      <c r="AD90" s="32" t="s">
        <v>1132</v>
      </c>
      <c r="AE90" s="32" t="s">
        <v>1133</v>
      </c>
      <c r="AF90" s="32" t="s">
        <v>1134</v>
      </c>
      <c r="AG90" s="32" t="s">
        <v>96</v>
      </c>
      <c r="AH90" s="32" t="s">
        <v>126</v>
      </c>
    </row>
    <row r="91">
      <c r="A91" s="33">
        <v>90.0</v>
      </c>
      <c r="B91" s="32" t="s">
        <v>1135</v>
      </c>
      <c r="C91" s="32" t="s">
        <v>1136</v>
      </c>
      <c r="D91" s="32">
        <v>1996.0</v>
      </c>
      <c r="E91" s="32" t="s">
        <v>164</v>
      </c>
      <c r="F91" s="32">
        <v>3.0</v>
      </c>
      <c r="G91" s="32">
        <v>-3.0</v>
      </c>
      <c r="H91" s="32">
        <v>-1.0</v>
      </c>
      <c r="I91" s="32">
        <v>0.0</v>
      </c>
      <c r="J91" s="32">
        <v>6.0</v>
      </c>
      <c r="K91" s="32" t="s">
        <v>45</v>
      </c>
      <c r="L91" s="32" t="s">
        <v>44</v>
      </c>
      <c r="M91" s="32">
        <v>0.0</v>
      </c>
      <c r="N91" s="32">
        <v>1.0</v>
      </c>
      <c r="O91" s="32" t="s">
        <v>165</v>
      </c>
      <c r="P91" s="32" t="s">
        <v>23</v>
      </c>
      <c r="Q91" s="32">
        <v>0.25</v>
      </c>
      <c r="R91" s="32">
        <v>0.75</v>
      </c>
      <c r="S91" s="32">
        <v>0.0</v>
      </c>
      <c r="T91" s="32">
        <f t="shared" si="6"/>
        <v>1</v>
      </c>
      <c r="U91" s="32" t="s">
        <v>1137</v>
      </c>
      <c r="V91" s="32" t="s">
        <v>1138</v>
      </c>
      <c r="W91" s="32" t="s">
        <v>28</v>
      </c>
      <c r="X91" s="32" t="s">
        <v>1139</v>
      </c>
      <c r="Y91" s="32" t="s">
        <v>102</v>
      </c>
      <c r="Z91" s="32" t="s">
        <v>1140</v>
      </c>
      <c r="AA91" s="32" t="s">
        <v>1141</v>
      </c>
      <c r="AB91" s="32" t="s">
        <v>1142</v>
      </c>
      <c r="AC91" s="32" t="s">
        <v>1143</v>
      </c>
      <c r="AD91" s="32" t="s">
        <v>1144</v>
      </c>
      <c r="AE91" s="32" t="s">
        <v>1145</v>
      </c>
      <c r="AF91" s="32" t="s">
        <v>1146</v>
      </c>
      <c r="AG91" s="32" t="s">
        <v>96</v>
      </c>
      <c r="AH91" s="35"/>
    </row>
    <row r="92">
      <c r="A92" s="31">
        <v>91.0</v>
      </c>
      <c r="B92" s="32" t="s">
        <v>1147</v>
      </c>
      <c r="C92" s="32" t="s">
        <v>1148</v>
      </c>
      <c r="D92" s="32">
        <v>2009.0</v>
      </c>
      <c r="E92" s="32" t="s">
        <v>99</v>
      </c>
      <c r="F92" s="32">
        <v>2.0</v>
      </c>
      <c r="G92" s="32">
        <v>-5.0</v>
      </c>
      <c r="H92" s="32">
        <v>-4.0</v>
      </c>
      <c r="I92" s="32">
        <v>3.0</v>
      </c>
      <c r="J92" s="32">
        <v>6.0</v>
      </c>
      <c r="K92" s="32" t="s">
        <v>604</v>
      </c>
      <c r="L92" s="32" t="s">
        <v>43</v>
      </c>
      <c r="M92" s="32">
        <v>0.0</v>
      </c>
      <c r="N92" s="32">
        <v>1.0</v>
      </c>
      <c r="O92" s="32" t="s">
        <v>84</v>
      </c>
      <c r="P92" s="32" t="s">
        <v>23</v>
      </c>
      <c r="Q92" s="32">
        <v>0.5</v>
      </c>
      <c r="R92" s="32">
        <v>0.5</v>
      </c>
      <c r="S92" s="32">
        <v>0.0</v>
      </c>
      <c r="T92" s="32">
        <f t="shared" si="6"/>
        <v>1</v>
      </c>
      <c r="U92" s="32" t="s">
        <v>1149</v>
      </c>
      <c r="V92" s="32" t="s">
        <v>1150</v>
      </c>
      <c r="W92" s="32" t="s">
        <v>21</v>
      </c>
      <c r="X92" s="32" t="s">
        <v>1151</v>
      </c>
      <c r="Y92" s="32" t="s">
        <v>284</v>
      </c>
      <c r="Z92" s="32" t="s">
        <v>1152</v>
      </c>
      <c r="AA92" s="32" t="s">
        <v>1153</v>
      </c>
      <c r="AB92" s="32" t="s">
        <v>1154</v>
      </c>
      <c r="AC92" s="32" t="s">
        <v>1155</v>
      </c>
      <c r="AD92" s="32" t="s">
        <v>1156</v>
      </c>
      <c r="AE92" s="32" t="s">
        <v>137</v>
      </c>
      <c r="AF92" s="32" t="s">
        <v>1157</v>
      </c>
      <c r="AG92" s="32" t="s">
        <v>96</v>
      </c>
      <c r="AH92" s="35"/>
    </row>
    <row r="93">
      <c r="A93" s="33">
        <v>92.0</v>
      </c>
      <c r="B93" s="33" t="s">
        <v>1158</v>
      </c>
      <c r="C93" s="33" t="s">
        <v>1159</v>
      </c>
      <c r="D93" s="33">
        <v>2009.0</v>
      </c>
      <c r="E93" s="33" t="s">
        <v>1160</v>
      </c>
      <c r="F93" s="33">
        <v>2.0</v>
      </c>
      <c r="G93" s="33">
        <v>-6.0</v>
      </c>
      <c r="H93" s="33">
        <v>-6.0</v>
      </c>
      <c r="I93" s="33">
        <v>2.0</v>
      </c>
      <c r="J93" s="33">
        <v>4.0</v>
      </c>
      <c r="K93" s="33" t="s">
        <v>330</v>
      </c>
      <c r="L93" s="33" t="s">
        <v>42</v>
      </c>
      <c r="M93" s="33">
        <v>0.0</v>
      </c>
      <c r="N93" s="33">
        <v>1.0</v>
      </c>
      <c r="O93" s="33" t="s">
        <v>243</v>
      </c>
      <c r="P93" s="33" t="s">
        <v>16</v>
      </c>
      <c r="Q93" s="33">
        <v>0.0</v>
      </c>
      <c r="R93" s="33">
        <v>1.0</v>
      </c>
      <c r="S93" s="33">
        <v>0.0</v>
      </c>
      <c r="T93" s="33">
        <v>1.0</v>
      </c>
      <c r="U93" s="33" t="s">
        <v>1161</v>
      </c>
      <c r="V93" s="33" t="s">
        <v>1162</v>
      </c>
      <c r="W93" s="33" t="s">
        <v>15</v>
      </c>
      <c r="X93" s="33" t="s">
        <v>1163</v>
      </c>
      <c r="Y93" s="33" t="s">
        <v>643</v>
      </c>
      <c r="Z93" s="33" t="s">
        <v>1164</v>
      </c>
      <c r="AA93" s="33" t="s">
        <v>1165</v>
      </c>
      <c r="AB93" s="33" t="s">
        <v>1166</v>
      </c>
      <c r="AC93" s="33" t="s">
        <v>1167</v>
      </c>
      <c r="AD93" s="33" t="s">
        <v>1168</v>
      </c>
      <c r="AE93" s="33" t="s">
        <v>94</v>
      </c>
      <c r="AF93" s="33" t="s">
        <v>1169</v>
      </c>
      <c r="AG93" s="33" t="s">
        <v>96</v>
      </c>
      <c r="AH93" s="33" t="s">
        <v>126</v>
      </c>
    </row>
    <row r="94">
      <c r="A94" s="31">
        <v>93.0</v>
      </c>
      <c r="B94" s="32" t="s">
        <v>1170</v>
      </c>
      <c r="C94" s="32" t="s">
        <v>1171</v>
      </c>
      <c r="D94" s="32">
        <v>2010.0</v>
      </c>
      <c r="E94" s="32" t="s">
        <v>1172</v>
      </c>
      <c r="F94" s="32">
        <v>3.0</v>
      </c>
      <c r="G94" s="32">
        <v>-9.0</v>
      </c>
      <c r="H94" s="32">
        <v>-4.0</v>
      </c>
      <c r="I94" s="32">
        <v>-6.0</v>
      </c>
      <c r="J94" s="32">
        <v>-6.0</v>
      </c>
      <c r="K94" s="32" t="s">
        <v>308</v>
      </c>
      <c r="L94" s="32" t="s">
        <v>43</v>
      </c>
      <c r="M94" s="32">
        <v>0.0</v>
      </c>
      <c r="N94" s="32">
        <v>0.0</v>
      </c>
      <c r="O94" s="32" t="s">
        <v>165</v>
      </c>
      <c r="P94" s="32" t="s">
        <v>113</v>
      </c>
      <c r="Q94" s="32">
        <v>0.0</v>
      </c>
      <c r="R94" s="32">
        <v>0.0</v>
      </c>
      <c r="S94" s="32">
        <v>1.0</v>
      </c>
      <c r="T94" s="32">
        <f>SUM(Q94:S94)</f>
        <v>1</v>
      </c>
      <c r="U94" s="32" t="s">
        <v>1173</v>
      </c>
      <c r="V94" s="32" t="s">
        <v>1174</v>
      </c>
      <c r="W94" s="32" t="s">
        <v>21</v>
      </c>
      <c r="X94" s="32" t="s">
        <v>1175</v>
      </c>
      <c r="Y94" s="32" t="s">
        <v>1176</v>
      </c>
      <c r="Z94" s="32" t="s">
        <v>1177</v>
      </c>
      <c r="AA94" s="32" t="s">
        <v>1178</v>
      </c>
      <c r="AB94" s="32" t="s">
        <v>1179</v>
      </c>
      <c r="AC94" s="32" t="s">
        <v>1180</v>
      </c>
      <c r="AD94" s="32" t="s">
        <v>1173</v>
      </c>
      <c r="AE94" s="32" t="s">
        <v>137</v>
      </c>
      <c r="AF94" s="32" t="s">
        <v>1181</v>
      </c>
      <c r="AG94" s="32" t="s">
        <v>96</v>
      </c>
      <c r="AH94" s="32" t="s">
        <v>126</v>
      </c>
    </row>
    <row r="95">
      <c r="A95" s="33">
        <v>94.0</v>
      </c>
      <c r="B95" s="32" t="s">
        <v>1182</v>
      </c>
      <c r="C95" s="32" t="s">
        <v>1183</v>
      </c>
      <c r="D95" s="32">
        <v>2018.0</v>
      </c>
      <c r="E95" s="32" t="s">
        <v>1184</v>
      </c>
      <c r="F95" s="32">
        <v>3.0</v>
      </c>
      <c r="G95" s="32">
        <v>-1.0</v>
      </c>
      <c r="H95" s="32">
        <v>-1.0</v>
      </c>
      <c r="I95" s="32">
        <v>-2.0</v>
      </c>
      <c r="J95" s="32">
        <v>0.0</v>
      </c>
      <c r="K95" s="32" t="s">
        <v>45</v>
      </c>
      <c r="L95" s="32" t="s">
        <v>45</v>
      </c>
      <c r="M95" s="32">
        <v>0.0</v>
      </c>
      <c r="N95" s="32">
        <v>1.0</v>
      </c>
      <c r="O95" s="32" t="s">
        <v>84</v>
      </c>
      <c r="P95" s="32" t="s">
        <v>16</v>
      </c>
      <c r="Q95" s="32">
        <v>0.25</v>
      </c>
      <c r="R95" s="32">
        <v>0.0</v>
      </c>
      <c r="S95" s="32">
        <v>0.75</v>
      </c>
      <c r="T95" s="32">
        <v>1.0</v>
      </c>
      <c r="U95" s="32" t="s">
        <v>1185</v>
      </c>
      <c r="V95" s="32" t="s">
        <v>33</v>
      </c>
      <c r="W95" s="32" t="s">
        <v>33</v>
      </c>
      <c r="X95" s="32" t="s">
        <v>246</v>
      </c>
      <c r="Y95" s="32" t="s">
        <v>1186</v>
      </c>
      <c r="Z95" s="32" t="s">
        <v>1187</v>
      </c>
      <c r="AA95" s="32" t="s">
        <v>1188</v>
      </c>
      <c r="AB95" s="32" t="s">
        <v>1189</v>
      </c>
      <c r="AC95" s="32" t="s">
        <v>1190</v>
      </c>
      <c r="AD95" s="32" t="s">
        <v>1191</v>
      </c>
      <c r="AE95" s="32" t="s">
        <v>1192</v>
      </c>
      <c r="AF95" s="32" t="s">
        <v>1193</v>
      </c>
      <c r="AG95" s="32" t="s">
        <v>96</v>
      </c>
      <c r="AH95" s="32"/>
    </row>
    <row r="96">
      <c r="A96" s="31">
        <v>95.0</v>
      </c>
      <c r="B96" s="32" t="s">
        <v>1194</v>
      </c>
      <c r="C96" s="32" t="s">
        <v>1195</v>
      </c>
      <c r="D96" s="32">
        <v>2019.0</v>
      </c>
      <c r="E96" s="32" t="s">
        <v>1196</v>
      </c>
      <c r="F96" s="32">
        <v>3.0</v>
      </c>
      <c r="G96" s="32">
        <v>-10.0</v>
      </c>
      <c r="H96" s="32">
        <v>-7.0</v>
      </c>
      <c r="I96" s="32">
        <v>-15.0</v>
      </c>
      <c r="J96" s="32">
        <v>-6.0</v>
      </c>
      <c r="K96" s="32" t="s">
        <v>42</v>
      </c>
      <c r="L96" s="32" t="s">
        <v>42</v>
      </c>
      <c r="M96" s="32">
        <v>0.0</v>
      </c>
      <c r="N96" s="32">
        <v>1.0</v>
      </c>
      <c r="O96" s="32" t="s">
        <v>84</v>
      </c>
      <c r="P96" s="32" t="s">
        <v>16</v>
      </c>
      <c r="Q96" s="32">
        <v>0.5</v>
      </c>
      <c r="R96" s="32">
        <v>0.5</v>
      </c>
      <c r="S96" s="32">
        <v>0.0</v>
      </c>
      <c r="T96" s="32">
        <f t="shared" ref="T96:T98" si="7">SUM(Q96:S96)</f>
        <v>1</v>
      </c>
      <c r="U96" s="32" t="s">
        <v>1197</v>
      </c>
      <c r="V96" s="32" t="s">
        <v>1198</v>
      </c>
      <c r="W96" s="32" t="s">
        <v>9</v>
      </c>
      <c r="X96" s="32" t="s">
        <v>101</v>
      </c>
      <c r="Y96" s="32" t="s">
        <v>102</v>
      </c>
      <c r="Z96" s="32" t="s">
        <v>1199</v>
      </c>
      <c r="AA96" s="32" t="s">
        <v>1200</v>
      </c>
      <c r="AB96" s="32" t="s">
        <v>1201</v>
      </c>
      <c r="AC96" s="32" t="s">
        <v>1202</v>
      </c>
      <c r="AD96" s="32" t="s">
        <v>94</v>
      </c>
      <c r="AE96" s="36" t="s">
        <v>1203</v>
      </c>
      <c r="AF96" s="32" t="s">
        <v>1204</v>
      </c>
      <c r="AG96" s="32" t="s">
        <v>564</v>
      </c>
      <c r="AH96" s="32" t="s">
        <v>126</v>
      </c>
    </row>
    <row r="97">
      <c r="A97" s="33">
        <v>96.0</v>
      </c>
      <c r="B97" s="32" t="s">
        <v>1205</v>
      </c>
      <c r="C97" s="32" t="s">
        <v>1206</v>
      </c>
      <c r="D97" s="32">
        <v>2010.0</v>
      </c>
      <c r="E97" s="32" t="s">
        <v>1207</v>
      </c>
      <c r="F97" s="32">
        <v>3.0</v>
      </c>
      <c r="G97" s="32">
        <v>-4.0</v>
      </c>
      <c r="H97" s="32">
        <v>-1.0</v>
      </c>
      <c r="I97" s="32">
        <v>-3.0</v>
      </c>
      <c r="J97" s="32">
        <v>0.0</v>
      </c>
      <c r="K97" s="32" t="s">
        <v>216</v>
      </c>
      <c r="L97" s="32" t="s">
        <v>45</v>
      </c>
      <c r="M97" s="32">
        <v>0.0</v>
      </c>
      <c r="N97" s="32">
        <v>1.0</v>
      </c>
      <c r="O97" s="32" t="s">
        <v>165</v>
      </c>
      <c r="P97" s="32" t="s">
        <v>113</v>
      </c>
      <c r="Q97" s="32">
        <v>1.0</v>
      </c>
      <c r="R97" s="32">
        <v>0.0</v>
      </c>
      <c r="S97" s="32">
        <v>0.0</v>
      </c>
      <c r="T97" s="32">
        <f t="shared" si="7"/>
        <v>1</v>
      </c>
      <c r="U97" s="32" t="s">
        <v>1208</v>
      </c>
      <c r="V97" s="32" t="s">
        <v>1209</v>
      </c>
      <c r="W97" s="32" t="s">
        <v>33</v>
      </c>
      <c r="X97" s="32" t="s">
        <v>259</v>
      </c>
      <c r="Y97" s="32" t="s">
        <v>582</v>
      </c>
      <c r="Z97" s="32" t="s">
        <v>1210</v>
      </c>
      <c r="AA97" s="32" t="s">
        <v>1211</v>
      </c>
      <c r="AB97" s="32" t="s">
        <v>1212</v>
      </c>
      <c r="AC97" s="32" t="s">
        <v>1213</v>
      </c>
      <c r="AD97" s="32" t="s">
        <v>1214</v>
      </c>
      <c r="AE97" s="32" t="s">
        <v>137</v>
      </c>
      <c r="AF97" s="32" t="s">
        <v>1215</v>
      </c>
      <c r="AG97" s="32" t="s">
        <v>96</v>
      </c>
      <c r="AH97" s="35"/>
    </row>
    <row r="98">
      <c r="A98" s="31">
        <v>97.0</v>
      </c>
      <c r="B98" s="32" t="s">
        <v>1216</v>
      </c>
      <c r="C98" s="32" t="s">
        <v>1217</v>
      </c>
      <c r="D98" s="32">
        <v>2000.0</v>
      </c>
      <c r="E98" s="32" t="s">
        <v>1218</v>
      </c>
      <c r="F98" s="32">
        <v>3.0</v>
      </c>
      <c r="G98" s="32">
        <v>-9.0</v>
      </c>
      <c r="H98" s="32">
        <v>-1.0</v>
      </c>
      <c r="I98" s="32">
        <v>-6.0</v>
      </c>
      <c r="J98" s="32">
        <v>0.0</v>
      </c>
      <c r="K98" s="32" t="s">
        <v>405</v>
      </c>
      <c r="L98" s="32" t="s">
        <v>45</v>
      </c>
      <c r="M98" s="32">
        <v>1.0</v>
      </c>
      <c r="N98" s="32">
        <v>1.0</v>
      </c>
      <c r="O98" s="32" t="s">
        <v>84</v>
      </c>
      <c r="P98" s="32" t="s">
        <v>16</v>
      </c>
      <c r="Q98" s="32">
        <v>0.5</v>
      </c>
      <c r="R98" s="32">
        <v>0.5</v>
      </c>
      <c r="S98" s="32">
        <v>0.0</v>
      </c>
      <c r="T98" s="32">
        <f t="shared" si="7"/>
        <v>1</v>
      </c>
      <c r="U98" s="32" t="s">
        <v>1219</v>
      </c>
      <c r="V98" s="32" t="s">
        <v>1220</v>
      </c>
      <c r="W98" s="32" t="s">
        <v>116</v>
      </c>
      <c r="X98" s="32" t="s">
        <v>259</v>
      </c>
      <c r="Y98" s="32" t="s">
        <v>102</v>
      </c>
      <c r="Z98" s="32" t="s">
        <v>1221</v>
      </c>
      <c r="AA98" s="32" t="s">
        <v>1222</v>
      </c>
      <c r="AB98" s="32" t="s">
        <v>1223</v>
      </c>
      <c r="AC98" s="32" t="s">
        <v>1224</v>
      </c>
      <c r="AD98" s="32" t="s">
        <v>1225</v>
      </c>
      <c r="AE98" s="32" t="s">
        <v>137</v>
      </c>
      <c r="AF98" s="32" t="s">
        <v>1226</v>
      </c>
      <c r="AG98" s="32" t="s">
        <v>151</v>
      </c>
      <c r="AH98" s="32"/>
    </row>
    <row r="99">
      <c r="A99" s="33">
        <v>98.0</v>
      </c>
      <c r="B99" s="32" t="s">
        <v>1227</v>
      </c>
      <c r="C99" s="32" t="s">
        <v>1228</v>
      </c>
      <c r="D99" s="32">
        <v>2020.0</v>
      </c>
      <c r="E99" s="32" t="s">
        <v>1229</v>
      </c>
      <c r="F99" s="32">
        <v>2.0</v>
      </c>
      <c r="G99" s="32">
        <v>-10.0</v>
      </c>
      <c r="H99" s="32">
        <v>-6.0</v>
      </c>
      <c r="I99" s="32">
        <v>-6.0</v>
      </c>
      <c r="J99" s="32">
        <v>5.0</v>
      </c>
      <c r="K99" s="32" t="s">
        <v>330</v>
      </c>
      <c r="L99" s="32" t="s">
        <v>42</v>
      </c>
      <c r="M99" s="32">
        <v>0.0</v>
      </c>
      <c r="N99" s="32">
        <v>1.0</v>
      </c>
      <c r="O99" s="32" t="s">
        <v>84</v>
      </c>
      <c r="P99" s="32" t="s">
        <v>16</v>
      </c>
      <c r="Q99" s="32">
        <v>0.5</v>
      </c>
      <c r="R99" s="32">
        <v>0.5</v>
      </c>
      <c r="S99" s="32">
        <v>0.0</v>
      </c>
      <c r="T99" s="32">
        <v>1.0</v>
      </c>
      <c r="U99" s="32" t="s">
        <v>1230</v>
      </c>
      <c r="V99" s="32" t="s">
        <v>15</v>
      </c>
      <c r="W99" s="32" t="s">
        <v>15</v>
      </c>
      <c r="X99" s="32" t="s">
        <v>422</v>
      </c>
      <c r="Y99" s="32" t="s">
        <v>233</v>
      </c>
      <c r="Z99" s="32" t="s">
        <v>1231</v>
      </c>
      <c r="AA99" s="32" t="s">
        <v>1232</v>
      </c>
      <c r="AB99" s="32" t="s">
        <v>1233</v>
      </c>
      <c r="AC99" s="32" t="s">
        <v>1234</v>
      </c>
      <c r="AD99" s="32" t="s">
        <v>1235</v>
      </c>
      <c r="AE99" s="32" t="s">
        <v>94</v>
      </c>
      <c r="AF99" s="32" t="s">
        <v>1236</v>
      </c>
      <c r="AG99" s="32" t="s">
        <v>96</v>
      </c>
      <c r="AH99" s="32"/>
    </row>
    <row r="100">
      <c r="A100" s="31">
        <v>99.0</v>
      </c>
      <c r="B100" s="32" t="s">
        <v>1237</v>
      </c>
      <c r="C100" s="32" t="s">
        <v>1238</v>
      </c>
      <c r="D100" s="32">
        <v>2014.0</v>
      </c>
      <c r="E100" s="32" t="s">
        <v>111</v>
      </c>
      <c r="F100" s="32">
        <v>3.0</v>
      </c>
      <c r="G100" s="32">
        <v>-10.0</v>
      </c>
      <c r="H100" s="32">
        <v>-9.0</v>
      </c>
      <c r="I100" s="32">
        <v>-15.0</v>
      </c>
      <c r="J100" s="32">
        <v>-9.0</v>
      </c>
      <c r="K100" s="32" t="s">
        <v>42</v>
      </c>
      <c r="L100" s="32" t="s">
        <v>42</v>
      </c>
      <c r="M100" s="32">
        <v>0.0</v>
      </c>
      <c r="N100" s="32">
        <v>1.0</v>
      </c>
      <c r="O100" s="32" t="s">
        <v>84</v>
      </c>
      <c r="P100" s="32" t="s">
        <v>23</v>
      </c>
      <c r="Q100" s="32">
        <v>1.0</v>
      </c>
      <c r="R100" s="32">
        <v>0.0</v>
      </c>
      <c r="S100" s="32">
        <v>0.0</v>
      </c>
      <c r="T100" s="32">
        <f t="shared" ref="T100:T103" si="8">SUM(Q100:S100)</f>
        <v>1</v>
      </c>
      <c r="U100" s="32" t="s">
        <v>1239</v>
      </c>
      <c r="V100" s="32" t="s">
        <v>9</v>
      </c>
      <c r="W100" s="32" t="s">
        <v>9</v>
      </c>
      <c r="X100" s="32" t="s">
        <v>42</v>
      </c>
      <c r="Y100" s="32" t="s">
        <v>102</v>
      </c>
      <c r="Z100" s="32" t="s">
        <v>1240</v>
      </c>
      <c r="AA100" s="32" t="s">
        <v>1241</v>
      </c>
      <c r="AB100" s="32" t="s">
        <v>1242</v>
      </c>
      <c r="AC100" s="32" t="s">
        <v>1243</v>
      </c>
      <c r="AD100" s="32" t="s">
        <v>1244</v>
      </c>
      <c r="AE100" s="32" t="s">
        <v>137</v>
      </c>
      <c r="AF100" s="32" t="s">
        <v>1245</v>
      </c>
      <c r="AG100" s="32" t="s">
        <v>401</v>
      </c>
      <c r="AH100" s="32" t="s">
        <v>490</v>
      </c>
    </row>
    <row r="101">
      <c r="A101" s="33">
        <v>100.0</v>
      </c>
      <c r="B101" s="32" t="s">
        <v>1246</v>
      </c>
      <c r="C101" s="32" t="s">
        <v>1247</v>
      </c>
      <c r="D101" s="32">
        <v>2020.0</v>
      </c>
      <c r="E101" s="32" t="s">
        <v>99</v>
      </c>
      <c r="F101" s="32" t="s">
        <v>1248</v>
      </c>
      <c r="G101" s="32">
        <v>-10.0</v>
      </c>
      <c r="H101" s="32">
        <v>-6.0</v>
      </c>
      <c r="I101" s="32">
        <v>-9.0</v>
      </c>
      <c r="J101" s="32">
        <v>0.0</v>
      </c>
      <c r="K101" s="32" t="s">
        <v>42</v>
      </c>
      <c r="L101" s="32" t="s">
        <v>42</v>
      </c>
      <c r="M101" s="32">
        <v>0.0</v>
      </c>
      <c r="N101" s="32">
        <v>1.0</v>
      </c>
      <c r="O101" s="32" t="s">
        <v>84</v>
      </c>
      <c r="P101" s="32" t="s">
        <v>16</v>
      </c>
      <c r="Q101" s="32">
        <v>0.5</v>
      </c>
      <c r="R101" s="32">
        <v>0.5</v>
      </c>
      <c r="S101" s="32">
        <v>0.0</v>
      </c>
      <c r="T101" s="32">
        <f t="shared" si="8"/>
        <v>1</v>
      </c>
      <c r="U101" s="32" t="s">
        <v>1249</v>
      </c>
      <c r="V101" s="32" t="s">
        <v>555</v>
      </c>
      <c r="W101" s="32" t="s">
        <v>9</v>
      </c>
      <c r="X101" s="32" t="s">
        <v>496</v>
      </c>
      <c r="Y101" s="32" t="s">
        <v>102</v>
      </c>
      <c r="Z101" s="32" t="s">
        <v>1250</v>
      </c>
      <c r="AA101" s="32" t="s">
        <v>1251</v>
      </c>
      <c r="AB101" s="32" t="s">
        <v>1252</v>
      </c>
      <c r="AC101" s="32" t="s">
        <v>1253</v>
      </c>
      <c r="AD101" s="32" t="s">
        <v>1254</v>
      </c>
      <c r="AE101" s="45"/>
      <c r="AF101" s="32" t="s">
        <v>1255</v>
      </c>
      <c r="AG101" s="32" t="s">
        <v>564</v>
      </c>
      <c r="AH101" s="32" t="s">
        <v>126</v>
      </c>
    </row>
    <row r="102">
      <c r="A102" s="31">
        <v>101.0</v>
      </c>
      <c r="B102" s="32" t="s">
        <v>1256</v>
      </c>
      <c r="C102" s="32" t="s">
        <v>1257</v>
      </c>
      <c r="D102" s="32">
        <v>2018.0</v>
      </c>
      <c r="E102" s="32" t="s">
        <v>99</v>
      </c>
      <c r="F102" s="32">
        <v>3.0</v>
      </c>
      <c r="G102" s="32">
        <v>-10.0</v>
      </c>
      <c r="H102" s="32">
        <v>-5.0</v>
      </c>
      <c r="I102" s="32">
        <v>-9.0</v>
      </c>
      <c r="J102" s="32">
        <v>0.0</v>
      </c>
      <c r="K102" s="32" t="s">
        <v>308</v>
      </c>
      <c r="L102" s="32" t="s">
        <v>42</v>
      </c>
      <c r="M102" s="32">
        <v>0.0</v>
      </c>
      <c r="N102" s="32">
        <v>1.0</v>
      </c>
      <c r="O102" s="32" t="s">
        <v>84</v>
      </c>
      <c r="P102" s="32" t="s">
        <v>16</v>
      </c>
      <c r="Q102" s="32">
        <v>0.75</v>
      </c>
      <c r="R102" s="32">
        <v>0.0</v>
      </c>
      <c r="S102" s="32">
        <v>0.25</v>
      </c>
      <c r="T102" s="32">
        <f t="shared" si="8"/>
        <v>1</v>
      </c>
      <c r="U102" s="32" t="s">
        <v>1258</v>
      </c>
      <c r="V102" s="32" t="s">
        <v>1259</v>
      </c>
      <c r="W102" s="32" t="s">
        <v>12</v>
      </c>
      <c r="X102" s="32" t="s">
        <v>1260</v>
      </c>
      <c r="Y102" s="32" t="s">
        <v>233</v>
      </c>
      <c r="Z102" s="32" t="s">
        <v>1261</v>
      </c>
      <c r="AA102" s="32" t="s">
        <v>1262</v>
      </c>
      <c r="AB102" s="32" t="s">
        <v>1263</v>
      </c>
      <c r="AC102" s="32" t="s">
        <v>1264</v>
      </c>
      <c r="AD102" s="32" t="s">
        <v>1265</v>
      </c>
      <c r="AE102" s="32" t="s">
        <v>94</v>
      </c>
      <c r="AF102" s="32" t="s">
        <v>94</v>
      </c>
      <c r="AG102" s="32" t="s">
        <v>96</v>
      </c>
      <c r="AH102" s="32" t="s">
        <v>126</v>
      </c>
    </row>
    <row r="103">
      <c r="A103" s="33">
        <v>102.0</v>
      </c>
      <c r="B103" s="32" t="s">
        <v>1266</v>
      </c>
      <c r="C103" s="32" t="s">
        <v>1267</v>
      </c>
      <c r="D103" s="32">
        <v>2006.0</v>
      </c>
      <c r="E103" s="32" t="s">
        <v>1268</v>
      </c>
      <c r="F103" s="32">
        <v>3.0</v>
      </c>
      <c r="G103" s="32">
        <v>-4.0</v>
      </c>
      <c r="H103" s="32">
        <v>-1.0</v>
      </c>
      <c r="I103" s="32">
        <v>-1.0</v>
      </c>
      <c r="J103" s="32">
        <v>0.0</v>
      </c>
      <c r="K103" s="32" t="s">
        <v>44</v>
      </c>
      <c r="L103" s="32" t="s">
        <v>44</v>
      </c>
      <c r="M103" s="32">
        <v>0.0</v>
      </c>
      <c r="N103" s="32">
        <v>1.0</v>
      </c>
      <c r="O103" s="32" t="s">
        <v>84</v>
      </c>
      <c r="P103" s="32" t="s">
        <v>23</v>
      </c>
      <c r="Q103" s="32">
        <v>0.75</v>
      </c>
      <c r="R103" s="32">
        <v>0.25</v>
      </c>
      <c r="S103" s="32">
        <v>0.0</v>
      </c>
      <c r="T103" s="32">
        <f t="shared" si="8"/>
        <v>1</v>
      </c>
      <c r="U103" s="32" t="s">
        <v>1269</v>
      </c>
      <c r="V103" s="32" t="s">
        <v>115</v>
      </c>
      <c r="W103" s="32" t="s">
        <v>28</v>
      </c>
      <c r="X103" s="32" t="s">
        <v>1270</v>
      </c>
      <c r="Y103" s="32" t="s">
        <v>102</v>
      </c>
      <c r="Z103" s="32" t="s">
        <v>1271</v>
      </c>
      <c r="AA103" s="32" t="s">
        <v>1272</v>
      </c>
      <c r="AB103" s="32" t="s">
        <v>1273</v>
      </c>
      <c r="AC103" s="32" t="s">
        <v>1274</v>
      </c>
      <c r="AD103" s="32" t="s">
        <v>1275</v>
      </c>
      <c r="AE103" s="32" t="s">
        <v>1276</v>
      </c>
      <c r="AF103" s="32" t="s">
        <v>1277</v>
      </c>
      <c r="AG103" s="32" t="s">
        <v>96</v>
      </c>
      <c r="AH103" s="32" t="s">
        <v>126</v>
      </c>
    </row>
    <row r="104">
      <c r="A104" s="31">
        <v>103.0</v>
      </c>
      <c r="B104" s="32" t="s">
        <v>1278</v>
      </c>
      <c r="C104" s="32" t="s">
        <v>1279</v>
      </c>
      <c r="D104" s="32">
        <v>2007.0</v>
      </c>
      <c r="E104" s="32" t="s">
        <v>154</v>
      </c>
      <c r="F104" s="32">
        <v>3.0</v>
      </c>
      <c r="G104" s="32">
        <v>-3.0</v>
      </c>
      <c r="H104" s="32">
        <v>-2.0</v>
      </c>
      <c r="I104" s="32">
        <v>-3.0</v>
      </c>
      <c r="J104" s="32">
        <v>0.0</v>
      </c>
      <c r="K104" s="32" t="s">
        <v>216</v>
      </c>
      <c r="L104" s="32" t="s">
        <v>45</v>
      </c>
      <c r="M104" s="32">
        <v>0.0</v>
      </c>
      <c r="N104" s="32">
        <v>1.0</v>
      </c>
      <c r="O104" s="32" t="s">
        <v>243</v>
      </c>
      <c r="P104" s="32" t="s">
        <v>113</v>
      </c>
      <c r="Q104" s="32">
        <v>0.25</v>
      </c>
      <c r="R104" s="32">
        <v>0.75</v>
      </c>
      <c r="S104" s="32">
        <v>0.0</v>
      </c>
      <c r="T104" s="32">
        <v>0.0</v>
      </c>
      <c r="U104" s="32" t="s">
        <v>1280</v>
      </c>
      <c r="V104" s="32" t="s">
        <v>1281</v>
      </c>
      <c r="W104" s="32" t="s">
        <v>33</v>
      </c>
      <c r="X104" s="32" t="s">
        <v>246</v>
      </c>
      <c r="Y104" s="32" t="s">
        <v>1282</v>
      </c>
      <c r="Z104" s="32" t="s">
        <v>1283</v>
      </c>
      <c r="AA104" s="32" t="s">
        <v>1284</v>
      </c>
      <c r="AB104" s="32" t="s">
        <v>1285</v>
      </c>
      <c r="AC104" s="32" t="s">
        <v>1286</v>
      </c>
      <c r="AD104" s="32" t="s">
        <v>1287</v>
      </c>
      <c r="AE104" s="32" t="s">
        <v>94</v>
      </c>
      <c r="AF104" s="32" t="s">
        <v>1288</v>
      </c>
      <c r="AG104" s="32" t="s">
        <v>96</v>
      </c>
      <c r="AH104" s="45"/>
    </row>
    <row r="105">
      <c r="A105" s="33">
        <v>104.0</v>
      </c>
      <c r="B105" s="32" t="s">
        <v>1289</v>
      </c>
      <c r="C105" s="32" t="s">
        <v>1290</v>
      </c>
      <c r="D105" s="32">
        <v>2021.0</v>
      </c>
      <c r="E105" s="32" t="s">
        <v>1291</v>
      </c>
      <c r="F105" s="32">
        <v>2.0</v>
      </c>
      <c r="G105" s="32">
        <v>-6.0</v>
      </c>
      <c r="H105" s="32">
        <v>-6.0</v>
      </c>
      <c r="I105" s="32">
        <v>2.0</v>
      </c>
      <c r="J105" s="32">
        <v>5.0</v>
      </c>
      <c r="K105" s="32" t="s">
        <v>330</v>
      </c>
      <c r="L105" s="32" t="s">
        <v>42</v>
      </c>
      <c r="M105" s="32">
        <v>0.0</v>
      </c>
      <c r="N105" s="32">
        <v>1.0</v>
      </c>
      <c r="O105" s="32" t="s">
        <v>243</v>
      </c>
      <c r="P105" s="32" t="s">
        <v>16</v>
      </c>
      <c r="Q105" s="32">
        <v>0.75</v>
      </c>
      <c r="R105" s="32">
        <v>0.25</v>
      </c>
      <c r="S105" s="32">
        <v>0.0</v>
      </c>
      <c r="T105" s="32">
        <f t="shared" ref="T105:T135" si="9">SUM(Q105:S105)</f>
        <v>1</v>
      </c>
      <c r="U105" s="32" t="s">
        <v>1292</v>
      </c>
      <c r="V105" s="32" t="s">
        <v>1293</v>
      </c>
      <c r="W105" s="32" t="s">
        <v>15</v>
      </c>
      <c r="X105" s="32" t="s">
        <v>1294</v>
      </c>
      <c r="Y105" s="32" t="s">
        <v>1295</v>
      </c>
      <c r="Z105" s="32" t="s">
        <v>1296</v>
      </c>
      <c r="AA105" s="32" t="s">
        <v>1297</v>
      </c>
      <c r="AB105" s="32" t="s">
        <v>1298</v>
      </c>
      <c r="AC105" s="32" t="s">
        <v>1299</v>
      </c>
      <c r="AD105" s="32" t="s">
        <v>1300</v>
      </c>
      <c r="AE105" s="32" t="s">
        <v>1301</v>
      </c>
      <c r="AF105" s="32" t="s">
        <v>1302</v>
      </c>
      <c r="AG105" s="32" t="s">
        <v>96</v>
      </c>
      <c r="AH105" s="32" t="s">
        <v>126</v>
      </c>
    </row>
    <row r="106">
      <c r="A106" s="31">
        <v>105.0</v>
      </c>
      <c r="B106" s="31" t="s">
        <v>1303</v>
      </c>
      <c r="C106" s="31" t="s">
        <v>1290</v>
      </c>
      <c r="D106" s="31">
        <v>2021.0</v>
      </c>
      <c r="E106" s="31" t="s">
        <v>1304</v>
      </c>
      <c r="F106" s="31">
        <v>2.0</v>
      </c>
      <c r="G106" s="31">
        <v>-7.0</v>
      </c>
      <c r="H106" s="31">
        <v>0.0</v>
      </c>
      <c r="I106" s="31">
        <v>2.0</v>
      </c>
      <c r="J106" s="31">
        <v>8.0</v>
      </c>
      <c r="K106" s="31" t="s">
        <v>1305</v>
      </c>
      <c r="L106" s="31" t="s">
        <v>42</v>
      </c>
      <c r="M106" s="31">
        <v>0.0</v>
      </c>
      <c r="N106" s="31">
        <v>1.0</v>
      </c>
      <c r="O106" s="31" t="s">
        <v>84</v>
      </c>
      <c r="P106" s="31" t="s">
        <v>16</v>
      </c>
      <c r="Q106" s="31">
        <v>0.5</v>
      </c>
      <c r="R106" s="31">
        <v>0.5</v>
      </c>
      <c r="S106" s="31">
        <v>0.0</v>
      </c>
      <c r="T106" s="31">
        <f t="shared" si="9"/>
        <v>1</v>
      </c>
      <c r="U106" s="31" t="s">
        <v>1306</v>
      </c>
      <c r="V106" s="31" t="s">
        <v>1307</v>
      </c>
      <c r="W106" s="31" t="s">
        <v>15</v>
      </c>
      <c r="X106" s="31" t="s">
        <v>1308</v>
      </c>
      <c r="Y106" s="31" t="s">
        <v>1295</v>
      </c>
      <c r="Z106" s="31" t="s">
        <v>1309</v>
      </c>
      <c r="AA106" s="31" t="s">
        <v>1310</v>
      </c>
      <c r="AB106" s="31" t="s">
        <v>1311</v>
      </c>
      <c r="AC106" s="31" t="s">
        <v>1312</v>
      </c>
      <c r="AD106" s="31" t="s">
        <v>1313</v>
      </c>
      <c r="AE106" s="31" t="s">
        <v>1314</v>
      </c>
      <c r="AF106" s="31" t="s">
        <v>1315</v>
      </c>
      <c r="AG106" s="31" t="s">
        <v>96</v>
      </c>
      <c r="AH106" s="31" t="s">
        <v>126</v>
      </c>
    </row>
    <row r="107">
      <c r="A107" s="33">
        <v>106.0</v>
      </c>
      <c r="B107" s="33" t="s">
        <v>1316</v>
      </c>
      <c r="C107" s="33" t="s">
        <v>1317</v>
      </c>
      <c r="D107" s="33">
        <v>2009.0</v>
      </c>
      <c r="E107" s="33" t="s">
        <v>141</v>
      </c>
      <c r="F107" s="33">
        <v>3.0</v>
      </c>
      <c r="G107" s="33">
        <v>-3.0</v>
      </c>
      <c r="H107" s="33">
        <v>-2.0</v>
      </c>
      <c r="I107" s="33">
        <v>-2.0</v>
      </c>
      <c r="J107" s="33">
        <v>0.0</v>
      </c>
      <c r="K107" s="33" t="s">
        <v>45</v>
      </c>
      <c r="L107" s="33" t="s">
        <v>45</v>
      </c>
      <c r="M107" s="33">
        <v>0.0</v>
      </c>
      <c r="N107" s="33">
        <v>1.0</v>
      </c>
      <c r="O107" s="33" t="s">
        <v>84</v>
      </c>
      <c r="P107" s="33" t="s">
        <v>23</v>
      </c>
      <c r="Q107" s="33">
        <v>0.25</v>
      </c>
      <c r="R107" s="33">
        <v>0.75</v>
      </c>
      <c r="S107" s="33">
        <v>0.0</v>
      </c>
      <c r="T107" s="33">
        <f t="shared" si="9"/>
        <v>1</v>
      </c>
      <c r="U107" s="33" t="s">
        <v>1318</v>
      </c>
      <c r="V107" s="33" t="s">
        <v>143</v>
      </c>
      <c r="W107" s="33" t="s">
        <v>31</v>
      </c>
      <c r="X107" s="33" t="s">
        <v>380</v>
      </c>
      <c r="Y107" s="33" t="s">
        <v>582</v>
      </c>
      <c r="Z107" s="33" t="s">
        <v>1319</v>
      </c>
      <c r="AA107" s="33" t="s">
        <v>1320</v>
      </c>
      <c r="AB107" s="33" t="s">
        <v>1321</v>
      </c>
      <c r="AC107" s="33" t="s">
        <v>1322</v>
      </c>
      <c r="AD107" s="33" t="s">
        <v>1323</v>
      </c>
      <c r="AE107" s="33" t="s">
        <v>137</v>
      </c>
      <c r="AF107" s="33" t="s">
        <v>1324</v>
      </c>
      <c r="AG107" s="33" t="s">
        <v>96</v>
      </c>
      <c r="AH107" s="34"/>
    </row>
    <row r="108">
      <c r="A108" s="31">
        <v>107.0</v>
      </c>
      <c r="B108" s="32" t="s">
        <v>1325</v>
      </c>
      <c r="C108" s="32" t="s">
        <v>1326</v>
      </c>
      <c r="D108" s="32">
        <v>1998.0</v>
      </c>
      <c r="E108" s="32" t="s">
        <v>154</v>
      </c>
      <c r="F108" s="32">
        <v>2.0</v>
      </c>
      <c r="G108" s="32">
        <v>-2.0</v>
      </c>
      <c r="H108" s="32">
        <v>-2.0</v>
      </c>
      <c r="I108" s="32">
        <v>0.0</v>
      </c>
      <c r="J108" s="32">
        <v>0.0</v>
      </c>
      <c r="K108" s="32" t="s">
        <v>45</v>
      </c>
      <c r="L108" s="32" t="s">
        <v>45</v>
      </c>
      <c r="M108" s="32">
        <v>0.0</v>
      </c>
      <c r="N108" s="32">
        <v>1.0</v>
      </c>
      <c r="O108" s="32" t="s">
        <v>84</v>
      </c>
      <c r="P108" s="32" t="s">
        <v>23</v>
      </c>
      <c r="Q108" s="32">
        <v>0.0</v>
      </c>
      <c r="R108" s="32">
        <v>1.0</v>
      </c>
      <c r="S108" s="32">
        <v>0.0</v>
      </c>
      <c r="T108" s="32">
        <f t="shared" si="9"/>
        <v>1</v>
      </c>
      <c r="U108" s="32" t="s">
        <v>1327</v>
      </c>
      <c r="V108" s="32" t="s">
        <v>1328</v>
      </c>
      <c r="W108" s="32" t="s">
        <v>33</v>
      </c>
      <c r="X108" s="32" t="s">
        <v>259</v>
      </c>
      <c r="Y108" s="32" t="s">
        <v>1116</v>
      </c>
      <c r="Z108" s="32" t="s">
        <v>1329</v>
      </c>
      <c r="AA108" s="32" t="s">
        <v>1330</v>
      </c>
      <c r="AB108" s="32" t="s">
        <v>1331</v>
      </c>
      <c r="AC108" s="32" t="s">
        <v>1332</v>
      </c>
      <c r="AD108" s="32" t="s">
        <v>1333</v>
      </c>
      <c r="AE108" s="32" t="s">
        <v>137</v>
      </c>
      <c r="AF108" s="32" t="s">
        <v>1334</v>
      </c>
      <c r="AG108" s="32" t="s">
        <v>96</v>
      </c>
      <c r="AH108" s="35"/>
    </row>
    <row r="109">
      <c r="A109" s="33">
        <v>108.0</v>
      </c>
      <c r="B109" s="33" t="s">
        <v>1335</v>
      </c>
      <c r="C109" s="33" t="s">
        <v>1336</v>
      </c>
      <c r="D109" s="33">
        <v>2008.0</v>
      </c>
      <c r="E109" s="33" t="s">
        <v>1337</v>
      </c>
      <c r="F109" s="33">
        <v>3.0</v>
      </c>
      <c r="G109" s="33">
        <v>-4.0</v>
      </c>
      <c r="H109" s="33">
        <v>-1.0</v>
      </c>
      <c r="I109" s="46">
        <v>-3.0</v>
      </c>
      <c r="J109" s="46">
        <v>0.0</v>
      </c>
      <c r="K109" s="33" t="s">
        <v>44</v>
      </c>
      <c r="L109" s="33" t="s">
        <v>44</v>
      </c>
      <c r="M109" s="33">
        <v>0.0</v>
      </c>
      <c r="N109" s="33">
        <v>0.0</v>
      </c>
      <c r="O109" s="33" t="s">
        <v>165</v>
      </c>
      <c r="P109" s="33" t="s">
        <v>23</v>
      </c>
      <c r="Q109" s="33">
        <v>0.25</v>
      </c>
      <c r="R109" s="33">
        <v>0.75</v>
      </c>
      <c r="S109" s="33">
        <v>0.0</v>
      </c>
      <c r="T109" s="33">
        <f t="shared" si="9"/>
        <v>1</v>
      </c>
      <c r="U109" s="33" t="s">
        <v>1338</v>
      </c>
      <c r="V109" s="33" t="s">
        <v>1339</v>
      </c>
      <c r="W109" s="33" t="s">
        <v>28</v>
      </c>
      <c r="X109" s="33" t="s">
        <v>259</v>
      </c>
      <c r="Y109" s="33" t="s">
        <v>102</v>
      </c>
      <c r="Z109" s="33" t="s">
        <v>1340</v>
      </c>
      <c r="AA109" s="33" t="s">
        <v>1341</v>
      </c>
      <c r="AB109" s="33" t="s">
        <v>1342</v>
      </c>
      <c r="AC109" s="33" t="s">
        <v>1343</v>
      </c>
      <c r="AD109" s="33" t="s">
        <v>1344</v>
      </c>
      <c r="AE109" s="33" t="s">
        <v>137</v>
      </c>
      <c r="AF109" s="33" t="s">
        <v>1345</v>
      </c>
      <c r="AG109" s="33" t="s">
        <v>151</v>
      </c>
      <c r="AH109" s="34"/>
    </row>
    <row r="110">
      <c r="A110" s="31">
        <v>109.0</v>
      </c>
      <c r="B110" s="32" t="s">
        <v>1346</v>
      </c>
      <c r="C110" s="32" t="s">
        <v>1347</v>
      </c>
      <c r="D110" s="32">
        <v>2017.0</v>
      </c>
      <c r="E110" s="32" t="s">
        <v>1348</v>
      </c>
      <c r="F110" s="32">
        <v>3.0</v>
      </c>
      <c r="G110" s="32">
        <v>-10.0</v>
      </c>
      <c r="H110" s="32">
        <v>-9.0</v>
      </c>
      <c r="I110" s="32">
        <v>-15.0</v>
      </c>
      <c r="J110" s="32">
        <v>-9.0</v>
      </c>
      <c r="K110" s="32" t="s">
        <v>42</v>
      </c>
      <c r="L110" s="32" t="s">
        <v>42</v>
      </c>
      <c r="M110" s="32">
        <v>0.0</v>
      </c>
      <c r="N110" s="32">
        <v>1.0</v>
      </c>
      <c r="O110" s="32" t="s">
        <v>84</v>
      </c>
      <c r="P110" s="32" t="s">
        <v>23</v>
      </c>
      <c r="Q110" s="32">
        <v>0.25</v>
      </c>
      <c r="R110" s="32">
        <v>0.75</v>
      </c>
      <c r="S110" s="32">
        <v>0.0</v>
      </c>
      <c r="T110" s="32">
        <f t="shared" si="9"/>
        <v>1</v>
      </c>
      <c r="U110" s="32" t="s">
        <v>1349</v>
      </c>
      <c r="V110" s="32" t="s">
        <v>12</v>
      </c>
      <c r="W110" s="32" t="s">
        <v>12</v>
      </c>
      <c r="X110" s="32" t="s">
        <v>496</v>
      </c>
      <c r="Y110" s="32" t="s">
        <v>102</v>
      </c>
      <c r="Z110" s="32" t="s">
        <v>1349</v>
      </c>
      <c r="AA110" s="32" t="s">
        <v>1350</v>
      </c>
      <c r="AB110" s="32" t="s">
        <v>1351</v>
      </c>
      <c r="AC110" s="32" t="s">
        <v>1352</v>
      </c>
      <c r="AD110" s="32" t="s">
        <v>1353</v>
      </c>
      <c r="AE110" s="32" t="s">
        <v>137</v>
      </c>
      <c r="AF110" s="32" t="s">
        <v>1354</v>
      </c>
      <c r="AG110" s="32" t="s">
        <v>96</v>
      </c>
      <c r="AH110" s="32"/>
    </row>
    <row r="111">
      <c r="A111" s="33">
        <v>110.0</v>
      </c>
      <c r="B111" s="32" t="s">
        <v>1355</v>
      </c>
      <c r="C111" s="32" t="s">
        <v>1356</v>
      </c>
      <c r="D111" s="32">
        <v>2012.0</v>
      </c>
      <c r="E111" s="32" t="s">
        <v>1357</v>
      </c>
      <c r="F111" s="32">
        <v>3.0</v>
      </c>
      <c r="G111" s="32">
        <v>-7.0</v>
      </c>
      <c r="H111" s="32">
        <v>-5.0</v>
      </c>
      <c r="I111" s="32">
        <v>3.0</v>
      </c>
      <c r="J111" s="32">
        <v>5.0</v>
      </c>
      <c r="K111" s="32" t="s">
        <v>738</v>
      </c>
      <c r="L111" s="32" t="s">
        <v>43</v>
      </c>
      <c r="M111" s="32">
        <v>0.0</v>
      </c>
      <c r="N111" s="32">
        <v>0.0</v>
      </c>
      <c r="O111" s="32" t="s">
        <v>84</v>
      </c>
      <c r="P111" s="32" t="s">
        <v>23</v>
      </c>
      <c r="Q111" s="32">
        <v>0.75</v>
      </c>
      <c r="R111" s="32">
        <v>0.0</v>
      </c>
      <c r="S111" s="32">
        <v>0.25</v>
      </c>
      <c r="T111" s="32">
        <f t="shared" si="9"/>
        <v>1</v>
      </c>
      <c r="U111" s="32" t="s">
        <v>1358</v>
      </c>
      <c r="V111" s="32" t="s">
        <v>1359</v>
      </c>
      <c r="W111" s="32" t="s">
        <v>17</v>
      </c>
      <c r="X111" s="32" t="s">
        <v>232</v>
      </c>
      <c r="Y111" s="32" t="s">
        <v>284</v>
      </c>
      <c r="Z111" s="32" t="s">
        <v>1360</v>
      </c>
      <c r="AA111" s="32" t="s">
        <v>1361</v>
      </c>
      <c r="AB111" s="32" t="s">
        <v>1362</v>
      </c>
      <c r="AC111" s="32" t="s">
        <v>1363</v>
      </c>
      <c r="AD111" s="32" t="s">
        <v>1364</v>
      </c>
      <c r="AE111" s="32" t="s">
        <v>94</v>
      </c>
      <c r="AF111" s="32" t="s">
        <v>1365</v>
      </c>
      <c r="AG111" s="32" t="s">
        <v>96</v>
      </c>
      <c r="AH111" s="45"/>
    </row>
    <row r="112">
      <c r="A112" s="31">
        <v>111.0</v>
      </c>
      <c r="B112" s="31" t="s">
        <v>1366</v>
      </c>
      <c r="C112" s="31" t="s">
        <v>1367</v>
      </c>
      <c r="D112" s="31">
        <v>2007.0</v>
      </c>
      <c r="E112" s="31" t="s">
        <v>1368</v>
      </c>
      <c r="F112" s="31">
        <v>2.0</v>
      </c>
      <c r="G112" s="31">
        <v>-10.0</v>
      </c>
      <c r="H112" s="31">
        <v>-6.0</v>
      </c>
      <c r="I112" s="31">
        <v>2.0</v>
      </c>
      <c r="J112" s="31">
        <v>5.0</v>
      </c>
      <c r="K112" s="31" t="s">
        <v>330</v>
      </c>
      <c r="L112" s="31" t="s">
        <v>42</v>
      </c>
      <c r="M112" s="31">
        <v>0.0</v>
      </c>
      <c r="N112" s="31">
        <v>1.0</v>
      </c>
      <c r="O112" s="31" t="s">
        <v>84</v>
      </c>
      <c r="P112" s="31" t="s">
        <v>16</v>
      </c>
      <c r="Q112" s="31">
        <v>0.25</v>
      </c>
      <c r="R112" s="31">
        <v>0.75</v>
      </c>
      <c r="S112" s="31">
        <v>0.0</v>
      </c>
      <c r="T112" s="31">
        <f t="shared" si="9"/>
        <v>1</v>
      </c>
      <c r="U112" s="31" t="s">
        <v>1369</v>
      </c>
      <c r="V112" s="31" t="s">
        <v>332</v>
      </c>
      <c r="W112" s="31" t="s">
        <v>15</v>
      </c>
      <c r="X112" s="31" t="s">
        <v>1370</v>
      </c>
      <c r="Y112" s="31" t="s">
        <v>102</v>
      </c>
      <c r="Z112" s="31" t="s">
        <v>1371</v>
      </c>
      <c r="AA112" s="31" t="s">
        <v>1372</v>
      </c>
      <c r="AB112" s="31" t="s">
        <v>1373</v>
      </c>
      <c r="AC112" s="31" t="s">
        <v>1374</v>
      </c>
      <c r="AD112" s="31" t="s">
        <v>1375</v>
      </c>
      <c r="AE112" s="31" t="s">
        <v>1376</v>
      </c>
      <c r="AF112" s="31" t="s">
        <v>1377</v>
      </c>
      <c r="AG112" s="31" t="s">
        <v>564</v>
      </c>
      <c r="AH112" s="47"/>
    </row>
    <row r="113">
      <c r="A113" s="33">
        <v>112.0</v>
      </c>
      <c r="B113" s="32" t="s">
        <v>1378</v>
      </c>
      <c r="C113" s="32" t="s">
        <v>1379</v>
      </c>
      <c r="D113" s="32">
        <v>2010.0</v>
      </c>
      <c r="E113" s="32" t="s">
        <v>111</v>
      </c>
      <c r="F113" s="32">
        <v>3.0</v>
      </c>
      <c r="G113" s="32">
        <v>-5.0</v>
      </c>
      <c r="H113" s="32">
        <v>-4.0</v>
      </c>
      <c r="I113" s="32">
        <v>3.0</v>
      </c>
      <c r="J113" s="32">
        <v>5.0</v>
      </c>
      <c r="K113" s="32" t="s">
        <v>604</v>
      </c>
      <c r="L113" s="32" t="s">
        <v>44</v>
      </c>
      <c r="M113" s="32">
        <v>0.0</v>
      </c>
      <c r="N113" s="32">
        <v>1.0</v>
      </c>
      <c r="O113" s="32" t="s">
        <v>84</v>
      </c>
      <c r="P113" s="32" t="s">
        <v>16</v>
      </c>
      <c r="Q113" s="32">
        <v>0.75</v>
      </c>
      <c r="R113" s="32">
        <v>0.25</v>
      </c>
      <c r="S113" s="32">
        <v>0.0</v>
      </c>
      <c r="T113" s="32">
        <f t="shared" si="9"/>
        <v>1</v>
      </c>
      <c r="U113" s="32" t="s">
        <v>1380</v>
      </c>
      <c r="V113" s="32" t="s">
        <v>1381</v>
      </c>
      <c r="W113" s="32" t="s">
        <v>25</v>
      </c>
      <c r="X113" s="32" t="s">
        <v>1382</v>
      </c>
      <c r="Y113" s="32" t="s">
        <v>608</v>
      </c>
      <c r="Z113" s="32" t="s">
        <v>1383</v>
      </c>
      <c r="AA113" s="32" t="s">
        <v>1384</v>
      </c>
      <c r="AB113" s="32" t="s">
        <v>1385</v>
      </c>
      <c r="AC113" s="32" t="s">
        <v>1386</v>
      </c>
      <c r="AD113" s="32" t="s">
        <v>307</v>
      </c>
      <c r="AE113" s="32" t="s">
        <v>137</v>
      </c>
      <c r="AF113" s="32" t="s">
        <v>1387</v>
      </c>
      <c r="AG113" s="32" t="s">
        <v>96</v>
      </c>
      <c r="AH113" s="32"/>
    </row>
    <row r="114">
      <c r="A114" s="31">
        <v>113.0</v>
      </c>
      <c r="B114" s="31" t="s">
        <v>1388</v>
      </c>
      <c r="C114" s="31" t="s">
        <v>1389</v>
      </c>
      <c r="D114" s="31">
        <v>2010.0</v>
      </c>
      <c r="E114" s="31" t="s">
        <v>201</v>
      </c>
      <c r="F114" s="31">
        <v>3.0</v>
      </c>
      <c r="G114" s="31">
        <v>-7.0</v>
      </c>
      <c r="H114" s="31">
        <v>-4.0</v>
      </c>
      <c r="I114" s="31">
        <v>3.0</v>
      </c>
      <c r="J114" s="31">
        <v>5.0</v>
      </c>
      <c r="K114" s="31" t="s">
        <v>604</v>
      </c>
      <c r="L114" s="31" t="s">
        <v>43</v>
      </c>
      <c r="M114" s="31">
        <v>0.0</v>
      </c>
      <c r="N114" s="31">
        <v>1.0</v>
      </c>
      <c r="O114" s="31" t="s">
        <v>84</v>
      </c>
      <c r="P114" s="31" t="s">
        <v>113</v>
      </c>
      <c r="Q114" s="31">
        <v>0.25</v>
      </c>
      <c r="R114" s="31">
        <v>0.0</v>
      </c>
      <c r="S114" s="31">
        <v>0.75</v>
      </c>
      <c r="T114" s="31">
        <f t="shared" si="9"/>
        <v>1</v>
      </c>
      <c r="U114" s="31" t="s">
        <v>1380</v>
      </c>
      <c r="V114" s="31" t="s">
        <v>1390</v>
      </c>
      <c r="W114" s="31" t="s">
        <v>21</v>
      </c>
      <c r="X114" s="31" t="s">
        <v>1391</v>
      </c>
      <c r="Y114" s="31" t="s">
        <v>1392</v>
      </c>
      <c r="Z114" s="31" t="s">
        <v>1393</v>
      </c>
      <c r="AA114" s="31" t="s">
        <v>1394</v>
      </c>
      <c r="AB114" s="31" t="s">
        <v>1395</v>
      </c>
      <c r="AC114" s="31" t="s">
        <v>1396</v>
      </c>
      <c r="AD114" s="31" t="s">
        <v>307</v>
      </c>
      <c r="AE114" s="31" t="s">
        <v>137</v>
      </c>
      <c r="AF114" s="31" t="s">
        <v>1397</v>
      </c>
      <c r="AG114" s="31" t="s">
        <v>96</v>
      </c>
      <c r="AH114" s="31"/>
    </row>
    <row r="115">
      <c r="A115" s="33">
        <v>114.0</v>
      </c>
      <c r="B115" s="32" t="s">
        <v>1398</v>
      </c>
      <c r="C115" s="32" t="s">
        <v>1399</v>
      </c>
      <c r="D115" s="32">
        <v>2016.0</v>
      </c>
      <c r="E115" s="32" t="s">
        <v>1400</v>
      </c>
      <c r="F115" s="32">
        <v>2.0</v>
      </c>
      <c r="G115" s="32">
        <v>-7.0</v>
      </c>
      <c r="H115" s="32">
        <v>-3.0</v>
      </c>
      <c r="I115" s="32">
        <v>2.0</v>
      </c>
      <c r="J115" s="32">
        <v>2.0</v>
      </c>
      <c r="K115" s="32" t="s">
        <v>43</v>
      </c>
      <c r="L115" s="32" t="s">
        <v>43</v>
      </c>
      <c r="M115" s="32">
        <v>0.0</v>
      </c>
      <c r="N115" s="32">
        <v>1.0</v>
      </c>
      <c r="O115" s="32" t="s">
        <v>165</v>
      </c>
      <c r="P115" s="32" t="s">
        <v>16</v>
      </c>
      <c r="Q115" s="32">
        <v>0.25</v>
      </c>
      <c r="R115" s="32">
        <v>0.75</v>
      </c>
      <c r="S115" s="32">
        <v>0.0</v>
      </c>
      <c r="T115" s="32">
        <f t="shared" si="9"/>
        <v>1</v>
      </c>
      <c r="U115" s="32" t="s">
        <v>1401</v>
      </c>
      <c r="V115" s="32" t="s">
        <v>231</v>
      </c>
      <c r="W115" s="32" t="s">
        <v>17</v>
      </c>
      <c r="X115" s="32" t="s">
        <v>1402</v>
      </c>
      <c r="Y115" s="32" t="s">
        <v>88</v>
      </c>
      <c r="Z115" s="32" t="s">
        <v>1403</v>
      </c>
      <c r="AA115" s="32" t="s">
        <v>1404</v>
      </c>
      <c r="AB115" s="32" t="s">
        <v>1405</v>
      </c>
      <c r="AC115" s="32" t="s">
        <v>1406</v>
      </c>
      <c r="AD115" s="32" t="s">
        <v>1407</v>
      </c>
      <c r="AE115" s="32" t="s">
        <v>1408</v>
      </c>
      <c r="AF115" s="32" t="s">
        <v>1409</v>
      </c>
      <c r="AG115" s="32" t="s">
        <v>564</v>
      </c>
      <c r="AH115" s="32" t="s">
        <v>126</v>
      </c>
    </row>
    <row r="116">
      <c r="A116" s="31">
        <v>115.0</v>
      </c>
      <c r="B116" s="32" t="s">
        <v>1410</v>
      </c>
      <c r="C116" s="32" t="s">
        <v>1399</v>
      </c>
      <c r="D116" s="32">
        <v>2018.0</v>
      </c>
      <c r="E116" s="32" t="s">
        <v>1400</v>
      </c>
      <c r="F116" s="32">
        <v>2.0</v>
      </c>
      <c r="G116" s="32">
        <v>-7.0</v>
      </c>
      <c r="H116" s="32">
        <v>-3.0</v>
      </c>
      <c r="I116" s="32">
        <v>2.0</v>
      </c>
      <c r="J116" s="32">
        <v>2.0</v>
      </c>
      <c r="K116" s="32" t="s">
        <v>43</v>
      </c>
      <c r="L116" s="32" t="s">
        <v>43</v>
      </c>
      <c r="M116" s="32">
        <v>0.0</v>
      </c>
      <c r="N116" s="32">
        <v>1.0</v>
      </c>
      <c r="O116" s="32" t="s">
        <v>165</v>
      </c>
      <c r="P116" s="32" t="s">
        <v>16</v>
      </c>
      <c r="Q116" s="32">
        <v>0.25</v>
      </c>
      <c r="R116" s="32">
        <v>0.75</v>
      </c>
      <c r="S116" s="32">
        <v>0.0</v>
      </c>
      <c r="T116" s="32">
        <f t="shared" si="9"/>
        <v>1</v>
      </c>
      <c r="U116" s="32" t="s">
        <v>1411</v>
      </c>
      <c r="V116" s="32" t="s">
        <v>231</v>
      </c>
      <c r="W116" s="32" t="s">
        <v>17</v>
      </c>
      <c r="X116" s="32" t="s">
        <v>1402</v>
      </c>
      <c r="Y116" s="32" t="s">
        <v>102</v>
      </c>
      <c r="Z116" s="32" t="s">
        <v>1412</v>
      </c>
      <c r="AA116" s="32" t="s">
        <v>1413</v>
      </c>
      <c r="AB116" s="32" t="s">
        <v>1414</v>
      </c>
      <c r="AC116" s="32" t="s">
        <v>1415</v>
      </c>
      <c r="AD116" s="32" t="s">
        <v>1416</v>
      </c>
      <c r="AE116" s="32" t="s">
        <v>1417</v>
      </c>
      <c r="AF116" s="32" t="s">
        <v>1418</v>
      </c>
      <c r="AG116" s="32" t="s">
        <v>564</v>
      </c>
      <c r="AH116" s="32" t="s">
        <v>126</v>
      </c>
    </row>
    <row r="117">
      <c r="A117" s="33">
        <v>116.0</v>
      </c>
      <c r="B117" s="32" t="s">
        <v>1419</v>
      </c>
      <c r="C117" s="32" t="s">
        <v>1420</v>
      </c>
      <c r="D117" s="32">
        <v>2008.0</v>
      </c>
      <c r="E117" s="32" t="s">
        <v>154</v>
      </c>
      <c r="F117" s="32">
        <v>2.0</v>
      </c>
      <c r="G117" s="32">
        <v>-3.0</v>
      </c>
      <c r="H117" s="32">
        <v>-2.0</v>
      </c>
      <c r="I117" s="32">
        <v>-3.0</v>
      </c>
      <c r="J117" s="32">
        <v>0.0</v>
      </c>
      <c r="K117" s="32" t="s">
        <v>45</v>
      </c>
      <c r="L117" s="32" t="s">
        <v>45</v>
      </c>
      <c r="M117" s="32">
        <v>0.0</v>
      </c>
      <c r="N117" s="32">
        <v>1.0</v>
      </c>
      <c r="O117" s="32" t="s">
        <v>84</v>
      </c>
      <c r="P117" s="32" t="s">
        <v>23</v>
      </c>
      <c r="Q117" s="32">
        <v>0.25</v>
      </c>
      <c r="R117" s="32">
        <v>0.75</v>
      </c>
      <c r="S117" s="32">
        <v>0.0</v>
      </c>
      <c r="T117" s="32">
        <f t="shared" si="9"/>
        <v>1</v>
      </c>
      <c r="U117" s="32" t="s">
        <v>1421</v>
      </c>
      <c r="V117" s="32" t="s">
        <v>143</v>
      </c>
      <c r="W117" s="32" t="s">
        <v>31</v>
      </c>
      <c r="X117" s="32" t="s">
        <v>1422</v>
      </c>
      <c r="Y117" s="32" t="s">
        <v>205</v>
      </c>
      <c r="Z117" s="32" t="s">
        <v>1423</v>
      </c>
      <c r="AA117" s="32" t="s">
        <v>1424</v>
      </c>
      <c r="AB117" s="32" t="s">
        <v>1425</v>
      </c>
      <c r="AC117" s="32" t="s">
        <v>1426</v>
      </c>
      <c r="AD117" s="32" t="s">
        <v>1427</v>
      </c>
      <c r="AE117" s="32" t="s">
        <v>94</v>
      </c>
      <c r="AF117" s="32" t="s">
        <v>1428</v>
      </c>
      <c r="AG117" s="32" t="s">
        <v>96</v>
      </c>
      <c r="AH117" s="45"/>
    </row>
    <row r="118">
      <c r="A118" s="31">
        <v>117.0</v>
      </c>
      <c r="B118" s="32" t="s">
        <v>1429</v>
      </c>
      <c r="C118" s="32" t="s">
        <v>1430</v>
      </c>
      <c r="D118" s="32">
        <v>2000.0</v>
      </c>
      <c r="E118" s="32" t="s">
        <v>1431</v>
      </c>
      <c r="F118" s="32">
        <v>3.0</v>
      </c>
      <c r="G118" s="32">
        <v>-10.0</v>
      </c>
      <c r="H118" s="32">
        <v>-7.0</v>
      </c>
      <c r="I118" s="32">
        <v>-9.0</v>
      </c>
      <c r="J118" s="32">
        <v>0.0</v>
      </c>
      <c r="K118" s="32" t="s">
        <v>42</v>
      </c>
      <c r="L118" s="32" t="s">
        <v>42</v>
      </c>
      <c r="M118" s="32">
        <v>0.0</v>
      </c>
      <c r="N118" s="32">
        <v>1.0</v>
      </c>
      <c r="O118" s="32" t="s">
        <v>84</v>
      </c>
      <c r="P118" s="32" t="s">
        <v>23</v>
      </c>
      <c r="Q118" s="32">
        <v>0.5</v>
      </c>
      <c r="R118" s="32">
        <v>0.5</v>
      </c>
      <c r="S118" s="32">
        <v>0.0</v>
      </c>
      <c r="T118" s="32">
        <f t="shared" si="9"/>
        <v>1</v>
      </c>
      <c r="U118" s="32" t="s">
        <v>1432</v>
      </c>
      <c r="V118" s="32" t="s">
        <v>9</v>
      </c>
      <c r="W118" s="32" t="s">
        <v>9</v>
      </c>
      <c r="X118" s="32" t="s">
        <v>422</v>
      </c>
      <c r="Y118" s="32" t="s">
        <v>88</v>
      </c>
      <c r="Z118" s="32" t="s">
        <v>1433</v>
      </c>
      <c r="AA118" s="32" t="s">
        <v>1434</v>
      </c>
      <c r="AB118" s="32" t="s">
        <v>1435</v>
      </c>
      <c r="AC118" s="32" t="s">
        <v>1436</v>
      </c>
      <c r="AD118" s="32" t="s">
        <v>1437</v>
      </c>
      <c r="AE118" s="32" t="s">
        <v>1438</v>
      </c>
      <c r="AF118" s="32" t="s">
        <v>1439</v>
      </c>
      <c r="AG118" s="32" t="s">
        <v>564</v>
      </c>
      <c r="AH118" s="45"/>
    </row>
    <row r="119">
      <c r="A119" s="33">
        <v>118.0</v>
      </c>
      <c r="B119" s="32" t="s">
        <v>1440</v>
      </c>
      <c r="C119" s="32" t="s">
        <v>1441</v>
      </c>
      <c r="D119" s="32">
        <v>1996.0</v>
      </c>
      <c r="E119" s="32" t="s">
        <v>355</v>
      </c>
      <c r="F119" s="32">
        <v>3.0</v>
      </c>
      <c r="G119" s="32">
        <v>-10.0</v>
      </c>
      <c r="H119" s="32">
        <v>-6.0</v>
      </c>
      <c r="I119" s="32">
        <v>-15.0</v>
      </c>
      <c r="J119" s="32">
        <v>0.0</v>
      </c>
      <c r="K119" s="32" t="s">
        <v>42</v>
      </c>
      <c r="L119" s="32" t="s">
        <v>42</v>
      </c>
      <c r="M119" s="32">
        <v>0.0</v>
      </c>
      <c r="N119" s="32">
        <v>1.0</v>
      </c>
      <c r="O119" s="32" t="s">
        <v>165</v>
      </c>
      <c r="P119" s="32" t="s">
        <v>16</v>
      </c>
      <c r="Q119" s="32">
        <v>1.0</v>
      </c>
      <c r="R119" s="32">
        <v>0.0</v>
      </c>
      <c r="S119" s="32">
        <v>0.0</v>
      </c>
      <c r="T119" s="32">
        <f t="shared" si="9"/>
        <v>1</v>
      </c>
      <c r="U119" s="32" t="s">
        <v>1442</v>
      </c>
      <c r="V119" s="32" t="s">
        <v>9</v>
      </c>
      <c r="W119" s="32" t="s">
        <v>9</v>
      </c>
      <c r="X119" s="32" t="s">
        <v>42</v>
      </c>
      <c r="Y119" s="32" t="s">
        <v>102</v>
      </c>
      <c r="Z119" s="32" t="s">
        <v>1443</v>
      </c>
      <c r="AA119" s="32" t="s">
        <v>1444</v>
      </c>
      <c r="AB119" s="32" t="s">
        <v>1445</v>
      </c>
      <c r="AC119" s="32" t="s">
        <v>1446</v>
      </c>
      <c r="AD119" s="32" t="s">
        <v>1447</v>
      </c>
      <c r="AE119" s="32" t="s">
        <v>137</v>
      </c>
      <c r="AF119" s="32" t="s">
        <v>1448</v>
      </c>
      <c r="AG119" s="32" t="s">
        <v>96</v>
      </c>
      <c r="AH119" s="32" t="s">
        <v>1449</v>
      </c>
    </row>
    <row r="120">
      <c r="A120" s="31">
        <v>119.0</v>
      </c>
      <c r="B120" s="32" t="s">
        <v>1450</v>
      </c>
      <c r="C120" s="32" t="s">
        <v>1451</v>
      </c>
      <c r="D120" s="32">
        <v>2015.0</v>
      </c>
      <c r="E120" s="32" t="s">
        <v>99</v>
      </c>
      <c r="F120" s="32">
        <v>3.0</v>
      </c>
      <c r="G120" s="32">
        <v>-2.0</v>
      </c>
      <c r="H120" s="32">
        <v>-1.0</v>
      </c>
      <c r="I120" s="32">
        <v>0.0</v>
      </c>
      <c r="J120" s="32">
        <v>9.0</v>
      </c>
      <c r="K120" s="32" t="s">
        <v>45</v>
      </c>
      <c r="L120" s="32" t="s">
        <v>44</v>
      </c>
      <c r="M120" s="32">
        <v>0.0</v>
      </c>
      <c r="N120" s="32">
        <v>1.0</v>
      </c>
      <c r="O120" s="32" t="s">
        <v>84</v>
      </c>
      <c r="P120" s="32" t="s">
        <v>23</v>
      </c>
      <c r="Q120" s="32">
        <v>1.0</v>
      </c>
      <c r="R120" s="32">
        <v>0.0</v>
      </c>
      <c r="S120" s="32">
        <v>0.0</v>
      </c>
      <c r="T120" s="32">
        <f t="shared" si="9"/>
        <v>1</v>
      </c>
      <c r="U120" s="32" t="s">
        <v>1452</v>
      </c>
      <c r="V120" s="32" t="s">
        <v>1453</v>
      </c>
      <c r="W120" s="32" t="s">
        <v>25</v>
      </c>
      <c r="X120" s="32" t="s">
        <v>1454</v>
      </c>
      <c r="Y120" s="32" t="s">
        <v>88</v>
      </c>
      <c r="Z120" s="32" t="s">
        <v>1455</v>
      </c>
      <c r="AA120" s="32" t="s">
        <v>1456</v>
      </c>
      <c r="AB120" s="32" t="s">
        <v>1457</v>
      </c>
      <c r="AC120" s="32" t="s">
        <v>1458</v>
      </c>
      <c r="AD120" s="32" t="s">
        <v>94</v>
      </c>
      <c r="AE120" s="32" t="s">
        <v>1459</v>
      </c>
      <c r="AF120" s="32" t="s">
        <v>1460</v>
      </c>
      <c r="AG120" s="32" t="s">
        <v>151</v>
      </c>
      <c r="AH120" s="32" t="s">
        <v>1461</v>
      </c>
    </row>
    <row r="121">
      <c r="A121" s="33">
        <v>120.0</v>
      </c>
      <c r="B121" s="32" t="s">
        <v>1462</v>
      </c>
      <c r="C121" s="32" t="s">
        <v>1463</v>
      </c>
      <c r="D121" s="32">
        <v>2011.0</v>
      </c>
      <c r="E121" s="32" t="s">
        <v>111</v>
      </c>
      <c r="F121" s="32">
        <v>3.0</v>
      </c>
      <c r="G121" s="32">
        <v>-5.0</v>
      </c>
      <c r="H121" s="32">
        <v>-2.0</v>
      </c>
      <c r="I121" s="32">
        <v>-10.0</v>
      </c>
      <c r="J121" s="32">
        <v>0.0</v>
      </c>
      <c r="K121" s="32" t="s">
        <v>112</v>
      </c>
      <c r="L121" s="32" t="s">
        <v>112</v>
      </c>
      <c r="M121" s="32">
        <v>1.0</v>
      </c>
      <c r="N121" s="32">
        <v>1.0</v>
      </c>
      <c r="O121" s="32" t="s">
        <v>84</v>
      </c>
      <c r="P121" s="32" t="s">
        <v>23</v>
      </c>
      <c r="Q121" s="32">
        <v>0.5</v>
      </c>
      <c r="R121" s="32">
        <v>0.25</v>
      </c>
      <c r="S121" s="32">
        <v>0.25</v>
      </c>
      <c r="T121" s="32">
        <f t="shared" si="9"/>
        <v>1</v>
      </c>
      <c r="U121" s="32" t="s">
        <v>1464</v>
      </c>
      <c r="V121" s="32" t="s">
        <v>143</v>
      </c>
      <c r="W121" s="32" t="s">
        <v>116</v>
      </c>
      <c r="X121" s="32" t="s">
        <v>1465</v>
      </c>
      <c r="Y121" s="32" t="s">
        <v>102</v>
      </c>
      <c r="Z121" s="32" t="s">
        <v>1466</v>
      </c>
      <c r="AA121" s="32" t="s">
        <v>1467</v>
      </c>
      <c r="AB121" s="32" t="s">
        <v>1468</v>
      </c>
      <c r="AC121" s="32" t="s">
        <v>1469</v>
      </c>
      <c r="AD121" s="32" t="s">
        <v>1470</v>
      </c>
      <c r="AE121" s="32" t="s">
        <v>137</v>
      </c>
      <c r="AF121" s="32" t="s">
        <v>1471</v>
      </c>
      <c r="AG121" s="32" t="s">
        <v>96</v>
      </c>
      <c r="AH121" s="32" t="s">
        <v>530</v>
      </c>
    </row>
    <row r="122">
      <c r="A122" s="31">
        <v>121.0</v>
      </c>
      <c r="B122" s="31" t="s">
        <v>1472</v>
      </c>
      <c r="C122" s="31" t="s">
        <v>1473</v>
      </c>
      <c r="D122" s="31">
        <v>2007.0</v>
      </c>
      <c r="E122" s="31" t="s">
        <v>1474</v>
      </c>
      <c r="F122" s="31">
        <v>3.0</v>
      </c>
      <c r="G122" s="31">
        <v>-10.0</v>
      </c>
      <c r="H122" s="31">
        <v>-6.0</v>
      </c>
      <c r="I122" s="31">
        <v>-6.0</v>
      </c>
      <c r="J122" s="31">
        <v>2.0</v>
      </c>
      <c r="K122" s="31" t="s">
        <v>330</v>
      </c>
      <c r="L122" s="31" t="s">
        <v>43</v>
      </c>
      <c r="M122" s="31">
        <v>0.0</v>
      </c>
      <c r="N122" s="31">
        <v>0.0</v>
      </c>
      <c r="O122" s="31" t="s">
        <v>1475</v>
      </c>
      <c r="P122" s="31" t="s">
        <v>113</v>
      </c>
      <c r="Q122" s="31">
        <v>0.0</v>
      </c>
      <c r="R122" s="31">
        <v>0.0</v>
      </c>
      <c r="S122" s="31">
        <v>1.0</v>
      </c>
      <c r="T122" s="31">
        <f t="shared" si="9"/>
        <v>1</v>
      </c>
      <c r="U122" s="31" t="s">
        <v>1173</v>
      </c>
      <c r="V122" s="31" t="s">
        <v>1476</v>
      </c>
      <c r="W122" s="31" t="s">
        <v>17</v>
      </c>
      <c r="X122" s="31" t="s">
        <v>137</v>
      </c>
      <c r="Y122" s="31" t="s">
        <v>1477</v>
      </c>
      <c r="Z122" s="31" t="s">
        <v>1478</v>
      </c>
      <c r="AA122" s="31" t="s">
        <v>1479</v>
      </c>
      <c r="AB122" s="31" t="s">
        <v>1480</v>
      </c>
      <c r="AC122" s="31" t="s">
        <v>1481</v>
      </c>
      <c r="AD122" s="31" t="s">
        <v>307</v>
      </c>
      <c r="AE122" s="31" t="s">
        <v>137</v>
      </c>
      <c r="AF122" s="31" t="s">
        <v>94</v>
      </c>
      <c r="AG122" s="31" t="s">
        <v>96</v>
      </c>
      <c r="AH122" s="31"/>
    </row>
    <row r="123">
      <c r="A123" s="33">
        <v>122.0</v>
      </c>
      <c r="B123" s="32" t="s">
        <v>1482</v>
      </c>
      <c r="C123" s="32" t="s">
        <v>1483</v>
      </c>
      <c r="D123" s="32">
        <v>2008.0</v>
      </c>
      <c r="E123" s="32" t="s">
        <v>1484</v>
      </c>
      <c r="F123" s="32" t="s">
        <v>580</v>
      </c>
      <c r="G123" s="32">
        <v>-3.0</v>
      </c>
      <c r="H123" s="32">
        <v>-1.0</v>
      </c>
      <c r="I123" s="32">
        <v>0.0</v>
      </c>
      <c r="J123" s="32">
        <v>0.0</v>
      </c>
      <c r="K123" s="32" t="s">
        <v>45</v>
      </c>
      <c r="L123" s="32" t="s">
        <v>45</v>
      </c>
      <c r="M123" s="32">
        <v>0.0</v>
      </c>
      <c r="N123" s="32">
        <v>1.0</v>
      </c>
      <c r="O123" s="32" t="s">
        <v>84</v>
      </c>
      <c r="P123" s="32" t="s">
        <v>16</v>
      </c>
      <c r="Q123" s="32">
        <v>0.75</v>
      </c>
      <c r="R123" s="32">
        <v>0.0</v>
      </c>
      <c r="S123" s="32">
        <v>0.25</v>
      </c>
      <c r="T123" s="32">
        <f t="shared" si="9"/>
        <v>1</v>
      </c>
      <c r="U123" s="32" t="s">
        <v>1485</v>
      </c>
      <c r="V123" s="32" t="s">
        <v>752</v>
      </c>
      <c r="W123" s="32" t="s">
        <v>35</v>
      </c>
      <c r="X123" s="32" t="s">
        <v>117</v>
      </c>
      <c r="Y123" s="32" t="s">
        <v>88</v>
      </c>
      <c r="Z123" s="32" t="s">
        <v>1486</v>
      </c>
      <c r="AA123" s="32" t="s">
        <v>1487</v>
      </c>
      <c r="AB123" s="32" t="s">
        <v>1488</v>
      </c>
      <c r="AC123" s="32" t="s">
        <v>1489</v>
      </c>
      <c r="AD123" s="32" t="s">
        <v>1490</v>
      </c>
      <c r="AE123" s="32" t="s">
        <v>1491</v>
      </c>
      <c r="AF123" s="32" t="s">
        <v>1492</v>
      </c>
      <c r="AG123" s="32" t="s">
        <v>151</v>
      </c>
      <c r="AH123" s="45"/>
    </row>
    <row r="124">
      <c r="A124" s="31">
        <v>123.0</v>
      </c>
      <c r="B124" s="32" t="s">
        <v>1493</v>
      </c>
      <c r="C124" s="32" t="s">
        <v>1494</v>
      </c>
      <c r="D124" s="32">
        <v>2009.0</v>
      </c>
      <c r="E124" s="32" t="s">
        <v>580</v>
      </c>
      <c r="F124" s="32">
        <v>3.0</v>
      </c>
      <c r="G124" s="32">
        <v>-3.0</v>
      </c>
      <c r="H124" s="32">
        <v>-1.0</v>
      </c>
      <c r="I124" s="32">
        <v>0.0</v>
      </c>
      <c r="J124" s="32">
        <v>0.0</v>
      </c>
      <c r="K124" s="32" t="s">
        <v>45</v>
      </c>
      <c r="L124" s="32" t="s">
        <v>45</v>
      </c>
      <c r="M124" s="32">
        <v>0.0</v>
      </c>
      <c r="N124" s="32">
        <v>1.0</v>
      </c>
      <c r="O124" s="32" t="s">
        <v>84</v>
      </c>
      <c r="P124" s="32" t="s">
        <v>23</v>
      </c>
      <c r="Q124" s="32">
        <v>0.25</v>
      </c>
      <c r="R124" s="32">
        <v>0.75</v>
      </c>
      <c r="S124" s="32">
        <v>0.0</v>
      </c>
      <c r="T124" s="32">
        <f t="shared" si="9"/>
        <v>1</v>
      </c>
      <c r="U124" s="32" t="s">
        <v>534</v>
      </c>
      <c r="V124" s="32" t="s">
        <v>131</v>
      </c>
      <c r="W124" s="32" t="s">
        <v>35</v>
      </c>
      <c r="X124" s="32" t="s">
        <v>117</v>
      </c>
      <c r="Y124" s="32" t="s">
        <v>102</v>
      </c>
      <c r="Z124" s="32" t="s">
        <v>1495</v>
      </c>
      <c r="AA124" s="32" t="s">
        <v>1496</v>
      </c>
      <c r="AB124" s="32" t="s">
        <v>1497</v>
      </c>
      <c r="AC124" s="32" t="s">
        <v>1498</v>
      </c>
      <c r="AD124" s="32" t="s">
        <v>1499</v>
      </c>
      <c r="AE124" s="32" t="s">
        <v>1500</v>
      </c>
      <c r="AF124" s="32" t="s">
        <v>1501</v>
      </c>
      <c r="AG124" s="32" t="s">
        <v>151</v>
      </c>
      <c r="AH124" s="35"/>
    </row>
    <row r="125">
      <c r="A125" s="33">
        <v>124.0</v>
      </c>
      <c r="B125" s="32" t="s">
        <v>1502</v>
      </c>
      <c r="C125" s="32" t="s">
        <v>1503</v>
      </c>
      <c r="D125" s="32">
        <v>2019.0</v>
      </c>
      <c r="E125" s="32" t="s">
        <v>934</v>
      </c>
      <c r="F125" s="32">
        <v>2.0</v>
      </c>
      <c r="G125" s="32">
        <v>-9.0</v>
      </c>
      <c r="H125" s="32">
        <v>-2.0</v>
      </c>
      <c r="I125" s="32">
        <v>2.0</v>
      </c>
      <c r="J125" s="32">
        <v>2.0</v>
      </c>
      <c r="K125" s="32" t="s">
        <v>42</v>
      </c>
      <c r="L125" s="32" t="s">
        <v>42</v>
      </c>
      <c r="M125" s="32">
        <v>0.0</v>
      </c>
      <c r="N125" s="32">
        <v>1.0</v>
      </c>
      <c r="O125" s="32" t="s">
        <v>84</v>
      </c>
      <c r="P125" s="32" t="s">
        <v>23</v>
      </c>
      <c r="Q125" s="32">
        <v>0.0</v>
      </c>
      <c r="R125" s="32">
        <v>1.0</v>
      </c>
      <c r="S125" s="32">
        <v>0.0</v>
      </c>
      <c r="T125" s="32">
        <f t="shared" si="9"/>
        <v>1</v>
      </c>
      <c r="U125" s="32" t="s">
        <v>1504</v>
      </c>
      <c r="V125" s="32" t="s">
        <v>393</v>
      </c>
      <c r="W125" s="32" t="s">
        <v>15</v>
      </c>
      <c r="X125" s="32" t="s">
        <v>936</v>
      </c>
      <c r="Y125" s="32" t="s">
        <v>448</v>
      </c>
      <c r="Z125" s="32" t="s">
        <v>1505</v>
      </c>
      <c r="AA125" s="32" t="s">
        <v>1506</v>
      </c>
      <c r="AB125" s="32" t="s">
        <v>1507</v>
      </c>
      <c r="AC125" s="32" t="s">
        <v>1508</v>
      </c>
      <c r="AD125" s="32" t="s">
        <v>1509</v>
      </c>
      <c r="AE125" s="32" t="s">
        <v>1510</v>
      </c>
      <c r="AF125" s="32" t="s">
        <v>1511</v>
      </c>
      <c r="AG125" s="32" t="s">
        <v>96</v>
      </c>
      <c r="AH125" s="32"/>
    </row>
    <row r="126">
      <c r="A126" s="31">
        <v>125.0</v>
      </c>
      <c r="B126" s="32" t="s">
        <v>1512</v>
      </c>
      <c r="C126" s="32" t="s">
        <v>1503</v>
      </c>
      <c r="D126" s="32">
        <v>2019.0</v>
      </c>
      <c r="E126" s="32" t="s">
        <v>1513</v>
      </c>
      <c r="F126" s="32">
        <v>2.0</v>
      </c>
      <c r="G126" s="32">
        <v>-9.0</v>
      </c>
      <c r="H126" s="32">
        <v>-9.0</v>
      </c>
      <c r="I126" s="32">
        <v>2.0</v>
      </c>
      <c r="J126" s="32">
        <v>2.0</v>
      </c>
      <c r="K126" s="32" t="s">
        <v>42</v>
      </c>
      <c r="L126" s="32" t="s">
        <v>42</v>
      </c>
      <c r="M126" s="32">
        <v>0.0</v>
      </c>
      <c r="N126" s="32">
        <v>1.0</v>
      </c>
      <c r="O126" s="32" t="s">
        <v>84</v>
      </c>
      <c r="P126" s="32" t="s">
        <v>16</v>
      </c>
      <c r="Q126" s="32">
        <v>0.0</v>
      </c>
      <c r="R126" s="32">
        <v>1.0</v>
      </c>
      <c r="S126" s="32">
        <v>0.0</v>
      </c>
      <c r="T126" s="32">
        <f t="shared" si="9"/>
        <v>1</v>
      </c>
      <c r="U126" s="32" t="s">
        <v>1514</v>
      </c>
      <c r="V126" s="32" t="s">
        <v>393</v>
      </c>
      <c r="W126" s="32" t="s">
        <v>15</v>
      </c>
      <c r="X126" s="32" t="s">
        <v>936</v>
      </c>
      <c r="Y126" s="32" t="s">
        <v>448</v>
      </c>
      <c r="Z126" s="32" t="s">
        <v>1515</v>
      </c>
      <c r="AA126" s="32" t="s">
        <v>1516</v>
      </c>
      <c r="AB126" s="32" t="s">
        <v>1517</v>
      </c>
      <c r="AC126" s="32" t="s">
        <v>1518</v>
      </c>
      <c r="AD126" s="32" t="s">
        <v>1519</v>
      </c>
      <c r="AE126" s="32" t="s">
        <v>1520</v>
      </c>
      <c r="AF126" s="32" t="s">
        <v>1521</v>
      </c>
      <c r="AG126" s="32" t="s">
        <v>96</v>
      </c>
      <c r="AH126" s="32" t="s">
        <v>126</v>
      </c>
    </row>
    <row r="127">
      <c r="A127" s="33">
        <v>126.0</v>
      </c>
      <c r="B127" s="32" t="s">
        <v>1522</v>
      </c>
      <c r="C127" s="32" t="s">
        <v>1523</v>
      </c>
      <c r="D127" s="32">
        <v>2012.0</v>
      </c>
      <c r="E127" s="32" t="s">
        <v>1524</v>
      </c>
      <c r="F127" s="32">
        <v>3.0</v>
      </c>
      <c r="G127" s="32">
        <v>-10.0</v>
      </c>
      <c r="H127" s="32">
        <v>-7.0</v>
      </c>
      <c r="I127" s="32">
        <v>-3.0</v>
      </c>
      <c r="J127" s="32">
        <v>0.0</v>
      </c>
      <c r="K127" s="32" t="s">
        <v>42</v>
      </c>
      <c r="L127" s="32" t="s">
        <v>42</v>
      </c>
      <c r="M127" s="32">
        <v>0.0</v>
      </c>
      <c r="N127" s="32">
        <v>1.0</v>
      </c>
      <c r="O127" s="32" t="s">
        <v>84</v>
      </c>
      <c r="P127" s="32" t="s">
        <v>113</v>
      </c>
      <c r="Q127" s="32">
        <v>0.0</v>
      </c>
      <c r="R127" s="32">
        <v>0.0</v>
      </c>
      <c r="S127" s="32">
        <v>1.0</v>
      </c>
      <c r="T127" s="32">
        <f t="shared" si="9"/>
        <v>1</v>
      </c>
      <c r="U127" s="32" t="s">
        <v>1525</v>
      </c>
      <c r="V127" s="32" t="s">
        <v>1526</v>
      </c>
      <c r="W127" s="32" t="s">
        <v>12</v>
      </c>
      <c r="X127" s="32" t="s">
        <v>1527</v>
      </c>
      <c r="Y127" s="32" t="s">
        <v>1477</v>
      </c>
      <c r="Z127" s="32" t="s">
        <v>1528</v>
      </c>
      <c r="AA127" s="32" t="s">
        <v>1529</v>
      </c>
      <c r="AB127" s="32" t="s">
        <v>1530</v>
      </c>
      <c r="AC127" s="32" t="s">
        <v>1531</v>
      </c>
      <c r="AD127" s="32" t="s">
        <v>1532</v>
      </c>
      <c r="AE127" s="32" t="s">
        <v>94</v>
      </c>
      <c r="AF127" s="32" t="s">
        <v>1533</v>
      </c>
      <c r="AG127" s="32" t="s">
        <v>96</v>
      </c>
      <c r="AH127" s="32" t="s">
        <v>126</v>
      </c>
    </row>
    <row r="128">
      <c r="A128" s="31">
        <v>127.0</v>
      </c>
      <c r="B128" s="32" t="s">
        <v>1534</v>
      </c>
      <c r="C128" s="32" t="s">
        <v>1535</v>
      </c>
      <c r="D128" s="32">
        <v>2017.0</v>
      </c>
      <c r="E128" s="32" t="s">
        <v>1536</v>
      </c>
      <c r="F128" s="32">
        <v>3.0</v>
      </c>
      <c r="G128" s="32">
        <v>-10.0</v>
      </c>
      <c r="H128" s="32">
        <v>-6.0</v>
      </c>
      <c r="I128" s="32">
        <v>-2.0</v>
      </c>
      <c r="J128" s="32">
        <v>5.0</v>
      </c>
      <c r="K128" s="32" t="s">
        <v>738</v>
      </c>
      <c r="L128" s="32" t="s">
        <v>43</v>
      </c>
      <c r="M128" s="32">
        <v>0.0</v>
      </c>
      <c r="N128" s="32">
        <v>0.0</v>
      </c>
      <c r="O128" s="32" t="s">
        <v>1537</v>
      </c>
      <c r="P128" s="32" t="s">
        <v>23</v>
      </c>
      <c r="Q128" s="32">
        <v>1.0</v>
      </c>
      <c r="R128" s="32">
        <v>0.0</v>
      </c>
      <c r="S128" s="32">
        <v>0.0</v>
      </c>
      <c r="T128" s="32">
        <f t="shared" si="9"/>
        <v>1</v>
      </c>
      <c r="U128" s="32" t="s">
        <v>1538</v>
      </c>
      <c r="V128" s="32" t="s">
        <v>1539</v>
      </c>
      <c r="W128" s="32" t="s">
        <v>17</v>
      </c>
      <c r="X128" s="32" t="s">
        <v>971</v>
      </c>
      <c r="Y128" s="32" t="s">
        <v>1540</v>
      </c>
      <c r="Z128" s="32" t="s">
        <v>1541</v>
      </c>
      <c r="AA128" s="32" t="s">
        <v>1542</v>
      </c>
      <c r="AB128" s="32" t="s">
        <v>1543</v>
      </c>
      <c r="AC128" s="32" t="s">
        <v>1544</v>
      </c>
      <c r="AD128" s="32" t="s">
        <v>1545</v>
      </c>
      <c r="AE128" s="32" t="s">
        <v>94</v>
      </c>
      <c r="AF128" s="32" t="s">
        <v>1546</v>
      </c>
      <c r="AG128" s="32" t="s">
        <v>96</v>
      </c>
      <c r="AH128" s="32" t="s">
        <v>126</v>
      </c>
    </row>
    <row r="129">
      <c r="A129" s="33">
        <v>128.0</v>
      </c>
      <c r="B129" s="32" t="s">
        <v>1547</v>
      </c>
      <c r="C129" s="32" t="s">
        <v>1548</v>
      </c>
      <c r="D129" s="32">
        <v>2010.0</v>
      </c>
      <c r="E129" s="32" t="s">
        <v>391</v>
      </c>
      <c r="F129" s="32">
        <v>2.0</v>
      </c>
      <c r="G129" s="32">
        <v>-10.0</v>
      </c>
      <c r="H129" s="32">
        <v>-6.0</v>
      </c>
      <c r="I129" s="32">
        <v>-6.0</v>
      </c>
      <c r="J129" s="32">
        <v>5.0</v>
      </c>
      <c r="K129" s="32" t="s">
        <v>42</v>
      </c>
      <c r="L129" s="32" t="s">
        <v>42</v>
      </c>
      <c r="M129" s="32">
        <v>0.0</v>
      </c>
      <c r="N129" s="32">
        <v>1.0</v>
      </c>
      <c r="O129" s="32" t="s">
        <v>84</v>
      </c>
      <c r="P129" s="32" t="s">
        <v>23</v>
      </c>
      <c r="Q129" s="32">
        <v>0.0</v>
      </c>
      <c r="R129" s="32">
        <v>1.0</v>
      </c>
      <c r="S129" s="32">
        <v>0.0</v>
      </c>
      <c r="T129" s="32">
        <f t="shared" si="9"/>
        <v>1</v>
      </c>
      <c r="U129" s="32" t="s">
        <v>1549</v>
      </c>
      <c r="V129" s="32" t="s">
        <v>1550</v>
      </c>
      <c r="W129" s="32" t="s">
        <v>15</v>
      </c>
      <c r="X129" s="32" t="s">
        <v>42</v>
      </c>
      <c r="Y129" s="32" t="s">
        <v>102</v>
      </c>
      <c r="Z129" s="32" t="s">
        <v>1551</v>
      </c>
      <c r="AA129" s="32" t="s">
        <v>1552</v>
      </c>
      <c r="AB129" s="32" t="s">
        <v>1553</v>
      </c>
      <c r="AC129" s="32" t="s">
        <v>1554</v>
      </c>
      <c r="AD129" s="32" t="s">
        <v>1555</v>
      </c>
      <c r="AE129" s="32" t="s">
        <v>137</v>
      </c>
      <c r="AF129" s="32" t="s">
        <v>1556</v>
      </c>
      <c r="AG129" s="32" t="s">
        <v>1557</v>
      </c>
      <c r="AH129" s="35"/>
    </row>
    <row r="130">
      <c r="A130" s="31">
        <v>129.0</v>
      </c>
      <c r="B130" s="32" t="s">
        <v>1558</v>
      </c>
      <c r="C130" s="32" t="s">
        <v>1559</v>
      </c>
      <c r="D130" s="32">
        <v>2004.0</v>
      </c>
      <c r="E130" s="32" t="s">
        <v>111</v>
      </c>
      <c r="F130" s="32">
        <v>3.0</v>
      </c>
      <c r="G130" s="32">
        <v>-3.0</v>
      </c>
      <c r="H130" s="32">
        <v>-1.0</v>
      </c>
      <c r="I130" s="32">
        <v>-3.0</v>
      </c>
      <c r="J130" s="32">
        <v>0.0</v>
      </c>
      <c r="K130" s="32" t="s">
        <v>45</v>
      </c>
      <c r="L130" s="32" t="s">
        <v>45</v>
      </c>
      <c r="M130" s="32">
        <v>0.0</v>
      </c>
      <c r="N130" s="32">
        <v>1.0</v>
      </c>
      <c r="O130" s="32" t="s">
        <v>84</v>
      </c>
      <c r="P130" s="32" t="s">
        <v>23</v>
      </c>
      <c r="Q130" s="32">
        <v>1.0</v>
      </c>
      <c r="R130" s="32">
        <v>0.0</v>
      </c>
      <c r="S130" s="32">
        <v>0.0</v>
      </c>
      <c r="T130" s="32">
        <f t="shared" si="9"/>
        <v>1</v>
      </c>
      <c r="U130" s="32" t="s">
        <v>1560</v>
      </c>
      <c r="V130" s="32" t="s">
        <v>1561</v>
      </c>
      <c r="W130" s="32" t="s">
        <v>33</v>
      </c>
      <c r="X130" s="32" t="s">
        <v>259</v>
      </c>
      <c r="Y130" s="32" t="s">
        <v>205</v>
      </c>
      <c r="Z130" s="32" t="s">
        <v>1562</v>
      </c>
      <c r="AA130" s="32" t="s">
        <v>1563</v>
      </c>
      <c r="AB130" s="32" t="s">
        <v>1564</v>
      </c>
      <c r="AC130" s="32" t="s">
        <v>1565</v>
      </c>
      <c r="AD130" s="32" t="s">
        <v>1566</v>
      </c>
      <c r="AE130" s="32" t="s">
        <v>1567</v>
      </c>
      <c r="AF130" s="32" t="s">
        <v>1568</v>
      </c>
      <c r="AG130" s="32" t="s">
        <v>96</v>
      </c>
      <c r="AH130" s="35"/>
    </row>
    <row r="131">
      <c r="A131" s="33">
        <v>130.0</v>
      </c>
      <c r="B131" s="33" t="s">
        <v>1569</v>
      </c>
      <c r="C131" s="33" t="s">
        <v>1570</v>
      </c>
      <c r="D131" s="33">
        <v>2011.0</v>
      </c>
      <c r="E131" s="33" t="s">
        <v>201</v>
      </c>
      <c r="F131" s="33">
        <v>3.0</v>
      </c>
      <c r="G131" s="33">
        <v>-6.0</v>
      </c>
      <c r="H131" s="33">
        <v>-5.0</v>
      </c>
      <c r="I131" s="33">
        <v>0.0</v>
      </c>
      <c r="J131" s="33">
        <v>0.0</v>
      </c>
      <c r="K131" s="33" t="s">
        <v>738</v>
      </c>
      <c r="L131" s="33" t="s">
        <v>43</v>
      </c>
      <c r="M131" s="33">
        <v>0.0</v>
      </c>
      <c r="N131" s="33">
        <v>1.0</v>
      </c>
      <c r="O131" s="33" t="s">
        <v>165</v>
      </c>
      <c r="P131" s="33" t="s">
        <v>23</v>
      </c>
      <c r="Q131" s="33">
        <v>0.0</v>
      </c>
      <c r="R131" s="33">
        <v>0.0</v>
      </c>
      <c r="S131" s="33">
        <v>1.0</v>
      </c>
      <c r="T131" s="33">
        <f t="shared" si="9"/>
        <v>1</v>
      </c>
      <c r="U131" s="33" t="s">
        <v>1173</v>
      </c>
      <c r="V131" s="33" t="s">
        <v>1571</v>
      </c>
      <c r="W131" s="33" t="s">
        <v>17</v>
      </c>
      <c r="X131" s="33" t="s">
        <v>137</v>
      </c>
      <c r="Y131" s="33" t="s">
        <v>1477</v>
      </c>
      <c r="Z131" s="33" t="s">
        <v>1572</v>
      </c>
      <c r="AA131" s="33" t="s">
        <v>1573</v>
      </c>
      <c r="AB131" s="33" t="s">
        <v>1574</v>
      </c>
      <c r="AC131" s="33" t="s">
        <v>1575</v>
      </c>
      <c r="AD131" s="33" t="s">
        <v>1576</v>
      </c>
      <c r="AE131" s="33" t="s">
        <v>137</v>
      </c>
      <c r="AF131" s="33" t="s">
        <v>94</v>
      </c>
      <c r="AG131" s="33" t="s">
        <v>96</v>
      </c>
      <c r="AH131" s="33"/>
    </row>
    <row r="132">
      <c r="A132" s="31">
        <v>131.0</v>
      </c>
      <c r="B132" s="32" t="s">
        <v>1577</v>
      </c>
      <c r="C132" s="32" t="s">
        <v>1578</v>
      </c>
      <c r="D132" s="32">
        <v>2019.0</v>
      </c>
      <c r="E132" s="32" t="s">
        <v>1579</v>
      </c>
      <c r="F132" s="32">
        <v>3.0</v>
      </c>
      <c r="G132" s="32">
        <v>-3.0</v>
      </c>
      <c r="H132" s="32">
        <v>-1.0</v>
      </c>
      <c r="I132" s="32">
        <v>0.0</v>
      </c>
      <c r="J132" s="32">
        <v>0.0</v>
      </c>
      <c r="K132" s="32" t="s">
        <v>45</v>
      </c>
      <c r="L132" s="32" t="s">
        <v>45</v>
      </c>
      <c r="M132" s="32">
        <v>0.0</v>
      </c>
      <c r="N132" s="32">
        <v>1.0</v>
      </c>
      <c r="O132" s="32" t="s">
        <v>84</v>
      </c>
      <c r="P132" s="32" t="s">
        <v>16</v>
      </c>
      <c r="Q132" s="32">
        <v>0.75</v>
      </c>
      <c r="R132" s="32">
        <v>0.25</v>
      </c>
      <c r="S132" s="32">
        <v>0.0</v>
      </c>
      <c r="T132" s="32">
        <f t="shared" si="9"/>
        <v>1</v>
      </c>
      <c r="U132" s="32" t="s">
        <v>1580</v>
      </c>
      <c r="V132" s="32" t="s">
        <v>752</v>
      </c>
      <c r="W132" s="32" t="s">
        <v>35</v>
      </c>
      <c r="X132" s="32" t="s">
        <v>117</v>
      </c>
      <c r="Y132" s="32" t="s">
        <v>102</v>
      </c>
      <c r="Z132" s="32" t="s">
        <v>1581</v>
      </c>
      <c r="AA132" s="32" t="s">
        <v>1582</v>
      </c>
      <c r="AB132" s="32" t="s">
        <v>1583</v>
      </c>
      <c r="AC132" s="32" t="s">
        <v>1584</v>
      </c>
      <c r="AD132" s="32" t="s">
        <v>1585</v>
      </c>
      <c r="AE132" s="32" t="s">
        <v>1586</v>
      </c>
      <c r="AF132" s="32" t="s">
        <v>1587</v>
      </c>
      <c r="AG132" s="32" t="s">
        <v>151</v>
      </c>
      <c r="AH132" s="32" t="s">
        <v>1588</v>
      </c>
    </row>
    <row r="133">
      <c r="A133" s="33">
        <v>132.0</v>
      </c>
      <c r="B133" s="32" t="s">
        <v>1589</v>
      </c>
      <c r="C133" s="32" t="s">
        <v>1590</v>
      </c>
      <c r="D133" s="32">
        <v>2019.0</v>
      </c>
      <c r="E133" s="32" t="s">
        <v>99</v>
      </c>
      <c r="F133" s="43">
        <v>44595.0</v>
      </c>
      <c r="G133" s="32">
        <v>-9.0</v>
      </c>
      <c r="H133" s="32">
        <v>-7.0</v>
      </c>
      <c r="I133" s="32">
        <v>-9.0</v>
      </c>
      <c r="J133" s="32">
        <v>0.0</v>
      </c>
      <c r="K133" s="32" t="s">
        <v>42</v>
      </c>
      <c r="L133" s="32" t="s">
        <v>42</v>
      </c>
      <c r="M133" s="32">
        <v>0.0</v>
      </c>
      <c r="N133" s="32">
        <v>1.0</v>
      </c>
      <c r="O133" s="32" t="s">
        <v>84</v>
      </c>
      <c r="P133" s="32" t="s">
        <v>16</v>
      </c>
      <c r="Q133" s="32">
        <v>0.25</v>
      </c>
      <c r="R133" s="32">
        <v>0.75</v>
      </c>
      <c r="S133" s="32">
        <v>0.0</v>
      </c>
      <c r="T133" s="32">
        <f t="shared" si="9"/>
        <v>1</v>
      </c>
      <c r="U133" s="32" t="s">
        <v>1591</v>
      </c>
      <c r="V133" s="32" t="s">
        <v>798</v>
      </c>
      <c r="W133" s="32" t="s">
        <v>12</v>
      </c>
      <c r="X133" s="32" t="s">
        <v>799</v>
      </c>
      <c r="Y133" s="32" t="s">
        <v>102</v>
      </c>
      <c r="Z133" s="32" t="s">
        <v>1592</v>
      </c>
      <c r="AA133" s="32" t="s">
        <v>1593</v>
      </c>
      <c r="AB133" s="32" t="s">
        <v>1594</v>
      </c>
      <c r="AC133" s="32" t="s">
        <v>1595</v>
      </c>
      <c r="AD133" s="32" t="s">
        <v>1596</v>
      </c>
      <c r="AE133" s="32" t="s">
        <v>1597</v>
      </c>
      <c r="AF133" s="32" t="s">
        <v>1598</v>
      </c>
      <c r="AG133" s="32" t="s">
        <v>564</v>
      </c>
      <c r="AH133" s="45"/>
    </row>
    <row r="134">
      <c r="A134" s="31">
        <v>133.0</v>
      </c>
      <c r="B134" s="32" t="s">
        <v>1599</v>
      </c>
      <c r="C134" s="32" t="s">
        <v>1600</v>
      </c>
      <c r="D134" s="32">
        <v>2020.0</v>
      </c>
      <c r="E134" s="32" t="s">
        <v>1601</v>
      </c>
      <c r="F134" s="32">
        <v>2.0</v>
      </c>
      <c r="G134" s="32">
        <v>-10.0</v>
      </c>
      <c r="H134" s="32">
        <v>-6.0</v>
      </c>
      <c r="I134" s="32">
        <v>-6.0</v>
      </c>
      <c r="J134" s="32">
        <v>5.0</v>
      </c>
      <c r="K134" s="32" t="s">
        <v>330</v>
      </c>
      <c r="L134" s="32" t="s">
        <v>42</v>
      </c>
      <c r="M134" s="32">
        <v>0.0</v>
      </c>
      <c r="N134" s="32">
        <v>1.0</v>
      </c>
      <c r="O134" s="32" t="s">
        <v>968</v>
      </c>
      <c r="P134" s="32" t="s">
        <v>16</v>
      </c>
      <c r="Q134" s="32">
        <v>0.5</v>
      </c>
      <c r="R134" s="32">
        <v>0.5</v>
      </c>
      <c r="S134" s="32">
        <v>0.0</v>
      </c>
      <c r="T134" s="32">
        <f t="shared" si="9"/>
        <v>1</v>
      </c>
      <c r="U134" s="32" t="s">
        <v>1602</v>
      </c>
      <c r="V134" s="32" t="s">
        <v>1603</v>
      </c>
      <c r="W134" s="32" t="s">
        <v>15</v>
      </c>
      <c r="X134" s="32" t="s">
        <v>1308</v>
      </c>
      <c r="Y134" s="32" t="s">
        <v>233</v>
      </c>
      <c r="Z134" s="32" t="s">
        <v>1604</v>
      </c>
      <c r="AA134" s="32" t="s">
        <v>1605</v>
      </c>
      <c r="AB134" s="32" t="s">
        <v>1606</v>
      </c>
      <c r="AC134" s="32" t="s">
        <v>1607</v>
      </c>
      <c r="AD134" s="32" t="s">
        <v>1608</v>
      </c>
      <c r="AE134" s="32" t="s">
        <v>94</v>
      </c>
      <c r="AF134" s="32" t="s">
        <v>1609</v>
      </c>
      <c r="AG134" s="32" t="s">
        <v>96</v>
      </c>
      <c r="AH134" s="32" t="s">
        <v>126</v>
      </c>
    </row>
    <row r="135">
      <c r="A135" s="33">
        <v>134.0</v>
      </c>
      <c r="B135" s="32" t="s">
        <v>1610</v>
      </c>
      <c r="C135" s="32" t="s">
        <v>1611</v>
      </c>
      <c r="D135" s="32">
        <v>2006.0</v>
      </c>
      <c r="E135" s="32" t="s">
        <v>201</v>
      </c>
      <c r="F135" s="32">
        <v>2.0</v>
      </c>
      <c r="G135" s="32">
        <v>-7.0</v>
      </c>
      <c r="H135" s="32">
        <v>-7.0</v>
      </c>
      <c r="I135" s="32">
        <v>-6.0</v>
      </c>
      <c r="J135" s="32">
        <v>2.0</v>
      </c>
      <c r="K135" s="32" t="s">
        <v>42</v>
      </c>
      <c r="L135" s="32" t="s">
        <v>42</v>
      </c>
      <c r="M135" s="32">
        <v>0.0</v>
      </c>
      <c r="N135" s="32">
        <v>1.0</v>
      </c>
      <c r="O135" s="32" t="s">
        <v>84</v>
      </c>
      <c r="P135" s="32" t="s">
        <v>23</v>
      </c>
      <c r="Q135" s="32">
        <v>1.0</v>
      </c>
      <c r="R135" s="32">
        <v>0.0</v>
      </c>
      <c r="S135" s="32">
        <v>0.0</v>
      </c>
      <c r="T135" s="32">
        <f t="shared" si="9"/>
        <v>1</v>
      </c>
      <c r="U135" s="32" t="s">
        <v>191</v>
      </c>
      <c r="V135" s="32" t="s">
        <v>1612</v>
      </c>
      <c r="W135" s="32" t="s">
        <v>12</v>
      </c>
      <c r="X135" s="32" t="s">
        <v>1613</v>
      </c>
      <c r="Y135" s="32" t="s">
        <v>1614</v>
      </c>
      <c r="Z135" s="32" t="s">
        <v>1615</v>
      </c>
      <c r="AA135" s="32" t="s">
        <v>1616</v>
      </c>
      <c r="AB135" s="32" t="s">
        <v>1617</v>
      </c>
      <c r="AC135" s="32" t="s">
        <v>1618</v>
      </c>
      <c r="AD135" s="32" t="s">
        <v>210</v>
      </c>
      <c r="AE135" s="32" t="s">
        <v>137</v>
      </c>
      <c r="AF135" s="32" t="s">
        <v>1619</v>
      </c>
      <c r="AG135" s="32" t="s">
        <v>96</v>
      </c>
      <c r="AH135" s="32"/>
    </row>
    <row r="136">
      <c r="A136" s="31">
        <v>135.0</v>
      </c>
      <c r="B136" s="32" t="s">
        <v>1620</v>
      </c>
      <c r="C136" s="32" t="s">
        <v>1621</v>
      </c>
      <c r="D136" s="32">
        <v>2017.0</v>
      </c>
      <c r="E136" s="32" t="s">
        <v>408</v>
      </c>
      <c r="F136" s="43">
        <v>44595.0</v>
      </c>
      <c r="G136" s="32">
        <v>-10.0</v>
      </c>
      <c r="H136" s="32">
        <v>-6.0</v>
      </c>
      <c r="I136" s="32">
        <v>-6.0</v>
      </c>
      <c r="J136" s="32">
        <v>5.0</v>
      </c>
      <c r="K136" s="32" t="s">
        <v>330</v>
      </c>
      <c r="L136" s="32" t="s">
        <v>42</v>
      </c>
      <c r="M136" s="32">
        <v>0.0</v>
      </c>
      <c r="N136" s="32">
        <v>1.0</v>
      </c>
      <c r="O136" s="32" t="s">
        <v>1622</v>
      </c>
      <c r="P136" s="32" t="s">
        <v>16</v>
      </c>
      <c r="Q136" s="32">
        <v>1.0</v>
      </c>
      <c r="R136" s="32">
        <v>0.0</v>
      </c>
      <c r="S136" s="32">
        <v>0.0</v>
      </c>
      <c r="T136" s="32">
        <v>0.0</v>
      </c>
      <c r="U136" s="32" t="s">
        <v>1623</v>
      </c>
      <c r="V136" s="32" t="s">
        <v>1623</v>
      </c>
      <c r="W136" s="32" t="s">
        <v>15</v>
      </c>
      <c r="X136" s="32" t="s">
        <v>496</v>
      </c>
      <c r="Y136" s="32" t="s">
        <v>102</v>
      </c>
      <c r="Z136" s="32" t="s">
        <v>1624</v>
      </c>
      <c r="AA136" s="32" t="s">
        <v>1625</v>
      </c>
      <c r="AB136" s="32" t="s">
        <v>1626</v>
      </c>
      <c r="AC136" s="32" t="s">
        <v>1627</v>
      </c>
      <c r="AD136" s="32" t="s">
        <v>1628</v>
      </c>
      <c r="AE136" s="32" t="s">
        <v>1629</v>
      </c>
      <c r="AF136" s="32" t="s">
        <v>1630</v>
      </c>
      <c r="AG136" s="32" t="s">
        <v>96</v>
      </c>
      <c r="AH136" s="32" t="s">
        <v>126</v>
      </c>
    </row>
    <row r="137">
      <c r="A137" s="33">
        <v>136.0</v>
      </c>
      <c r="B137" s="40" t="s">
        <v>1631</v>
      </c>
      <c r="C137" s="32" t="s">
        <v>1632</v>
      </c>
      <c r="D137" s="32">
        <v>2015.0</v>
      </c>
      <c r="E137" s="32" t="s">
        <v>1633</v>
      </c>
      <c r="F137" s="32">
        <v>3.0</v>
      </c>
      <c r="G137" s="32">
        <v>-7.0</v>
      </c>
      <c r="H137" s="32">
        <v>-1.0</v>
      </c>
      <c r="I137" s="32">
        <v>-3.0</v>
      </c>
      <c r="J137" s="32">
        <v>0.0</v>
      </c>
      <c r="K137" s="32" t="s">
        <v>112</v>
      </c>
      <c r="L137" s="32" t="s">
        <v>112</v>
      </c>
      <c r="M137" s="32">
        <v>1.0</v>
      </c>
      <c r="N137" s="32">
        <v>1.0</v>
      </c>
      <c r="O137" s="32" t="s">
        <v>84</v>
      </c>
      <c r="P137" s="32" t="s">
        <v>113</v>
      </c>
      <c r="Q137" s="32">
        <v>0.5</v>
      </c>
      <c r="R137" s="32">
        <v>0.5</v>
      </c>
      <c r="S137" s="32">
        <v>0.0</v>
      </c>
      <c r="T137" s="32">
        <f t="shared" ref="T137:T142" si="10">SUM(Q137:S137)</f>
        <v>1</v>
      </c>
      <c r="U137" s="32" t="s">
        <v>1634</v>
      </c>
      <c r="V137" s="32" t="s">
        <v>520</v>
      </c>
      <c r="W137" s="32" t="s">
        <v>116</v>
      </c>
      <c r="X137" s="32" t="s">
        <v>521</v>
      </c>
      <c r="Y137" s="32" t="s">
        <v>522</v>
      </c>
      <c r="Z137" s="32" t="s">
        <v>1635</v>
      </c>
      <c r="AA137" s="32" t="s">
        <v>1636</v>
      </c>
      <c r="AB137" s="32" t="s">
        <v>1637</v>
      </c>
      <c r="AC137" s="32" t="s">
        <v>1638</v>
      </c>
      <c r="AD137" s="32" t="s">
        <v>1639</v>
      </c>
      <c r="AE137" s="32" t="s">
        <v>1640</v>
      </c>
      <c r="AF137" s="32" t="s">
        <v>1641</v>
      </c>
      <c r="AG137" s="32" t="s">
        <v>96</v>
      </c>
      <c r="AH137" s="32" t="s">
        <v>1642</v>
      </c>
    </row>
    <row r="138">
      <c r="A138" s="31">
        <v>137.0</v>
      </c>
      <c r="B138" s="32" t="s">
        <v>1643</v>
      </c>
      <c r="C138" s="32" t="s">
        <v>1644</v>
      </c>
      <c r="D138" s="32">
        <v>2015.0</v>
      </c>
      <c r="E138" s="32" t="s">
        <v>1645</v>
      </c>
      <c r="F138" s="32">
        <v>2.0</v>
      </c>
      <c r="G138" s="32">
        <v>-9.0</v>
      </c>
      <c r="H138" s="32">
        <v>-7.0</v>
      </c>
      <c r="I138" s="32">
        <v>-6.0</v>
      </c>
      <c r="J138" s="32">
        <v>5.0</v>
      </c>
      <c r="K138" s="32" t="s">
        <v>42</v>
      </c>
      <c r="L138" s="32" t="s">
        <v>42</v>
      </c>
      <c r="M138" s="32">
        <v>0.0</v>
      </c>
      <c r="N138" s="32">
        <v>1.0</v>
      </c>
      <c r="O138" s="32" t="s">
        <v>84</v>
      </c>
      <c r="P138" s="32" t="s">
        <v>16</v>
      </c>
      <c r="Q138" s="32">
        <v>0.5</v>
      </c>
      <c r="R138" s="32">
        <v>0.25</v>
      </c>
      <c r="S138" s="32">
        <v>0.25</v>
      </c>
      <c r="T138" s="32">
        <f t="shared" si="10"/>
        <v>1</v>
      </c>
      <c r="U138" s="32" t="s">
        <v>1646</v>
      </c>
      <c r="V138" s="32" t="s">
        <v>310</v>
      </c>
      <c r="W138" s="32" t="s">
        <v>15</v>
      </c>
      <c r="X138" s="32" t="s">
        <v>496</v>
      </c>
      <c r="Y138" s="32" t="s">
        <v>233</v>
      </c>
      <c r="Z138" s="32" t="s">
        <v>1647</v>
      </c>
      <c r="AA138" s="32" t="s">
        <v>1648</v>
      </c>
      <c r="AB138" s="32" t="s">
        <v>1649</v>
      </c>
      <c r="AC138" s="32" t="s">
        <v>1650</v>
      </c>
      <c r="AD138" s="32" t="s">
        <v>1651</v>
      </c>
      <c r="AE138" s="32" t="s">
        <v>94</v>
      </c>
      <c r="AF138" s="32" t="s">
        <v>1652</v>
      </c>
      <c r="AG138" s="32" t="s">
        <v>96</v>
      </c>
      <c r="AH138" s="45"/>
    </row>
    <row r="139">
      <c r="A139" s="33">
        <v>138.0</v>
      </c>
      <c r="B139" s="33" t="s">
        <v>1653</v>
      </c>
      <c r="C139" s="33" t="s">
        <v>1654</v>
      </c>
      <c r="D139" s="33">
        <v>2014.0</v>
      </c>
      <c r="E139" s="33" t="s">
        <v>1655</v>
      </c>
      <c r="F139" s="33">
        <v>3.0</v>
      </c>
      <c r="G139" s="33">
        <v>-9.0</v>
      </c>
      <c r="H139" s="33">
        <v>-9.0</v>
      </c>
      <c r="I139" s="33">
        <v>-3.0</v>
      </c>
      <c r="J139" s="33">
        <v>-2.0</v>
      </c>
      <c r="K139" s="33" t="s">
        <v>42</v>
      </c>
      <c r="L139" s="33" t="s">
        <v>42</v>
      </c>
      <c r="M139" s="33">
        <v>0.0</v>
      </c>
      <c r="N139" s="33">
        <v>1.0</v>
      </c>
      <c r="O139" s="33" t="s">
        <v>84</v>
      </c>
      <c r="P139" s="33" t="s">
        <v>113</v>
      </c>
      <c r="Q139" s="33">
        <v>0.0</v>
      </c>
      <c r="R139" s="33">
        <v>0.0</v>
      </c>
      <c r="S139" s="33">
        <v>1.0</v>
      </c>
      <c r="T139" s="33">
        <f t="shared" si="10"/>
        <v>1</v>
      </c>
      <c r="U139" s="33" t="s">
        <v>1173</v>
      </c>
      <c r="V139" s="33" t="s">
        <v>1656</v>
      </c>
      <c r="W139" s="33" t="s">
        <v>15</v>
      </c>
      <c r="X139" s="33" t="s">
        <v>311</v>
      </c>
      <c r="Y139" s="33" t="s">
        <v>1657</v>
      </c>
      <c r="Z139" s="33" t="s">
        <v>1658</v>
      </c>
      <c r="AA139" s="33" t="s">
        <v>1659</v>
      </c>
      <c r="AB139" s="33" t="s">
        <v>1660</v>
      </c>
      <c r="AC139" s="33" t="s">
        <v>1661</v>
      </c>
      <c r="AD139" s="33" t="s">
        <v>364</v>
      </c>
      <c r="AE139" s="33" t="s">
        <v>137</v>
      </c>
      <c r="AF139" s="33" t="s">
        <v>94</v>
      </c>
      <c r="AG139" s="33" t="s">
        <v>96</v>
      </c>
      <c r="AH139" s="33" t="s">
        <v>126</v>
      </c>
    </row>
    <row r="140">
      <c r="A140" s="31">
        <v>139.0</v>
      </c>
      <c r="B140" s="32" t="s">
        <v>1662</v>
      </c>
      <c r="C140" s="32" t="s">
        <v>1663</v>
      </c>
      <c r="D140" s="32">
        <v>2020.0</v>
      </c>
      <c r="E140" s="32" t="s">
        <v>99</v>
      </c>
      <c r="F140" s="32">
        <v>3.0</v>
      </c>
      <c r="G140" s="32">
        <v>-10.0</v>
      </c>
      <c r="H140" s="32">
        <v>-6.0</v>
      </c>
      <c r="I140" s="32">
        <v>-9.0</v>
      </c>
      <c r="J140" s="32">
        <v>5.0</v>
      </c>
      <c r="K140" s="32" t="s">
        <v>330</v>
      </c>
      <c r="L140" s="32" t="s">
        <v>43</v>
      </c>
      <c r="M140" s="32">
        <v>0.0</v>
      </c>
      <c r="N140" s="32">
        <v>1.0</v>
      </c>
      <c r="O140" s="32" t="s">
        <v>84</v>
      </c>
      <c r="P140" s="32" t="s">
        <v>23</v>
      </c>
      <c r="Q140" s="32">
        <v>0.25</v>
      </c>
      <c r="R140" s="32">
        <v>0.0</v>
      </c>
      <c r="S140" s="32">
        <v>0.75</v>
      </c>
      <c r="T140" s="32">
        <f t="shared" si="10"/>
        <v>1</v>
      </c>
      <c r="U140" s="32" t="s">
        <v>1664</v>
      </c>
      <c r="V140" s="32" t="s">
        <v>1665</v>
      </c>
      <c r="W140" s="32" t="s">
        <v>17</v>
      </c>
      <c r="X140" s="32" t="s">
        <v>1666</v>
      </c>
      <c r="Y140" s="32" t="s">
        <v>102</v>
      </c>
      <c r="Z140" s="32" t="s">
        <v>1667</v>
      </c>
      <c r="AA140" s="32" t="s">
        <v>1668</v>
      </c>
      <c r="AB140" s="32" t="s">
        <v>1669</v>
      </c>
      <c r="AC140" s="32" t="s">
        <v>1670</v>
      </c>
      <c r="AD140" s="32" t="s">
        <v>1671</v>
      </c>
      <c r="AE140" s="32" t="s">
        <v>1672</v>
      </c>
      <c r="AF140" s="32" t="s">
        <v>1673</v>
      </c>
      <c r="AG140" s="32" t="s">
        <v>1674</v>
      </c>
      <c r="AH140" s="32" t="s">
        <v>126</v>
      </c>
    </row>
    <row r="141">
      <c r="A141" s="33">
        <v>140.0</v>
      </c>
      <c r="B141" s="32" t="s">
        <v>1675</v>
      </c>
      <c r="C141" s="32" t="s">
        <v>1676</v>
      </c>
      <c r="D141" s="32">
        <v>2010.0</v>
      </c>
      <c r="E141" s="32" t="s">
        <v>1677</v>
      </c>
      <c r="F141" s="32">
        <v>3.0</v>
      </c>
      <c r="G141" s="32">
        <v>-3.0</v>
      </c>
      <c r="H141" s="32">
        <v>-1.0</v>
      </c>
      <c r="I141" s="32">
        <v>-2.0</v>
      </c>
      <c r="J141" s="32">
        <v>0.0</v>
      </c>
      <c r="K141" s="32" t="s">
        <v>45</v>
      </c>
      <c r="L141" s="32" t="s">
        <v>45</v>
      </c>
      <c r="M141" s="32">
        <v>0.0</v>
      </c>
      <c r="N141" s="32">
        <v>1.0</v>
      </c>
      <c r="O141" s="32" t="s">
        <v>84</v>
      </c>
      <c r="P141" s="32" t="s">
        <v>113</v>
      </c>
      <c r="Q141" s="32">
        <v>1.0</v>
      </c>
      <c r="R141" s="32">
        <v>0.0</v>
      </c>
      <c r="S141" s="32">
        <v>0.0</v>
      </c>
      <c r="T141" s="32">
        <f t="shared" si="10"/>
        <v>1</v>
      </c>
      <c r="U141" s="32" t="s">
        <v>1678</v>
      </c>
      <c r="V141" s="32" t="s">
        <v>520</v>
      </c>
      <c r="W141" s="32" t="s">
        <v>34</v>
      </c>
      <c r="X141" s="32" t="s">
        <v>521</v>
      </c>
      <c r="Y141" s="32" t="s">
        <v>102</v>
      </c>
      <c r="Z141" s="32" t="s">
        <v>1679</v>
      </c>
      <c r="AA141" s="32" t="s">
        <v>1680</v>
      </c>
      <c r="AB141" s="32" t="s">
        <v>1681</v>
      </c>
      <c r="AC141" s="32" t="s">
        <v>1682</v>
      </c>
      <c r="AD141" s="32" t="s">
        <v>1214</v>
      </c>
      <c r="AE141" s="32" t="s">
        <v>137</v>
      </c>
      <c r="AF141" s="32" t="s">
        <v>1683</v>
      </c>
      <c r="AG141" s="32" t="s">
        <v>96</v>
      </c>
      <c r="AH141" s="32" t="s">
        <v>126</v>
      </c>
    </row>
    <row r="142">
      <c r="A142" s="31">
        <v>141.0</v>
      </c>
      <c r="B142" s="32" t="s">
        <v>1684</v>
      </c>
      <c r="C142" s="32" t="s">
        <v>1685</v>
      </c>
      <c r="D142" s="32">
        <v>2013.0</v>
      </c>
      <c r="E142" s="32" t="s">
        <v>141</v>
      </c>
      <c r="F142" s="32">
        <v>3.0</v>
      </c>
      <c r="G142" s="32">
        <v>-3.0</v>
      </c>
      <c r="H142" s="32">
        <v>-1.0</v>
      </c>
      <c r="I142" s="32">
        <v>-2.0</v>
      </c>
      <c r="J142" s="32">
        <v>0.0</v>
      </c>
      <c r="K142" s="32" t="s">
        <v>45</v>
      </c>
      <c r="L142" s="32" t="s">
        <v>45</v>
      </c>
      <c r="M142" s="32">
        <v>0.0</v>
      </c>
      <c r="N142" s="32">
        <v>1.0</v>
      </c>
      <c r="O142" s="32" t="s">
        <v>84</v>
      </c>
      <c r="P142" s="32" t="s">
        <v>23</v>
      </c>
      <c r="Q142" s="32">
        <v>0.25</v>
      </c>
      <c r="R142" s="32">
        <v>0.75</v>
      </c>
      <c r="S142" s="32">
        <v>0.0</v>
      </c>
      <c r="T142" s="32">
        <f t="shared" si="10"/>
        <v>1</v>
      </c>
      <c r="U142" s="32" t="s">
        <v>1686</v>
      </c>
      <c r="V142" s="32" t="s">
        <v>143</v>
      </c>
      <c r="W142" s="32" t="s">
        <v>31</v>
      </c>
      <c r="X142" s="32" t="s">
        <v>270</v>
      </c>
      <c r="Y142" s="32" t="s">
        <v>102</v>
      </c>
      <c r="Z142" s="32" t="s">
        <v>1687</v>
      </c>
      <c r="AA142" s="32" t="s">
        <v>1688</v>
      </c>
      <c r="AB142" s="32" t="s">
        <v>1689</v>
      </c>
      <c r="AC142" s="32" t="s">
        <v>1690</v>
      </c>
      <c r="AD142" s="32" t="s">
        <v>1691</v>
      </c>
      <c r="AE142" s="32" t="s">
        <v>1692</v>
      </c>
      <c r="AF142" s="32" t="s">
        <v>1693</v>
      </c>
      <c r="AG142" s="32" t="s">
        <v>151</v>
      </c>
      <c r="AH142" s="35"/>
    </row>
    <row r="143">
      <c r="A143" s="33">
        <v>142.0</v>
      </c>
      <c r="B143" s="32" t="s">
        <v>1694</v>
      </c>
      <c r="C143" s="32" t="s">
        <v>1695</v>
      </c>
      <c r="D143" s="32">
        <v>2020.0</v>
      </c>
      <c r="E143" s="32" t="s">
        <v>1696</v>
      </c>
      <c r="F143" s="32">
        <v>3.0</v>
      </c>
      <c r="G143" s="32">
        <v>-3.0</v>
      </c>
      <c r="H143" s="32">
        <v>-2.0</v>
      </c>
      <c r="I143" s="32">
        <v>-2.0</v>
      </c>
      <c r="J143" s="32">
        <v>0.0</v>
      </c>
      <c r="K143" s="32" t="s">
        <v>45</v>
      </c>
      <c r="L143" s="32" t="s">
        <v>45</v>
      </c>
      <c r="M143" s="32">
        <v>0.0</v>
      </c>
      <c r="N143" s="32">
        <v>1.0</v>
      </c>
      <c r="O143" s="32" t="s">
        <v>84</v>
      </c>
      <c r="P143" s="32" t="s">
        <v>113</v>
      </c>
      <c r="Q143" s="32">
        <v>1.0</v>
      </c>
      <c r="R143" s="32">
        <v>0.0</v>
      </c>
      <c r="S143" s="32">
        <v>0.0</v>
      </c>
      <c r="T143" s="32">
        <v>1.0</v>
      </c>
      <c r="U143" s="32" t="s">
        <v>1697</v>
      </c>
      <c r="V143" s="32" t="s">
        <v>1698</v>
      </c>
      <c r="W143" s="32" t="s">
        <v>36</v>
      </c>
      <c r="X143" s="32" t="s">
        <v>1699</v>
      </c>
      <c r="Y143" s="32" t="s">
        <v>88</v>
      </c>
      <c r="Z143" s="32" t="s">
        <v>1700</v>
      </c>
      <c r="AA143" s="32" t="s">
        <v>1701</v>
      </c>
      <c r="AB143" s="32" t="s">
        <v>1702</v>
      </c>
      <c r="AC143" s="32" t="s">
        <v>1703</v>
      </c>
      <c r="AD143" s="32" t="s">
        <v>1704</v>
      </c>
      <c r="AE143" s="32" t="s">
        <v>1705</v>
      </c>
      <c r="AF143" s="32" t="s">
        <v>1706</v>
      </c>
      <c r="AG143" s="32" t="s">
        <v>96</v>
      </c>
      <c r="AH143" s="32" t="s">
        <v>126</v>
      </c>
    </row>
    <row r="144">
      <c r="A144" s="31">
        <v>143.0</v>
      </c>
      <c r="B144" s="32" t="s">
        <v>1707</v>
      </c>
      <c r="C144" s="32" t="s">
        <v>1708</v>
      </c>
      <c r="D144" s="32">
        <v>2014.0</v>
      </c>
      <c r="E144" s="32" t="s">
        <v>99</v>
      </c>
      <c r="F144" s="32">
        <v>3.0</v>
      </c>
      <c r="G144" s="32">
        <v>-3.0</v>
      </c>
      <c r="H144" s="32">
        <v>-2.0</v>
      </c>
      <c r="I144" s="32">
        <v>-2.0</v>
      </c>
      <c r="J144" s="32">
        <v>0.0</v>
      </c>
      <c r="K144" s="32" t="s">
        <v>45</v>
      </c>
      <c r="L144" s="32" t="s">
        <v>45</v>
      </c>
      <c r="M144" s="32">
        <v>0.0</v>
      </c>
      <c r="N144" s="32">
        <v>1.0</v>
      </c>
      <c r="O144" s="32" t="s">
        <v>84</v>
      </c>
      <c r="P144" s="32" t="s">
        <v>113</v>
      </c>
      <c r="Q144" s="32">
        <v>1.0</v>
      </c>
      <c r="R144" s="32">
        <v>0.0</v>
      </c>
      <c r="S144" s="32">
        <v>0.0</v>
      </c>
      <c r="T144" s="32">
        <v>1.0</v>
      </c>
      <c r="U144" s="32" t="s">
        <v>1697</v>
      </c>
      <c r="V144" s="32" t="s">
        <v>1698</v>
      </c>
      <c r="W144" s="32" t="s">
        <v>36</v>
      </c>
      <c r="X144" s="32" t="s">
        <v>1699</v>
      </c>
      <c r="Y144" s="32" t="s">
        <v>88</v>
      </c>
      <c r="Z144" s="32" t="s">
        <v>1709</v>
      </c>
      <c r="AA144" s="32" t="s">
        <v>1710</v>
      </c>
      <c r="AB144" s="32" t="s">
        <v>1711</v>
      </c>
      <c r="AC144" s="32" t="s">
        <v>1712</v>
      </c>
      <c r="AD144" s="32" t="s">
        <v>1713</v>
      </c>
      <c r="AE144" s="32" t="s">
        <v>94</v>
      </c>
      <c r="AF144" s="32" t="s">
        <v>1714</v>
      </c>
      <c r="AG144" s="32" t="s">
        <v>96</v>
      </c>
      <c r="AH144" s="32" t="s">
        <v>126</v>
      </c>
    </row>
    <row r="145">
      <c r="A145" s="33">
        <v>144.0</v>
      </c>
      <c r="B145" s="33" t="s">
        <v>1715</v>
      </c>
      <c r="C145" s="33" t="s">
        <v>1716</v>
      </c>
      <c r="D145" s="33">
        <v>2021.0</v>
      </c>
      <c r="E145" s="33" t="s">
        <v>1717</v>
      </c>
      <c r="F145" s="33">
        <v>2.0</v>
      </c>
      <c r="G145" s="33">
        <v>-9.0</v>
      </c>
      <c r="H145" s="33">
        <v>-4.0</v>
      </c>
      <c r="I145" s="33">
        <v>-9.0</v>
      </c>
      <c r="J145" s="33">
        <v>0.0</v>
      </c>
      <c r="K145" s="33" t="s">
        <v>774</v>
      </c>
      <c r="L145" s="33" t="s">
        <v>405</v>
      </c>
      <c r="M145" s="33">
        <v>1.0</v>
      </c>
      <c r="N145" s="33">
        <v>1.0</v>
      </c>
      <c r="O145" s="33" t="s">
        <v>84</v>
      </c>
      <c r="P145" s="33" t="s">
        <v>113</v>
      </c>
      <c r="Q145" s="33">
        <v>0.25</v>
      </c>
      <c r="R145" s="33">
        <v>0.75</v>
      </c>
      <c r="S145" s="33">
        <v>0.0</v>
      </c>
      <c r="T145" s="33">
        <f t="shared" ref="T145:T163" si="11">SUM(Q145:S145)</f>
        <v>1</v>
      </c>
      <c r="U145" s="33" t="s">
        <v>1718</v>
      </c>
      <c r="V145" s="33" t="s">
        <v>408</v>
      </c>
      <c r="W145" s="33" t="s">
        <v>38</v>
      </c>
      <c r="X145" s="33" t="s">
        <v>408</v>
      </c>
      <c r="Y145" s="33" t="s">
        <v>1719</v>
      </c>
      <c r="Z145" s="33" t="s">
        <v>1720</v>
      </c>
      <c r="AA145" s="33" t="s">
        <v>1721</v>
      </c>
      <c r="AB145" s="33" t="s">
        <v>1722</v>
      </c>
      <c r="AC145" s="33" t="s">
        <v>1723</v>
      </c>
      <c r="AD145" s="33" t="s">
        <v>1724</v>
      </c>
      <c r="AE145" s="33" t="s">
        <v>94</v>
      </c>
      <c r="AF145" s="33" t="s">
        <v>1725</v>
      </c>
      <c r="AG145" s="33" t="s">
        <v>96</v>
      </c>
      <c r="AH145" s="33" t="s">
        <v>126</v>
      </c>
    </row>
    <row r="146">
      <c r="A146" s="31">
        <v>145.0</v>
      </c>
      <c r="B146" s="32" t="s">
        <v>1726</v>
      </c>
      <c r="C146" s="32" t="s">
        <v>1727</v>
      </c>
      <c r="D146" s="32">
        <v>2014.0</v>
      </c>
      <c r="E146" s="32" t="s">
        <v>533</v>
      </c>
      <c r="F146" s="32">
        <v>2.0</v>
      </c>
      <c r="G146" s="32">
        <v>-9.0</v>
      </c>
      <c r="H146" s="32">
        <v>-9.0</v>
      </c>
      <c r="I146" s="32">
        <v>-15.0</v>
      </c>
      <c r="J146" s="32">
        <v>-9.0</v>
      </c>
      <c r="K146" s="32" t="s">
        <v>42</v>
      </c>
      <c r="L146" s="32" t="s">
        <v>42</v>
      </c>
      <c r="M146" s="32">
        <v>0.0</v>
      </c>
      <c r="N146" s="32">
        <v>1.0</v>
      </c>
      <c r="O146" s="32" t="s">
        <v>84</v>
      </c>
      <c r="P146" s="32" t="s">
        <v>23</v>
      </c>
      <c r="Q146" s="32">
        <v>0.5</v>
      </c>
      <c r="R146" s="32">
        <v>0.0</v>
      </c>
      <c r="S146" s="32">
        <v>0.5</v>
      </c>
      <c r="T146" s="32">
        <f t="shared" si="11"/>
        <v>1</v>
      </c>
      <c r="U146" s="32" t="s">
        <v>1728</v>
      </c>
      <c r="V146" s="32" t="s">
        <v>1729</v>
      </c>
      <c r="W146" s="32" t="s">
        <v>12</v>
      </c>
      <c r="X146" s="32" t="s">
        <v>496</v>
      </c>
      <c r="Y146" s="32" t="s">
        <v>1015</v>
      </c>
      <c r="Z146" s="32" t="s">
        <v>1730</v>
      </c>
      <c r="AA146" s="32" t="s">
        <v>1731</v>
      </c>
      <c r="AB146" s="32" t="s">
        <v>1732</v>
      </c>
      <c r="AC146" s="32" t="s">
        <v>1733</v>
      </c>
      <c r="AD146" s="32" t="s">
        <v>364</v>
      </c>
      <c r="AE146" s="32" t="s">
        <v>137</v>
      </c>
      <c r="AF146" s="32" t="s">
        <v>1734</v>
      </c>
      <c r="AG146" s="32" t="s">
        <v>96</v>
      </c>
      <c r="AH146" s="32"/>
    </row>
    <row r="147">
      <c r="A147" s="33">
        <v>146.0</v>
      </c>
      <c r="B147" s="32" t="s">
        <v>1735</v>
      </c>
      <c r="C147" s="32" t="s">
        <v>1727</v>
      </c>
      <c r="D147" s="32">
        <v>2016.0</v>
      </c>
      <c r="E147" s="32" t="s">
        <v>111</v>
      </c>
      <c r="F147" s="32">
        <v>3.0</v>
      </c>
      <c r="G147" s="32">
        <v>-9.0</v>
      </c>
      <c r="H147" s="32">
        <v>-8.0</v>
      </c>
      <c r="I147" s="32">
        <v>-15.0</v>
      </c>
      <c r="J147" s="32">
        <v>-4.0</v>
      </c>
      <c r="K147" s="32" t="s">
        <v>42</v>
      </c>
      <c r="L147" s="32" t="s">
        <v>42</v>
      </c>
      <c r="M147" s="32">
        <v>0.0</v>
      </c>
      <c r="N147" s="32">
        <v>1.0</v>
      </c>
      <c r="O147" s="32" t="s">
        <v>84</v>
      </c>
      <c r="P147" s="32" t="s">
        <v>23</v>
      </c>
      <c r="Q147" s="32">
        <v>0.75</v>
      </c>
      <c r="R147" s="32">
        <v>0.25</v>
      </c>
      <c r="S147" s="32">
        <v>0.0</v>
      </c>
      <c r="T147" s="32">
        <f t="shared" si="11"/>
        <v>1</v>
      </c>
      <c r="U147" s="32" t="s">
        <v>1549</v>
      </c>
      <c r="V147" s="32" t="s">
        <v>1736</v>
      </c>
      <c r="W147" s="32" t="s">
        <v>9</v>
      </c>
      <c r="X147" s="32" t="s">
        <v>42</v>
      </c>
      <c r="Y147" s="32" t="s">
        <v>102</v>
      </c>
      <c r="Z147" s="32" t="s">
        <v>1737</v>
      </c>
      <c r="AA147" s="32" t="s">
        <v>1738</v>
      </c>
      <c r="AB147" s="32" t="s">
        <v>1739</v>
      </c>
      <c r="AC147" s="32" t="s">
        <v>1740</v>
      </c>
      <c r="AD147" s="32" t="s">
        <v>1741</v>
      </c>
      <c r="AE147" s="32" t="s">
        <v>137</v>
      </c>
      <c r="AF147" s="32" t="s">
        <v>1742</v>
      </c>
      <c r="AG147" s="32" t="s">
        <v>96</v>
      </c>
      <c r="AH147" s="32"/>
    </row>
    <row r="148">
      <c r="A148" s="31">
        <v>147.0</v>
      </c>
      <c r="B148" s="31" t="s">
        <v>1743</v>
      </c>
      <c r="C148" s="31" t="s">
        <v>1744</v>
      </c>
      <c r="D148" s="31">
        <v>2012.0</v>
      </c>
      <c r="E148" s="31" t="s">
        <v>141</v>
      </c>
      <c r="F148" s="31">
        <v>3.0</v>
      </c>
      <c r="G148" s="31">
        <v>-3.0</v>
      </c>
      <c r="H148" s="31">
        <v>-1.0</v>
      </c>
      <c r="I148" s="31">
        <v>-2.0</v>
      </c>
      <c r="J148" s="31">
        <v>0.0</v>
      </c>
      <c r="K148" s="31" t="s">
        <v>45</v>
      </c>
      <c r="L148" s="31" t="s">
        <v>45</v>
      </c>
      <c r="M148" s="31">
        <v>0.0</v>
      </c>
      <c r="N148" s="31">
        <v>1.0</v>
      </c>
      <c r="O148" s="31" t="s">
        <v>84</v>
      </c>
      <c r="P148" s="31" t="s">
        <v>23</v>
      </c>
      <c r="Q148" s="31">
        <v>0.25</v>
      </c>
      <c r="R148" s="31">
        <v>0.75</v>
      </c>
      <c r="S148" s="31">
        <v>0.0</v>
      </c>
      <c r="T148" s="31">
        <f t="shared" si="11"/>
        <v>1</v>
      </c>
      <c r="U148" s="31" t="s">
        <v>1745</v>
      </c>
      <c r="V148" s="31" t="s">
        <v>143</v>
      </c>
      <c r="W148" s="31" t="s">
        <v>31</v>
      </c>
      <c r="X148" s="31" t="s">
        <v>270</v>
      </c>
      <c r="Y148" s="31" t="s">
        <v>102</v>
      </c>
      <c r="Z148" s="31" t="s">
        <v>1746</v>
      </c>
      <c r="AA148" s="31" t="s">
        <v>1747</v>
      </c>
      <c r="AB148" s="31" t="s">
        <v>1748</v>
      </c>
      <c r="AC148" s="31" t="s">
        <v>1749</v>
      </c>
      <c r="AD148" s="31" t="s">
        <v>1750</v>
      </c>
      <c r="AE148" s="31" t="s">
        <v>1751</v>
      </c>
      <c r="AF148" s="31" t="s">
        <v>1752</v>
      </c>
      <c r="AG148" s="31" t="s">
        <v>96</v>
      </c>
      <c r="AH148" s="37"/>
    </row>
    <row r="149">
      <c r="A149" s="33">
        <v>148.0</v>
      </c>
      <c r="B149" s="32" t="s">
        <v>1753</v>
      </c>
      <c r="C149" s="32" t="s">
        <v>1754</v>
      </c>
      <c r="D149" s="32">
        <v>2017.0</v>
      </c>
      <c r="E149" s="32" t="s">
        <v>1348</v>
      </c>
      <c r="F149" s="32">
        <v>3.0</v>
      </c>
      <c r="G149" s="32">
        <v>-10.0</v>
      </c>
      <c r="H149" s="32">
        <v>-9.0</v>
      </c>
      <c r="I149" s="32">
        <v>-15.0</v>
      </c>
      <c r="J149" s="32">
        <v>-9.0</v>
      </c>
      <c r="K149" s="32" t="s">
        <v>42</v>
      </c>
      <c r="L149" s="32" t="s">
        <v>42</v>
      </c>
      <c r="M149" s="32">
        <v>0.0</v>
      </c>
      <c r="N149" s="32">
        <v>1.0</v>
      </c>
      <c r="O149" s="32" t="s">
        <v>618</v>
      </c>
      <c r="P149" s="32" t="s">
        <v>23</v>
      </c>
      <c r="Q149" s="32">
        <v>0.0</v>
      </c>
      <c r="R149" s="32">
        <v>1.0</v>
      </c>
      <c r="S149" s="32">
        <v>0.0</v>
      </c>
      <c r="T149" s="32">
        <f t="shared" si="11"/>
        <v>1</v>
      </c>
      <c r="U149" s="32" t="s">
        <v>1755</v>
      </c>
      <c r="V149" s="32" t="s">
        <v>9</v>
      </c>
      <c r="W149" s="32" t="s">
        <v>9</v>
      </c>
      <c r="X149" s="32" t="s">
        <v>496</v>
      </c>
      <c r="Y149" s="32" t="s">
        <v>102</v>
      </c>
      <c r="Z149" s="32" t="s">
        <v>1756</v>
      </c>
      <c r="AA149" s="32" t="s">
        <v>1757</v>
      </c>
      <c r="AB149" s="32" t="s">
        <v>1758</v>
      </c>
      <c r="AC149" s="32" t="s">
        <v>1759</v>
      </c>
      <c r="AD149" s="32" t="s">
        <v>1760</v>
      </c>
      <c r="AE149" s="32" t="s">
        <v>1761</v>
      </c>
      <c r="AF149" s="32" t="s">
        <v>1762</v>
      </c>
      <c r="AG149" s="32" t="s">
        <v>96</v>
      </c>
      <c r="AH149" s="32" t="s">
        <v>490</v>
      </c>
    </row>
    <row r="150">
      <c r="A150" s="31">
        <v>149.0</v>
      </c>
      <c r="B150" s="32" t="s">
        <v>1763</v>
      </c>
      <c r="C150" s="32" t="s">
        <v>1764</v>
      </c>
      <c r="D150" s="32">
        <v>2011.0</v>
      </c>
      <c r="E150" s="32" t="s">
        <v>1765</v>
      </c>
      <c r="F150" s="32">
        <v>3.0</v>
      </c>
      <c r="G150" s="32">
        <v>-4.0</v>
      </c>
      <c r="H150" s="32">
        <v>-1.0</v>
      </c>
      <c r="I150" s="32">
        <v>-3.0</v>
      </c>
      <c r="J150" s="32">
        <v>0.0</v>
      </c>
      <c r="K150" s="32" t="s">
        <v>45</v>
      </c>
      <c r="L150" s="32" t="s">
        <v>45</v>
      </c>
      <c r="M150" s="32">
        <v>0.0</v>
      </c>
      <c r="N150" s="32">
        <v>1.0</v>
      </c>
      <c r="O150" s="32" t="s">
        <v>84</v>
      </c>
      <c r="P150" s="32" t="s">
        <v>113</v>
      </c>
      <c r="Q150" s="32">
        <v>0.5</v>
      </c>
      <c r="R150" s="32">
        <v>0.5</v>
      </c>
      <c r="S150" s="32">
        <v>0.0</v>
      </c>
      <c r="T150" s="32">
        <f t="shared" si="11"/>
        <v>1</v>
      </c>
      <c r="U150" s="32" t="s">
        <v>1766</v>
      </c>
      <c r="V150" s="32" t="s">
        <v>143</v>
      </c>
      <c r="W150" s="32" t="s">
        <v>31</v>
      </c>
      <c r="X150" s="32" t="s">
        <v>246</v>
      </c>
      <c r="Y150" s="32" t="s">
        <v>992</v>
      </c>
      <c r="Z150" s="32" t="s">
        <v>1767</v>
      </c>
      <c r="AA150" s="32" t="s">
        <v>1768</v>
      </c>
      <c r="AB150" s="32" t="s">
        <v>1769</v>
      </c>
      <c r="AC150" s="32" t="s">
        <v>1770</v>
      </c>
      <c r="AD150" s="32" t="s">
        <v>1771</v>
      </c>
      <c r="AE150" s="32" t="s">
        <v>1772</v>
      </c>
      <c r="AF150" s="32" t="s">
        <v>1773</v>
      </c>
      <c r="AG150" s="32" t="s">
        <v>96</v>
      </c>
      <c r="AH150" s="35"/>
    </row>
    <row r="151">
      <c r="A151" s="33">
        <v>150.0</v>
      </c>
      <c r="B151" s="32" t="s">
        <v>1774</v>
      </c>
      <c r="C151" s="32" t="s">
        <v>1775</v>
      </c>
      <c r="D151" s="32">
        <v>2022.0</v>
      </c>
      <c r="E151" s="32" t="s">
        <v>1776</v>
      </c>
      <c r="F151" s="32">
        <v>2.0</v>
      </c>
      <c r="G151" s="32">
        <v>-10.0</v>
      </c>
      <c r="H151" s="32">
        <v>-6.0</v>
      </c>
      <c r="I151" s="32">
        <v>2.0</v>
      </c>
      <c r="J151" s="32">
        <v>2.0</v>
      </c>
      <c r="K151" s="32" t="s">
        <v>330</v>
      </c>
      <c r="L151" s="32" t="s">
        <v>42</v>
      </c>
      <c r="M151" s="32">
        <v>0.0</v>
      </c>
      <c r="N151" s="32">
        <v>1.0</v>
      </c>
      <c r="O151" s="32" t="s">
        <v>968</v>
      </c>
      <c r="P151" s="32" t="s">
        <v>16</v>
      </c>
      <c r="Q151" s="32">
        <v>0.25</v>
      </c>
      <c r="R151" s="32">
        <v>0.5</v>
      </c>
      <c r="S151" s="32">
        <v>0.25</v>
      </c>
      <c r="T151" s="32">
        <f t="shared" si="11"/>
        <v>1</v>
      </c>
      <c r="U151" s="32" t="s">
        <v>1777</v>
      </c>
      <c r="V151" s="32" t="s">
        <v>1778</v>
      </c>
      <c r="W151" s="32" t="s">
        <v>15</v>
      </c>
      <c r="X151" s="32" t="s">
        <v>1163</v>
      </c>
      <c r="Y151" s="32" t="s">
        <v>448</v>
      </c>
      <c r="Z151" s="32" t="s">
        <v>1779</v>
      </c>
      <c r="AA151" s="32" t="s">
        <v>1780</v>
      </c>
      <c r="AB151" s="32" t="s">
        <v>1781</v>
      </c>
      <c r="AC151" s="32" t="s">
        <v>1782</v>
      </c>
      <c r="AD151" s="32" t="s">
        <v>1783</v>
      </c>
      <c r="AE151" s="32" t="s">
        <v>1784</v>
      </c>
      <c r="AF151" s="32" t="s">
        <v>1785</v>
      </c>
      <c r="AG151" s="32" t="s">
        <v>96</v>
      </c>
      <c r="AH151" s="32" t="s">
        <v>126</v>
      </c>
    </row>
    <row r="152">
      <c r="A152" s="31">
        <v>151.0</v>
      </c>
      <c r="B152" s="32" t="s">
        <v>1786</v>
      </c>
      <c r="C152" s="32" t="s">
        <v>1787</v>
      </c>
      <c r="D152" s="32">
        <v>2007.0</v>
      </c>
      <c r="E152" s="32" t="s">
        <v>99</v>
      </c>
      <c r="F152" s="32">
        <v>3.0</v>
      </c>
      <c r="G152" s="32">
        <v>-10.0</v>
      </c>
      <c r="H152" s="32">
        <v>-7.0</v>
      </c>
      <c r="I152" s="32">
        <v>-9.0</v>
      </c>
      <c r="J152" s="32">
        <v>0.0</v>
      </c>
      <c r="K152" s="32" t="s">
        <v>42</v>
      </c>
      <c r="L152" s="32" t="s">
        <v>42</v>
      </c>
      <c r="M152" s="32">
        <v>0.0</v>
      </c>
      <c r="N152" s="32">
        <v>1.0</v>
      </c>
      <c r="O152" s="32" t="s">
        <v>84</v>
      </c>
      <c r="P152" s="32" t="s">
        <v>23</v>
      </c>
      <c r="Q152" s="32">
        <v>0.5</v>
      </c>
      <c r="R152" s="32">
        <v>0.5</v>
      </c>
      <c r="S152" s="32">
        <v>0.0</v>
      </c>
      <c r="T152" s="32">
        <f t="shared" si="11"/>
        <v>1</v>
      </c>
      <c r="U152" s="32" t="s">
        <v>1788</v>
      </c>
      <c r="V152" s="32" t="s">
        <v>9</v>
      </c>
      <c r="W152" s="32" t="s">
        <v>9</v>
      </c>
      <c r="X152" s="32" t="s">
        <v>422</v>
      </c>
      <c r="Y152" s="32" t="s">
        <v>1789</v>
      </c>
      <c r="Z152" s="32" t="s">
        <v>1790</v>
      </c>
      <c r="AA152" s="32" t="s">
        <v>1791</v>
      </c>
      <c r="AB152" s="32" t="s">
        <v>1792</v>
      </c>
      <c r="AC152" s="32" t="s">
        <v>1793</v>
      </c>
      <c r="AD152" s="32" t="s">
        <v>1794</v>
      </c>
      <c r="AE152" s="32" t="s">
        <v>94</v>
      </c>
      <c r="AF152" s="32" t="s">
        <v>1795</v>
      </c>
      <c r="AG152" s="32" t="s">
        <v>564</v>
      </c>
      <c r="AH152" s="45"/>
    </row>
    <row r="153">
      <c r="A153" s="33">
        <v>152.0</v>
      </c>
      <c r="B153" s="32" t="s">
        <v>1796</v>
      </c>
      <c r="C153" s="32" t="s">
        <v>1797</v>
      </c>
      <c r="D153" s="32">
        <v>2020.0</v>
      </c>
      <c r="E153" s="32" t="s">
        <v>580</v>
      </c>
      <c r="F153" s="43">
        <v>44595.0</v>
      </c>
      <c r="G153" s="32">
        <v>-3.0</v>
      </c>
      <c r="H153" s="32">
        <v>-1.0</v>
      </c>
      <c r="I153" s="32">
        <v>0.0</v>
      </c>
      <c r="J153" s="32">
        <v>0.0</v>
      </c>
      <c r="K153" s="32" t="s">
        <v>45</v>
      </c>
      <c r="L153" s="32" t="s">
        <v>45</v>
      </c>
      <c r="M153" s="32">
        <v>0.0</v>
      </c>
      <c r="N153" s="32">
        <v>1.0</v>
      </c>
      <c r="O153" s="32" t="s">
        <v>84</v>
      </c>
      <c r="P153" s="32" t="s">
        <v>113</v>
      </c>
      <c r="Q153" s="32">
        <v>0.25</v>
      </c>
      <c r="R153" s="32">
        <v>0.75</v>
      </c>
      <c r="S153" s="32">
        <v>0.0</v>
      </c>
      <c r="T153" s="32">
        <f t="shared" si="11"/>
        <v>1</v>
      </c>
      <c r="U153" s="32" t="s">
        <v>1798</v>
      </c>
      <c r="V153" s="32" t="s">
        <v>131</v>
      </c>
      <c r="W153" s="32" t="s">
        <v>35</v>
      </c>
      <c r="X153" s="32" t="s">
        <v>117</v>
      </c>
      <c r="Y153" s="32" t="s">
        <v>1799</v>
      </c>
      <c r="Z153" s="32" t="s">
        <v>1800</v>
      </c>
      <c r="AA153" s="32" t="s">
        <v>1801</v>
      </c>
      <c r="AB153" s="32" t="s">
        <v>1802</v>
      </c>
      <c r="AC153" s="32" t="s">
        <v>1803</v>
      </c>
      <c r="AD153" s="32" t="s">
        <v>1804</v>
      </c>
      <c r="AE153" s="32" t="s">
        <v>1805</v>
      </c>
      <c r="AF153" s="32" t="s">
        <v>1806</v>
      </c>
      <c r="AG153" s="32" t="s">
        <v>564</v>
      </c>
      <c r="AH153" s="32" t="s">
        <v>126</v>
      </c>
    </row>
    <row r="154">
      <c r="A154" s="31">
        <v>153.0</v>
      </c>
      <c r="B154" s="32" t="s">
        <v>1807</v>
      </c>
      <c r="C154" s="32" t="s">
        <v>1808</v>
      </c>
      <c r="D154" s="32">
        <v>2021.0</v>
      </c>
      <c r="E154" s="32" t="s">
        <v>229</v>
      </c>
      <c r="F154" s="32">
        <v>2.0</v>
      </c>
      <c r="G154" s="32">
        <v>-7.0</v>
      </c>
      <c r="H154" s="32">
        <v>-4.0</v>
      </c>
      <c r="I154" s="32">
        <v>-3.0</v>
      </c>
      <c r="J154" s="32">
        <v>0.0</v>
      </c>
      <c r="K154" s="32" t="s">
        <v>43</v>
      </c>
      <c r="L154" s="32" t="s">
        <v>43</v>
      </c>
      <c r="M154" s="32">
        <v>0.0</v>
      </c>
      <c r="N154" s="32">
        <v>1.0</v>
      </c>
      <c r="O154" s="32" t="s">
        <v>243</v>
      </c>
      <c r="P154" s="32" t="s">
        <v>16</v>
      </c>
      <c r="Q154" s="32">
        <v>0.25</v>
      </c>
      <c r="R154" s="32">
        <v>0.5</v>
      </c>
      <c r="S154" s="32">
        <v>0.25</v>
      </c>
      <c r="T154" s="32">
        <f t="shared" si="11"/>
        <v>1</v>
      </c>
      <c r="U154" s="32" t="s">
        <v>1809</v>
      </c>
      <c r="V154" s="32" t="s">
        <v>1571</v>
      </c>
      <c r="W154" s="32" t="s">
        <v>17</v>
      </c>
      <c r="X154" s="32" t="s">
        <v>232</v>
      </c>
      <c r="Y154" s="32" t="s">
        <v>88</v>
      </c>
      <c r="Z154" s="32" t="s">
        <v>1810</v>
      </c>
      <c r="AA154" s="32" t="s">
        <v>1811</v>
      </c>
      <c r="AB154" s="32" t="s">
        <v>1812</v>
      </c>
      <c r="AC154" s="32" t="s">
        <v>1813</v>
      </c>
      <c r="AD154" s="32" t="s">
        <v>1814</v>
      </c>
      <c r="AE154" s="32" t="s">
        <v>94</v>
      </c>
      <c r="AF154" s="32" t="s">
        <v>1815</v>
      </c>
      <c r="AG154" s="32" t="s">
        <v>96</v>
      </c>
      <c r="AH154" s="32" t="s">
        <v>126</v>
      </c>
    </row>
    <row r="155">
      <c r="A155" s="33">
        <v>154.0</v>
      </c>
      <c r="B155" s="32" t="s">
        <v>1816</v>
      </c>
      <c r="C155" s="32" t="s">
        <v>1817</v>
      </c>
      <c r="D155" s="32">
        <v>2019.0</v>
      </c>
      <c r="E155" s="32" t="s">
        <v>1818</v>
      </c>
      <c r="F155" s="32">
        <v>3.0</v>
      </c>
      <c r="G155" s="32">
        <v>-3.0</v>
      </c>
      <c r="H155" s="32">
        <v>-1.0</v>
      </c>
      <c r="I155" s="32">
        <v>-2.0</v>
      </c>
      <c r="J155" s="32">
        <v>0.0</v>
      </c>
      <c r="K155" s="32" t="s">
        <v>45</v>
      </c>
      <c r="L155" s="32" t="s">
        <v>45</v>
      </c>
      <c r="M155" s="32">
        <v>0.0</v>
      </c>
      <c r="N155" s="32">
        <v>1.0</v>
      </c>
      <c r="O155" s="32" t="s">
        <v>243</v>
      </c>
      <c r="P155" s="32" t="s">
        <v>23</v>
      </c>
      <c r="Q155" s="32">
        <v>0.25</v>
      </c>
      <c r="R155" s="32">
        <v>0.75</v>
      </c>
      <c r="S155" s="32">
        <v>0.0</v>
      </c>
      <c r="T155" s="32">
        <f t="shared" si="11"/>
        <v>1</v>
      </c>
      <c r="U155" s="32" t="s">
        <v>1819</v>
      </c>
      <c r="V155" s="32" t="s">
        <v>143</v>
      </c>
      <c r="W155" s="32" t="s">
        <v>31</v>
      </c>
      <c r="X155" s="32" t="s">
        <v>259</v>
      </c>
      <c r="Y155" s="32" t="s">
        <v>1069</v>
      </c>
      <c r="Z155" s="32" t="s">
        <v>1820</v>
      </c>
      <c r="AA155" s="32" t="s">
        <v>1821</v>
      </c>
      <c r="AB155" s="32" t="s">
        <v>1822</v>
      </c>
      <c r="AC155" s="32" t="s">
        <v>1823</v>
      </c>
      <c r="AD155" s="32" t="s">
        <v>1824</v>
      </c>
      <c r="AE155" s="45"/>
      <c r="AF155" s="32" t="s">
        <v>1825</v>
      </c>
      <c r="AG155" s="32" t="s">
        <v>96</v>
      </c>
      <c r="AH155" s="32" t="s">
        <v>126</v>
      </c>
    </row>
    <row r="156">
      <c r="A156" s="31">
        <v>155.0</v>
      </c>
      <c r="B156" s="32" t="s">
        <v>1826</v>
      </c>
      <c r="C156" s="32" t="s">
        <v>1827</v>
      </c>
      <c r="D156" s="32">
        <v>2012.0</v>
      </c>
      <c r="E156" s="32" t="s">
        <v>1828</v>
      </c>
      <c r="F156" s="32">
        <v>3.0</v>
      </c>
      <c r="G156" s="32">
        <v>-7.0</v>
      </c>
      <c r="H156" s="32">
        <v>-3.0</v>
      </c>
      <c r="I156" s="32">
        <v>-6.0</v>
      </c>
      <c r="J156" s="32">
        <v>-2.0</v>
      </c>
      <c r="K156" s="32" t="s">
        <v>604</v>
      </c>
      <c r="L156" s="32" t="s">
        <v>44</v>
      </c>
      <c r="M156" s="32">
        <v>0.0</v>
      </c>
      <c r="N156" s="32">
        <v>1.0</v>
      </c>
      <c r="O156" s="32" t="s">
        <v>165</v>
      </c>
      <c r="P156" s="32" t="s">
        <v>23</v>
      </c>
      <c r="Q156" s="32">
        <v>1.0</v>
      </c>
      <c r="R156" s="32">
        <v>0.0</v>
      </c>
      <c r="S156" s="32">
        <v>0.0</v>
      </c>
      <c r="T156" s="32">
        <f t="shared" si="11"/>
        <v>1</v>
      </c>
      <c r="U156" s="32" t="s">
        <v>1829</v>
      </c>
      <c r="V156" s="32" t="s">
        <v>115</v>
      </c>
      <c r="W156" s="32" t="s">
        <v>28</v>
      </c>
      <c r="X156" s="32" t="s">
        <v>1830</v>
      </c>
      <c r="Y156" s="32" t="s">
        <v>102</v>
      </c>
      <c r="Z156" s="32" t="s">
        <v>1831</v>
      </c>
      <c r="AA156" s="32" t="s">
        <v>1832</v>
      </c>
      <c r="AB156" s="32" t="s">
        <v>1833</v>
      </c>
      <c r="AC156" s="32" t="s">
        <v>1834</v>
      </c>
      <c r="AD156" s="32" t="s">
        <v>1835</v>
      </c>
      <c r="AE156" s="32" t="s">
        <v>1836</v>
      </c>
      <c r="AF156" s="32" t="s">
        <v>1837</v>
      </c>
      <c r="AG156" s="32" t="s">
        <v>96</v>
      </c>
      <c r="AH156" s="32"/>
    </row>
    <row r="157">
      <c r="A157" s="33">
        <v>156.0</v>
      </c>
      <c r="B157" s="33" t="s">
        <v>1838</v>
      </c>
      <c r="C157" s="33" t="s">
        <v>1839</v>
      </c>
      <c r="D157" s="33">
        <v>2014.0</v>
      </c>
      <c r="E157" s="33" t="s">
        <v>1840</v>
      </c>
      <c r="F157" s="33">
        <v>3.0</v>
      </c>
      <c r="G157" s="33">
        <v>-3.0</v>
      </c>
      <c r="H157" s="33">
        <v>-2.0</v>
      </c>
      <c r="I157" s="33">
        <v>-2.0</v>
      </c>
      <c r="J157" s="33">
        <v>0.0</v>
      </c>
      <c r="K157" s="33" t="s">
        <v>45</v>
      </c>
      <c r="L157" s="33" t="s">
        <v>45</v>
      </c>
      <c r="M157" s="33">
        <v>0.0</v>
      </c>
      <c r="N157" s="33">
        <v>1.0</v>
      </c>
      <c r="O157" s="33" t="s">
        <v>84</v>
      </c>
      <c r="P157" s="33" t="s">
        <v>23</v>
      </c>
      <c r="Q157" s="33">
        <v>0.5</v>
      </c>
      <c r="R157" s="33">
        <v>0.5</v>
      </c>
      <c r="S157" s="33">
        <v>0.0</v>
      </c>
      <c r="T157" s="33">
        <f t="shared" si="11"/>
        <v>1</v>
      </c>
      <c r="U157" s="33" t="s">
        <v>1841</v>
      </c>
      <c r="V157" s="33" t="s">
        <v>143</v>
      </c>
      <c r="W157" s="33" t="s">
        <v>31</v>
      </c>
      <c r="X157" s="33" t="s">
        <v>1842</v>
      </c>
      <c r="Y157" s="33" t="s">
        <v>102</v>
      </c>
      <c r="Z157" s="33" t="s">
        <v>1843</v>
      </c>
      <c r="AA157" s="33" t="s">
        <v>1844</v>
      </c>
      <c r="AB157" s="33" t="s">
        <v>1845</v>
      </c>
      <c r="AC157" s="33" t="s">
        <v>1846</v>
      </c>
      <c r="AD157" s="33" t="s">
        <v>1847</v>
      </c>
      <c r="AE157" s="33" t="s">
        <v>1848</v>
      </c>
      <c r="AF157" s="33" t="s">
        <v>1849</v>
      </c>
      <c r="AG157" s="33" t="s">
        <v>1850</v>
      </c>
      <c r="AH157" s="33"/>
    </row>
    <row r="158">
      <c r="A158" s="31">
        <v>157.0</v>
      </c>
      <c r="B158" s="32" t="s">
        <v>1851</v>
      </c>
      <c r="C158" s="32" t="s">
        <v>1852</v>
      </c>
      <c r="D158" s="32">
        <v>2014.0</v>
      </c>
      <c r="E158" s="32" t="s">
        <v>1853</v>
      </c>
      <c r="F158" s="32">
        <v>3.0</v>
      </c>
      <c r="G158" s="32">
        <v>-3.0</v>
      </c>
      <c r="H158" s="32">
        <v>-2.0</v>
      </c>
      <c r="I158" s="32">
        <v>-3.0</v>
      </c>
      <c r="J158" s="32">
        <v>0.0</v>
      </c>
      <c r="K158" s="32" t="s">
        <v>45</v>
      </c>
      <c r="L158" s="32" t="s">
        <v>45</v>
      </c>
      <c r="M158" s="32">
        <v>0.0</v>
      </c>
      <c r="N158" s="32">
        <v>1.0</v>
      </c>
      <c r="O158" s="32" t="s">
        <v>84</v>
      </c>
      <c r="P158" s="32" t="s">
        <v>23</v>
      </c>
      <c r="Q158" s="32">
        <v>1.0</v>
      </c>
      <c r="R158" s="32">
        <v>0.0</v>
      </c>
      <c r="S158" s="32">
        <v>0.0</v>
      </c>
      <c r="T158" s="32">
        <f t="shared" si="11"/>
        <v>1</v>
      </c>
      <c r="U158" s="32" t="s">
        <v>1854</v>
      </c>
      <c r="V158" s="32" t="s">
        <v>143</v>
      </c>
      <c r="W158" s="32" t="s">
        <v>31</v>
      </c>
      <c r="X158" s="32" t="s">
        <v>1855</v>
      </c>
      <c r="Y158" s="32" t="s">
        <v>102</v>
      </c>
      <c r="Z158" s="32" t="s">
        <v>1856</v>
      </c>
      <c r="AA158" s="32" t="s">
        <v>1857</v>
      </c>
      <c r="AB158" s="32" t="s">
        <v>1858</v>
      </c>
      <c r="AC158" s="32" t="s">
        <v>1859</v>
      </c>
      <c r="AD158" s="32" t="s">
        <v>1860</v>
      </c>
      <c r="AE158" s="32" t="s">
        <v>1861</v>
      </c>
      <c r="AF158" s="32" t="s">
        <v>1862</v>
      </c>
      <c r="AG158" s="32" t="s">
        <v>151</v>
      </c>
      <c r="AH158" s="35"/>
    </row>
    <row r="159">
      <c r="A159" s="33">
        <v>158.0</v>
      </c>
      <c r="B159" s="32" t="s">
        <v>1863</v>
      </c>
      <c r="C159" s="32" t="s">
        <v>1864</v>
      </c>
      <c r="D159" s="32">
        <v>2016.0</v>
      </c>
      <c r="E159" s="32" t="s">
        <v>1865</v>
      </c>
      <c r="F159" s="32">
        <v>3.0</v>
      </c>
      <c r="G159" s="32">
        <v>-3.0</v>
      </c>
      <c r="H159" s="32">
        <v>-2.0</v>
      </c>
      <c r="I159" s="32">
        <v>-2.0</v>
      </c>
      <c r="J159" s="32">
        <v>0.0</v>
      </c>
      <c r="K159" s="32" t="s">
        <v>45</v>
      </c>
      <c r="L159" s="32" t="s">
        <v>45</v>
      </c>
      <c r="M159" s="32">
        <v>0.0</v>
      </c>
      <c r="N159" s="32">
        <v>1.0</v>
      </c>
      <c r="O159" s="32" t="s">
        <v>84</v>
      </c>
      <c r="P159" s="32" t="s">
        <v>23</v>
      </c>
      <c r="Q159" s="32">
        <v>0.25</v>
      </c>
      <c r="R159" s="32">
        <v>0.0</v>
      </c>
      <c r="S159" s="32">
        <v>0.75</v>
      </c>
      <c r="T159" s="32">
        <f t="shared" si="11"/>
        <v>1</v>
      </c>
      <c r="U159" s="32" t="s">
        <v>1866</v>
      </c>
      <c r="V159" s="32" t="s">
        <v>143</v>
      </c>
      <c r="W159" s="32" t="s">
        <v>31</v>
      </c>
      <c r="X159" s="32" t="s">
        <v>630</v>
      </c>
      <c r="Y159" s="32" t="s">
        <v>102</v>
      </c>
      <c r="Z159" s="32" t="s">
        <v>1867</v>
      </c>
      <c r="AA159" s="32" t="s">
        <v>1868</v>
      </c>
      <c r="AB159" s="32" t="s">
        <v>1869</v>
      </c>
      <c r="AC159" s="32" t="s">
        <v>1870</v>
      </c>
      <c r="AD159" s="32" t="s">
        <v>1871</v>
      </c>
      <c r="AE159" s="32" t="s">
        <v>1872</v>
      </c>
      <c r="AF159" s="32" t="s">
        <v>1873</v>
      </c>
      <c r="AG159" s="32" t="s">
        <v>151</v>
      </c>
      <c r="AH159" s="35"/>
    </row>
    <row r="160">
      <c r="A160" s="31">
        <v>159.0</v>
      </c>
      <c r="B160" s="32" t="s">
        <v>1874</v>
      </c>
      <c r="C160" s="32" t="s">
        <v>1875</v>
      </c>
      <c r="D160" s="32">
        <v>2014.0</v>
      </c>
      <c r="E160" s="32" t="s">
        <v>533</v>
      </c>
      <c r="F160" s="32">
        <v>3.0</v>
      </c>
      <c r="G160" s="32">
        <v>-10.0</v>
      </c>
      <c r="H160" s="32">
        <v>-7.0</v>
      </c>
      <c r="I160" s="32">
        <v>-15.0</v>
      </c>
      <c r="J160" s="32">
        <v>-3.0</v>
      </c>
      <c r="K160" s="32" t="s">
        <v>42</v>
      </c>
      <c r="L160" s="32" t="s">
        <v>42</v>
      </c>
      <c r="M160" s="32">
        <v>0.0</v>
      </c>
      <c r="N160" s="32">
        <v>1.0</v>
      </c>
      <c r="O160" s="32" t="s">
        <v>84</v>
      </c>
      <c r="P160" s="32" t="s">
        <v>23</v>
      </c>
      <c r="Q160" s="32">
        <v>0.5</v>
      </c>
      <c r="R160" s="32">
        <v>0.0</v>
      </c>
      <c r="S160" s="32">
        <v>0.5</v>
      </c>
      <c r="T160" s="32">
        <f t="shared" si="11"/>
        <v>1</v>
      </c>
      <c r="U160" s="32" t="s">
        <v>1876</v>
      </c>
      <c r="V160" s="32" t="s">
        <v>12</v>
      </c>
      <c r="W160" s="32" t="s">
        <v>12</v>
      </c>
      <c r="X160" s="32" t="s">
        <v>1877</v>
      </c>
      <c r="Y160" s="32" t="s">
        <v>102</v>
      </c>
      <c r="Z160" s="32" t="s">
        <v>1878</v>
      </c>
      <c r="AA160" s="32" t="s">
        <v>1879</v>
      </c>
      <c r="AB160" s="32" t="s">
        <v>1880</v>
      </c>
      <c r="AC160" s="32" t="s">
        <v>1881</v>
      </c>
      <c r="AD160" s="32" t="s">
        <v>1882</v>
      </c>
      <c r="AE160" s="32" t="s">
        <v>1883</v>
      </c>
      <c r="AF160" s="32" t="s">
        <v>1884</v>
      </c>
      <c r="AG160" s="32" t="s">
        <v>401</v>
      </c>
      <c r="AH160" s="32"/>
    </row>
    <row r="161">
      <c r="A161" s="33">
        <v>160.0</v>
      </c>
      <c r="B161" s="32" t="s">
        <v>1885</v>
      </c>
      <c r="C161" s="32" t="s">
        <v>1875</v>
      </c>
      <c r="D161" s="32">
        <v>2015.0</v>
      </c>
      <c r="E161" s="32" t="s">
        <v>1348</v>
      </c>
      <c r="F161" s="32">
        <v>3.0</v>
      </c>
      <c r="G161" s="32">
        <v>-10.0</v>
      </c>
      <c r="H161" s="32">
        <v>-6.0</v>
      </c>
      <c r="I161" s="32">
        <v>-9.0</v>
      </c>
      <c r="J161" s="32">
        <v>0.0</v>
      </c>
      <c r="K161" s="32" t="s">
        <v>330</v>
      </c>
      <c r="L161" s="32" t="s">
        <v>42</v>
      </c>
      <c r="M161" s="32">
        <v>0.0</v>
      </c>
      <c r="N161" s="32">
        <v>1.0</v>
      </c>
      <c r="O161" s="32" t="s">
        <v>84</v>
      </c>
      <c r="P161" s="32" t="s">
        <v>23</v>
      </c>
      <c r="Q161" s="32">
        <v>0.5</v>
      </c>
      <c r="R161" s="32">
        <v>0.0</v>
      </c>
      <c r="S161" s="32">
        <v>0.5</v>
      </c>
      <c r="T161" s="32">
        <f t="shared" si="11"/>
        <v>1</v>
      </c>
      <c r="U161" s="32" t="s">
        <v>1886</v>
      </c>
      <c r="V161" s="32" t="s">
        <v>1887</v>
      </c>
      <c r="W161" s="32" t="s">
        <v>15</v>
      </c>
      <c r="X161" s="32" t="s">
        <v>496</v>
      </c>
      <c r="Y161" s="32" t="s">
        <v>102</v>
      </c>
      <c r="Z161" s="32" t="s">
        <v>1888</v>
      </c>
      <c r="AA161" s="32" t="s">
        <v>1889</v>
      </c>
      <c r="AB161" s="32" t="s">
        <v>1890</v>
      </c>
      <c r="AC161" s="32" t="s">
        <v>1881</v>
      </c>
      <c r="AD161" s="32" t="s">
        <v>1891</v>
      </c>
      <c r="AE161" s="35"/>
      <c r="AF161" s="32" t="s">
        <v>1892</v>
      </c>
      <c r="AG161" s="32" t="s">
        <v>401</v>
      </c>
      <c r="AH161" s="32" t="s">
        <v>126</v>
      </c>
    </row>
    <row r="162">
      <c r="A162" s="31">
        <v>161.0</v>
      </c>
      <c r="B162" s="32" t="s">
        <v>1893</v>
      </c>
      <c r="C162" s="32" t="s">
        <v>1894</v>
      </c>
      <c r="D162" s="32">
        <v>2010.0</v>
      </c>
      <c r="E162" s="32" t="s">
        <v>154</v>
      </c>
      <c r="F162" s="32">
        <v>3.0</v>
      </c>
      <c r="G162" s="32">
        <v>-3.0</v>
      </c>
      <c r="H162" s="32">
        <v>-2.0</v>
      </c>
      <c r="I162" s="32">
        <v>-3.0</v>
      </c>
      <c r="J162" s="32">
        <v>0.0</v>
      </c>
      <c r="K162" s="32" t="s">
        <v>45</v>
      </c>
      <c r="L162" s="32" t="s">
        <v>45</v>
      </c>
      <c r="M162" s="32">
        <v>0.0</v>
      </c>
      <c r="N162" s="32">
        <v>1.0</v>
      </c>
      <c r="O162" s="32" t="s">
        <v>165</v>
      </c>
      <c r="P162" s="32" t="s">
        <v>23</v>
      </c>
      <c r="Q162" s="32">
        <v>0.25</v>
      </c>
      <c r="R162" s="32">
        <v>0.75</v>
      </c>
      <c r="S162" s="32">
        <v>0.0</v>
      </c>
      <c r="T162" s="32">
        <f t="shared" si="11"/>
        <v>1</v>
      </c>
      <c r="U162" s="32" t="s">
        <v>1895</v>
      </c>
      <c r="V162" s="32" t="s">
        <v>520</v>
      </c>
      <c r="W162" s="32" t="s">
        <v>34</v>
      </c>
      <c r="X162" s="32" t="s">
        <v>521</v>
      </c>
      <c r="Y162" s="32" t="s">
        <v>102</v>
      </c>
      <c r="Z162" s="32" t="s">
        <v>1896</v>
      </c>
      <c r="AA162" s="32" t="s">
        <v>1897</v>
      </c>
      <c r="AB162" s="32" t="s">
        <v>1898</v>
      </c>
      <c r="AC162" s="32" t="s">
        <v>1899</v>
      </c>
      <c r="AD162" s="32" t="s">
        <v>1900</v>
      </c>
      <c r="AE162" s="32" t="s">
        <v>1901</v>
      </c>
      <c r="AF162" s="32" t="s">
        <v>1902</v>
      </c>
      <c r="AG162" s="32" t="s">
        <v>1903</v>
      </c>
      <c r="AH162" s="32" t="s">
        <v>126</v>
      </c>
    </row>
    <row r="163">
      <c r="A163" s="33">
        <v>162.0</v>
      </c>
      <c r="B163" s="32" t="s">
        <v>1904</v>
      </c>
      <c r="C163" s="32" t="s">
        <v>1905</v>
      </c>
      <c r="D163" s="32">
        <v>2013.0</v>
      </c>
      <c r="E163" s="32" t="s">
        <v>111</v>
      </c>
      <c r="F163" s="32">
        <v>2.0</v>
      </c>
      <c r="G163" s="32">
        <v>-10.0</v>
      </c>
      <c r="H163" s="32">
        <v>-5.0</v>
      </c>
      <c r="I163" s="32">
        <v>-6.0</v>
      </c>
      <c r="J163" s="32">
        <v>5.0</v>
      </c>
      <c r="K163" s="32" t="s">
        <v>308</v>
      </c>
      <c r="L163" s="32" t="s">
        <v>43</v>
      </c>
      <c r="M163" s="32">
        <v>0.0</v>
      </c>
      <c r="N163" s="32">
        <v>0.0</v>
      </c>
      <c r="O163" s="32" t="s">
        <v>84</v>
      </c>
      <c r="P163" s="32" t="s">
        <v>23</v>
      </c>
      <c r="Q163" s="32">
        <v>0.25</v>
      </c>
      <c r="R163" s="32">
        <v>0.5</v>
      </c>
      <c r="S163" s="32">
        <v>0.25</v>
      </c>
      <c r="T163" s="32">
        <f t="shared" si="11"/>
        <v>1</v>
      </c>
      <c r="U163" s="32" t="s">
        <v>1906</v>
      </c>
      <c r="V163" s="32" t="s">
        <v>369</v>
      </c>
      <c r="W163" s="32" t="s">
        <v>17</v>
      </c>
      <c r="X163" s="32" t="s">
        <v>232</v>
      </c>
      <c r="Y163" s="32" t="s">
        <v>1907</v>
      </c>
      <c r="Z163" s="32" t="s">
        <v>1908</v>
      </c>
      <c r="AA163" s="32" t="s">
        <v>1909</v>
      </c>
      <c r="AB163" s="32" t="s">
        <v>1910</v>
      </c>
      <c r="AC163" s="32" t="s">
        <v>1911</v>
      </c>
      <c r="AD163" s="32" t="s">
        <v>1912</v>
      </c>
      <c r="AE163" s="32" t="s">
        <v>1913</v>
      </c>
      <c r="AF163" s="32" t="s">
        <v>1914</v>
      </c>
      <c r="AG163" s="32" t="s">
        <v>96</v>
      </c>
      <c r="AH163" s="32" t="s">
        <v>126</v>
      </c>
    </row>
    <row r="164">
      <c r="A164" s="31">
        <v>163.0</v>
      </c>
      <c r="B164" s="32" t="s">
        <v>1915</v>
      </c>
      <c r="C164" s="32" t="s">
        <v>1916</v>
      </c>
      <c r="D164" s="32">
        <v>2019.0</v>
      </c>
      <c r="E164" s="32" t="s">
        <v>1917</v>
      </c>
      <c r="F164" s="32">
        <v>3.0</v>
      </c>
      <c r="G164" s="32">
        <v>-9.0</v>
      </c>
      <c r="H164" s="32">
        <v>0.0</v>
      </c>
      <c r="I164" s="32">
        <v>-3.0</v>
      </c>
      <c r="J164" s="32">
        <v>8.0</v>
      </c>
      <c r="K164" s="32" t="s">
        <v>1102</v>
      </c>
      <c r="L164" s="32" t="s">
        <v>1102</v>
      </c>
      <c r="M164" s="48">
        <v>1.0</v>
      </c>
      <c r="N164" s="32">
        <v>1.0</v>
      </c>
      <c r="O164" s="32" t="s">
        <v>84</v>
      </c>
      <c r="P164" s="32" t="s">
        <v>16</v>
      </c>
      <c r="Q164" s="32">
        <v>0.5</v>
      </c>
      <c r="R164" s="32">
        <v>0.25</v>
      </c>
      <c r="S164" s="32">
        <v>0.25</v>
      </c>
      <c r="T164" s="32">
        <v>1.0</v>
      </c>
      <c r="U164" s="32" t="s">
        <v>1918</v>
      </c>
      <c r="V164" s="32" t="s">
        <v>408</v>
      </c>
      <c r="W164" s="32" t="s">
        <v>116</v>
      </c>
      <c r="X164" s="32" t="s">
        <v>1919</v>
      </c>
      <c r="Y164" s="32" t="s">
        <v>1920</v>
      </c>
      <c r="Z164" s="32" t="s">
        <v>1921</v>
      </c>
      <c r="AA164" s="32" t="s">
        <v>1922</v>
      </c>
      <c r="AB164" s="32" t="s">
        <v>1923</v>
      </c>
      <c r="AC164" s="32" t="s">
        <v>1924</v>
      </c>
      <c r="AD164" s="32" t="s">
        <v>1925</v>
      </c>
      <c r="AE164" s="32" t="s">
        <v>1926</v>
      </c>
      <c r="AF164" s="32" t="s">
        <v>1927</v>
      </c>
      <c r="AG164" s="32" t="s">
        <v>96</v>
      </c>
      <c r="AH164" s="32"/>
    </row>
    <row r="165">
      <c r="A165" s="33">
        <v>164.0</v>
      </c>
      <c r="B165" s="32" t="s">
        <v>1928</v>
      </c>
      <c r="C165" s="32" t="s">
        <v>1929</v>
      </c>
      <c r="D165" s="32">
        <v>2020.0</v>
      </c>
      <c r="E165" s="32" t="s">
        <v>1930</v>
      </c>
      <c r="F165" s="32">
        <v>2.0</v>
      </c>
      <c r="G165" s="32">
        <v>-9.0</v>
      </c>
      <c r="H165" s="32">
        <v>-8.0</v>
      </c>
      <c r="I165" s="32">
        <v>-9.0</v>
      </c>
      <c r="J165" s="32">
        <v>-3.0</v>
      </c>
      <c r="K165" s="32" t="s">
        <v>42</v>
      </c>
      <c r="L165" s="32" t="s">
        <v>42</v>
      </c>
      <c r="M165" s="32">
        <v>0.0</v>
      </c>
      <c r="N165" s="32">
        <v>0.0</v>
      </c>
      <c r="O165" s="32" t="s">
        <v>84</v>
      </c>
      <c r="P165" s="32" t="s">
        <v>23</v>
      </c>
      <c r="Q165" s="32">
        <v>0.0</v>
      </c>
      <c r="R165" s="32">
        <v>1.0</v>
      </c>
      <c r="S165" s="32">
        <v>0.0</v>
      </c>
      <c r="T165" s="32">
        <f t="shared" ref="T165:T175" si="12">SUM(Q165:S165)</f>
        <v>1</v>
      </c>
      <c r="U165" s="32" t="s">
        <v>1931</v>
      </c>
      <c r="V165" s="32" t="s">
        <v>1198</v>
      </c>
      <c r="W165" s="32" t="s">
        <v>9</v>
      </c>
      <c r="X165" s="32" t="s">
        <v>496</v>
      </c>
      <c r="Y165" s="32" t="s">
        <v>1932</v>
      </c>
      <c r="Z165" s="32" t="s">
        <v>1933</v>
      </c>
      <c r="AA165" s="32" t="s">
        <v>1934</v>
      </c>
      <c r="AB165" s="32" t="s">
        <v>1935</v>
      </c>
      <c r="AC165" s="32" t="s">
        <v>1936</v>
      </c>
      <c r="AD165" s="32" t="s">
        <v>1928</v>
      </c>
      <c r="AE165" s="32" t="s">
        <v>137</v>
      </c>
      <c r="AF165" s="32" t="s">
        <v>1937</v>
      </c>
      <c r="AG165" s="32" t="s">
        <v>564</v>
      </c>
      <c r="AH165" s="32" t="s">
        <v>126</v>
      </c>
    </row>
    <row r="166">
      <c r="A166" s="31">
        <v>165.0</v>
      </c>
      <c r="B166" s="32" t="s">
        <v>1938</v>
      </c>
      <c r="C166" s="32" t="s">
        <v>1939</v>
      </c>
      <c r="D166" s="32">
        <v>2020.0</v>
      </c>
      <c r="E166" s="32" t="s">
        <v>1818</v>
      </c>
      <c r="F166" s="32">
        <v>3.0</v>
      </c>
      <c r="G166" s="32">
        <v>-3.0</v>
      </c>
      <c r="H166" s="32">
        <v>-1.0</v>
      </c>
      <c r="I166" s="32">
        <v>-2.0</v>
      </c>
      <c r="J166" s="32">
        <v>0.0</v>
      </c>
      <c r="K166" s="32" t="s">
        <v>216</v>
      </c>
      <c r="L166" s="32" t="s">
        <v>45</v>
      </c>
      <c r="M166" s="32">
        <v>0.0</v>
      </c>
      <c r="N166" s="32">
        <v>1.0</v>
      </c>
      <c r="O166" s="32" t="s">
        <v>243</v>
      </c>
      <c r="P166" s="32" t="s">
        <v>16</v>
      </c>
      <c r="Q166" s="32">
        <v>0.25</v>
      </c>
      <c r="R166" s="32">
        <v>0.75</v>
      </c>
      <c r="S166" s="32">
        <v>0.0</v>
      </c>
      <c r="T166" s="32">
        <f t="shared" si="12"/>
        <v>1</v>
      </c>
      <c r="U166" s="32" t="s">
        <v>1940</v>
      </c>
      <c r="V166" s="32" t="s">
        <v>31</v>
      </c>
      <c r="W166" s="32" t="s">
        <v>31</v>
      </c>
      <c r="X166" s="32" t="s">
        <v>630</v>
      </c>
      <c r="Y166" s="32" t="s">
        <v>643</v>
      </c>
      <c r="Z166" s="32" t="s">
        <v>1941</v>
      </c>
      <c r="AA166" s="32" t="s">
        <v>1942</v>
      </c>
      <c r="AB166" s="32" t="s">
        <v>1943</v>
      </c>
      <c r="AC166" s="32" t="s">
        <v>1944</v>
      </c>
      <c r="AD166" s="32" t="s">
        <v>94</v>
      </c>
      <c r="AE166" s="32" t="s">
        <v>137</v>
      </c>
      <c r="AF166" s="32" t="s">
        <v>1945</v>
      </c>
      <c r="AG166" s="32" t="s">
        <v>151</v>
      </c>
      <c r="AH166" s="45"/>
    </row>
    <row r="167">
      <c r="A167" s="33">
        <v>166.0</v>
      </c>
      <c r="B167" s="33" t="s">
        <v>1946</v>
      </c>
      <c r="C167" s="33" t="s">
        <v>1947</v>
      </c>
      <c r="D167" s="33">
        <v>2020.0</v>
      </c>
      <c r="E167" s="33" t="s">
        <v>1948</v>
      </c>
      <c r="F167" s="33">
        <v>2.0</v>
      </c>
      <c r="G167" s="33">
        <v>-10.0</v>
      </c>
      <c r="H167" s="33">
        <v>-6.0</v>
      </c>
      <c r="I167" s="33">
        <v>2.0</v>
      </c>
      <c r="J167" s="33">
        <v>2.0</v>
      </c>
      <c r="K167" s="33" t="s">
        <v>42</v>
      </c>
      <c r="L167" s="33" t="s">
        <v>42</v>
      </c>
      <c r="M167" s="33">
        <v>0.0</v>
      </c>
      <c r="N167" s="33">
        <v>0.0</v>
      </c>
      <c r="O167" s="33" t="s">
        <v>1949</v>
      </c>
      <c r="P167" s="33" t="s">
        <v>16</v>
      </c>
      <c r="Q167" s="33">
        <v>0.0</v>
      </c>
      <c r="R167" s="33">
        <v>1.0</v>
      </c>
      <c r="S167" s="33">
        <v>0.0</v>
      </c>
      <c r="T167" s="33">
        <f t="shared" si="12"/>
        <v>1</v>
      </c>
      <c r="U167" s="33" t="s">
        <v>1950</v>
      </c>
      <c r="V167" s="33" t="s">
        <v>1951</v>
      </c>
      <c r="W167" s="33" t="s">
        <v>15</v>
      </c>
      <c r="X167" s="33" t="s">
        <v>1163</v>
      </c>
      <c r="Y167" s="33" t="s">
        <v>334</v>
      </c>
      <c r="Z167" s="33" t="s">
        <v>1952</v>
      </c>
      <c r="AA167" s="33" t="s">
        <v>1953</v>
      </c>
      <c r="AB167" s="33" t="s">
        <v>1954</v>
      </c>
      <c r="AC167" s="33" t="s">
        <v>1955</v>
      </c>
      <c r="AD167" s="33" t="s">
        <v>1956</v>
      </c>
      <c r="AE167" s="33" t="s">
        <v>1957</v>
      </c>
      <c r="AF167" s="33" t="s">
        <v>1958</v>
      </c>
      <c r="AG167" s="33" t="s">
        <v>1959</v>
      </c>
      <c r="AH167" s="49"/>
    </row>
    <row r="168">
      <c r="A168" s="31">
        <v>167.0</v>
      </c>
      <c r="B168" s="32" t="s">
        <v>1960</v>
      </c>
      <c r="C168" s="32" t="s">
        <v>1961</v>
      </c>
      <c r="D168" s="32">
        <v>2008.0</v>
      </c>
      <c r="E168" s="32" t="s">
        <v>391</v>
      </c>
      <c r="F168" s="32">
        <v>2.0</v>
      </c>
      <c r="G168" s="32">
        <v>-10.0</v>
      </c>
      <c r="H168" s="32">
        <v>-6.0</v>
      </c>
      <c r="I168" s="32">
        <v>-6.0</v>
      </c>
      <c r="J168" s="32">
        <v>5.0</v>
      </c>
      <c r="K168" s="32" t="s">
        <v>42</v>
      </c>
      <c r="L168" s="32" t="s">
        <v>42</v>
      </c>
      <c r="M168" s="32">
        <v>0.0</v>
      </c>
      <c r="N168" s="32">
        <v>1.0</v>
      </c>
      <c r="O168" s="32" t="s">
        <v>84</v>
      </c>
      <c r="P168" s="32" t="s">
        <v>16</v>
      </c>
      <c r="Q168" s="32">
        <v>0.5</v>
      </c>
      <c r="R168" s="32">
        <v>0.0</v>
      </c>
      <c r="S168" s="32">
        <v>0.5</v>
      </c>
      <c r="T168" s="32">
        <f t="shared" si="12"/>
        <v>1</v>
      </c>
      <c r="U168" s="32" t="s">
        <v>1962</v>
      </c>
      <c r="V168" s="32" t="s">
        <v>310</v>
      </c>
      <c r="W168" s="32" t="s">
        <v>15</v>
      </c>
      <c r="X168" s="32" t="s">
        <v>496</v>
      </c>
      <c r="Y168" s="32" t="s">
        <v>1963</v>
      </c>
      <c r="Z168" s="32" t="s">
        <v>1964</v>
      </c>
      <c r="AA168" s="32" t="s">
        <v>1965</v>
      </c>
      <c r="AB168" s="32" t="s">
        <v>1966</v>
      </c>
      <c r="AC168" s="32" t="s">
        <v>1967</v>
      </c>
      <c r="AD168" s="32" t="s">
        <v>1968</v>
      </c>
      <c r="AE168" s="32" t="s">
        <v>137</v>
      </c>
      <c r="AF168" s="32" t="s">
        <v>1969</v>
      </c>
      <c r="AG168" s="32" t="s">
        <v>96</v>
      </c>
      <c r="AH168" s="32" t="s">
        <v>126</v>
      </c>
    </row>
    <row r="169">
      <c r="A169" s="33">
        <v>168.0</v>
      </c>
      <c r="B169" s="32" t="s">
        <v>1970</v>
      </c>
      <c r="C169" s="32" t="s">
        <v>1971</v>
      </c>
      <c r="D169" s="32">
        <v>2010.0</v>
      </c>
      <c r="E169" s="32" t="s">
        <v>391</v>
      </c>
      <c r="F169" s="32">
        <v>2.0</v>
      </c>
      <c r="G169" s="32">
        <v>-9.0</v>
      </c>
      <c r="H169" s="32">
        <v>-6.0</v>
      </c>
      <c r="I169" s="32">
        <v>-6.0</v>
      </c>
      <c r="J169" s="32">
        <v>5.0</v>
      </c>
      <c r="K169" s="32" t="s">
        <v>42</v>
      </c>
      <c r="L169" s="32" t="s">
        <v>42</v>
      </c>
      <c r="M169" s="32">
        <v>0.0</v>
      </c>
      <c r="N169" s="32">
        <v>1.0</v>
      </c>
      <c r="O169" s="32" t="s">
        <v>84</v>
      </c>
      <c r="P169" s="32" t="s">
        <v>16</v>
      </c>
      <c r="Q169" s="32">
        <v>0.0</v>
      </c>
      <c r="R169" s="32">
        <v>1.0</v>
      </c>
      <c r="S169" s="32">
        <v>0.0</v>
      </c>
      <c r="T169" s="32">
        <f t="shared" si="12"/>
        <v>1</v>
      </c>
      <c r="U169" s="32" t="s">
        <v>1972</v>
      </c>
      <c r="V169" s="32" t="s">
        <v>310</v>
      </c>
      <c r="W169" s="32" t="s">
        <v>15</v>
      </c>
      <c r="X169" s="32" t="s">
        <v>496</v>
      </c>
      <c r="Y169" s="32" t="s">
        <v>102</v>
      </c>
      <c r="Z169" s="32" t="s">
        <v>1973</v>
      </c>
      <c r="AA169" s="32" t="s">
        <v>1974</v>
      </c>
      <c r="AB169" s="32" t="s">
        <v>1975</v>
      </c>
      <c r="AC169" s="32" t="s">
        <v>1976</v>
      </c>
      <c r="AD169" s="32" t="s">
        <v>1977</v>
      </c>
      <c r="AE169" s="32" t="s">
        <v>1978</v>
      </c>
      <c r="AF169" s="32" t="s">
        <v>1979</v>
      </c>
      <c r="AG169" s="32" t="s">
        <v>401</v>
      </c>
      <c r="AH169" s="32" t="s">
        <v>126</v>
      </c>
    </row>
    <row r="170">
      <c r="A170" s="31">
        <v>169.0</v>
      </c>
      <c r="B170" s="32" t="s">
        <v>1980</v>
      </c>
      <c r="C170" s="32" t="s">
        <v>1971</v>
      </c>
      <c r="D170" s="32">
        <v>2013.0</v>
      </c>
      <c r="E170" s="32" t="s">
        <v>1981</v>
      </c>
      <c r="F170" s="32">
        <v>0.0</v>
      </c>
      <c r="G170" s="32">
        <v>-10.0</v>
      </c>
      <c r="H170" s="32">
        <v>-6.0</v>
      </c>
      <c r="I170" s="32">
        <v>2.0</v>
      </c>
      <c r="J170" s="32">
        <v>2.0</v>
      </c>
      <c r="K170" s="32" t="s">
        <v>42</v>
      </c>
      <c r="L170" s="32" t="s">
        <v>42</v>
      </c>
      <c r="M170" s="32">
        <v>0.0</v>
      </c>
      <c r="N170" s="32">
        <v>1.0</v>
      </c>
      <c r="O170" s="32" t="s">
        <v>84</v>
      </c>
      <c r="P170" s="32" t="s">
        <v>16</v>
      </c>
      <c r="Q170" s="32">
        <v>0.75</v>
      </c>
      <c r="R170" s="32">
        <v>0.25</v>
      </c>
      <c r="S170" s="32">
        <v>0.0</v>
      </c>
      <c r="T170" s="32">
        <f t="shared" si="12"/>
        <v>1</v>
      </c>
      <c r="U170" s="32" t="s">
        <v>1982</v>
      </c>
      <c r="V170" s="32" t="s">
        <v>1983</v>
      </c>
      <c r="W170" s="32" t="s">
        <v>15</v>
      </c>
      <c r="X170" s="32" t="s">
        <v>422</v>
      </c>
      <c r="Y170" s="32" t="s">
        <v>102</v>
      </c>
      <c r="Z170" s="32" t="s">
        <v>1984</v>
      </c>
      <c r="AA170" s="32" t="s">
        <v>1985</v>
      </c>
      <c r="AB170" s="32" t="s">
        <v>1986</v>
      </c>
      <c r="AC170" s="32" t="s">
        <v>1987</v>
      </c>
      <c r="AD170" s="32" t="s">
        <v>1988</v>
      </c>
      <c r="AE170" s="32" t="s">
        <v>1989</v>
      </c>
      <c r="AF170" s="32" t="s">
        <v>1990</v>
      </c>
      <c r="AG170" s="32" t="s">
        <v>564</v>
      </c>
      <c r="AH170" s="32" t="s">
        <v>1991</v>
      </c>
    </row>
    <row r="171">
      <c r="A171" s="33">
        <v>170.0</v>
      </c>
      <c r="B171" s="32" t="s">
        <v>1992</v>
      </c>
      <c r="C171" s="32" t="s">
        <v>1993</v>
      </c>
      <c r="D171" s="32">
        <v>2004.0</v>
      </c>
      <c r="E171" s="32" t="s">
        <v>111</v>
      </c>
      <c r="F171" s="32">
        <v>3.0</v>
      </c>
      <c r="G171" s="32">
        <v>-3.0</v>
      </c>
      <c r="H171" s="32">
        <v>-1.0</v>
      </c>
      <c r="I171" s="32">
        <v>0.0</v>
      </c>
      <c r="J171" s="32">
        <v>0.0</v>
      </c>
      <c r="K171" s="32" t="s">
        <v>216</v>
      </c>
      <c r="L171" s="32" t="s">
        <v>45</v>
      </c>
      <c r="M171" s="32">
        <v>0.0</v>
      </c>
      <c r="N171" s="32">
        <v>0.0</v>
      </c>
      <c r="O171" s="32" t="s">
        <v>84</v>
      </c>
      <c r="P171" s="32" t="s">
        <v>113</v>
      </c>
      <c r="Q171" s="32">
        <v>1.0</v>
      </c>
      <c r="R171" s="32">
        <v>0.0</v>
      </c>
      <c r="S171" s="32">
        <v>0.0</v>
      </c>
      <c r="T171" s="32">
        <f t="shared" si="12"/>
        <v>1</v>
      </c>
      <c r="U171" s="32" t="s">
        <v>1994</v>
      </c>
      <c r="V171" s="32" t="s">
        <v>1995</v>
      </c>
      <c r="W171" s="32" t="s">
        <v>37</v>
      </c>
      <c r="X171" s="32" t="s">
        <v>1391</v>
      </c>
      <c r="Y171" s="32" t="s">
        <v>1996</v>
      </c>
      <c r="Z171" s="32" t="s">
        <v>1997</v>
      </c>
      <c r="AA171" s="32" t="s">
        <v>1998</v>
      </c>
      <c r="AB171" s="32" t="s">
        <v>1999</v>
      </c>
      <c r="AC171" s="32" t="s">
        <v>2000</v>
      </c>
      <c r="AD171" s="32" t="s">
        <v>2001</v>
      </c>
      <c r="AE171" s="32" t="s">
        <v>2002</v>
      </c>
      <c r="AF171" s="32" t="s">
        <v>2003</v>
      </c>
      <c r="AG171" s="32" t="s">
        <v>96</v>
      </c>
      <c r="AH171" s="32" t="s">
        <v>126</v>
      </c>
    </row>
    <row r="172">
      <c r="A172" s="31">
        <v>171.0</v>
      </c>
      <c r="B172" s="32" t="s">
        <v>2004</v>
      </c>
      <c r="C172" s="32" t="s">
        <v>2005</v>
      </c>
      <c r="D172" s="32">
        <v>2010.0</v>
      </c>
      <c r="E172" s="32" t="s">
        <v>99</v>
      </c>
      <c r="F172" s="32">
        <v>3.0</v>
      </c>
      <c r="G172" s="32">
        <v>-10.0</v>
      </c>
      <c r="H172" s="32">
        <v>-7.0</v>
      </c>
      <c r="I172" s="32">
        <v>-9.0</v>
      </c>
      <c r="J172" s="32">
        <v>-9.0</v>
      </c>
      <c r="K172" s="32" t="s">
        <v>42</v>
      </c>
      <c r="L172" s="32" t="s">
        <v>42</v>
      </c>
      <c r="M172" s="32">
        <v>0.0</v>
      </c>
      <c r="N172" s="32">
        <v>1.0</v>
      </c>
      <c r="O172" s="32" t="s">
        <v>84</v>
      </c>
      <c r="P172" s="32" t="s">
        <v>23</v>
      </c>
      <c r="Q172" s="32">
        <v>1.0</v>
      </c>
      <c r="R172" s="32">
        <v>0.0</v>
      </c>
      <c r="S172" s="32">
        <v>0.0</v>
      </c>
      <c r="T172" s="32">
        <f t="shared" si="12"/>
        <v>1</v>
      </c>
      <c r="U172" s="32" t="s">
        <v>2006</v>
      </c>
      <c r="V172" s="32" t="s">
        <v>9</v>
      </c>
      <c r="W172" s="32" t="s">
        <v>9</v>
      </c>
      <c r="X172" s="32" t="s">
        <v>496</v>
      </c>
      <c r="Y172" s="32" t="s">
        <v>88</v>
      </c>
      <c r="Z172" s="32" t="s">
        <v>2007</v>
      </c>
      <c r="AA172" s="32" t="s">
        <v>2008</v>
      </c>
      <c r="AB172" s="32" t="s">
        <v>2009</v>
      </c>
      <c r="AC172" s="32" t="s">
        <v>2010</v>
      </c>
      <c r="AD172" s="32" t="s">
        <v>2011</v>
      </c>
      <c r="AE172" s="32" t="s">
        <v>2012</v>
      </c>
      <c r="AF172" s="32" t="s">
        <v>2013</v>
      </c>
      <c r="AG172" s="32" t="s">
        <v>1557</v>
      </c>
      <c r="AH172" s="32" t="s">
        <v>490</v>
      </c>
    </row>
    <row r="173">
      <c r="A173" s="33">
        <v>172.0</v>
      </c>
      <c r="B173" s="32" t="s">
        <v>2014</v>
      </c>
      <c r="C173" s="32" t="s">
        <v>2015</v>
      </c>
      <c r="D173" s="32">
        <v>2021.0</v>
      </c>
      <c r="E173" s="32" t="s">
        <v>2016</v>
      </c>
      <c r="F173" s="32">
        <v>2.0</v>
      </c>
      <c r="G173" s="32">
        <v>-7.0</v>
      </c>
      <c r="H173" s="32">
        <v>-4.0</v>
      </c>
      <c r="I173" s="32" t="s">
        <v>94</v>
      </c>
      <c r="J173" s="32" t="s">
        <v>94</v>
      </c>
      <c r="K173" s="32" t="s">
        <v>44</v>
      </c>
      <c r="L173" s="32" t="s">
        <v>44</v>
      </c>
      <c r="M173" s="32">
        <v>0.0</v>
      </c>
      <c r="N173" s="32">
        <v>0.0</v>
      </c>
      <c r="O173" s="32" t="s">
        <v>618</v>
      </c>
      <c r="P173" s="32" t="s">
        <v>23</v>
      </c>
      <c r="Q173" s="32">
        <v>0.0</v>
      </c>
      <c r="R173" s="32">
        <v>1.0</v>
      </c>
      <c r="S173" s="32">
        <v>0.0</v>
      </c>
      <c r="T173" s="32">
        <f t="shared" si="12"/>
        <v>1</v>
      </c>
      <c r="U173" s="32" t="s">
        <v>2017</v>
      </c>
      <c r="V173" s="32" t="s">
        <v>2018</v>
      </c>
      <c r="W173" s="32" t="s">
        <v>25</v>
      </c>
      <c r="X173" s="32" t="s">
        <v>2019</v>
      </c>
      <c r="Y173" s="32" t="s">
        <v>2020</v>
      </c>
      <c r="Z173" s="32" t="s">
        <v>2021</v>
      </c>
      <c r="AA173" s="32" t="s">
        <v>2022</v>
      </c>
      <c r="AB173" s="32" t="s">
        <v>2023</v>
      </c>
      <c r="AC173" s="32" t="s">
        <v>2024</v>
      </c>
      <c r="AD173" s="32" t="s">
        <v>2025</v>
      </c>
      <c r="AE173" s="32" t="s">
        <v>94</v>
      </c>
      <c r="AF173" s="32" t="s">
        <v>2026</v>
      </c>
      <c r="AG173" s="32" t="s">
        <v>96</v>
      </c>
      <c r="AH173" s="32" t="s">
        <v>126</v>
      </c>
    </row>
    <row r="174">
      <c r="A174" s="31">
        <v>173.0</v>
      </c>
      <c r="B174" s="32" t="s">
        <v>2027</v>
      </c>
      <c r="C174" s="32" t="s">
        <v>2028</v>
      </c>
      <c r="D174" s="32">
        <v>2010.0</v>
      </c>
      <c r="E174" s="32" t="s">
        <v>580</v>
      </c>
      <c r="F174" s="32">
        <v>3.0</v>
      </c>
      <c r="G174" s="32">
        <v>-3.0</v>
      </c>
      <c r="H174" s="32">
        <v>-2.0</v>
      </c>
      <c r="I174" s="32">
        <v>0.0</v>
      </c>
      <c r="J174" s="32">
        <v>0.0</v>
      </c>
      <c r="K174" s="32" t="s">
        <v>45</v>
      </c>
      <c r="L174" s="32" t="s">
        <v>45</v>
      </c>
      <c r="M174" s="32">
        <v>0.0</v>
      </c>
      <c r="N174" s="32">
        <v>1.0</v>
      </c>
      <c r="O174" s="32" t="s">
        <v>84</v>
      </c>
      <c r="P174" s="32" t="s">
        <v>23</v>
      </c>
      <c r="Q174" s="32">
        <v>0.5</v>
      </c>
      <c r="R174" s="32">
        <v>0.5</v>
      </c>
      <c r="S174" s="32">
        <v>0.0</v>
      </c>
      <c r="T174" s="32">
        <f t="shared" si="12"/>
        <v>1</v>
      </c>
      <c r="U174" s="32" t="s">
        <v>2029</v>
      </c>
      <c r="V174" s="32" t="s">
        <v>131</v>
      </c>
      <c r="W174" s="32" t="s">
        <v>35</v>
      </c>
      <c r="X174" s="32" t="s">
        <v>117</v>
      </c>
      <c r="Y174" s="32" t="s">
        <v>1080</v>
      </c>
      <c r="Z174" s="32" t="s">
        <v>2030</v>
      </c>
      <c r="AA174" s="32" t="s">
        <v>2031</v>
      </c>
      <c r="AB174" s="32" t="s">
        <v>2032</v>
      </c>
      <c r="AC174" s="32" t="s">
        <v>2033</v>
      </c>
      <c r="AD174" s="32" t="s">
        <v>2034</v>
      </c>
      <c r="AE174" s="32" t="s">
        <v>137</v>
      </c>
      <c r="AF174" s="32" t="s">
        <v>2035</v>
      </c>
      <c r="AG174" s="32" t="s">
        <v>96</v>
      </c>
      <c r="AH174" s="35"/>
    </row>
    <row r="175">
      <c r="A175" s="33">
        <v>174.0</v>
      </c>
      <c r="B175" s="33" t="s">
        <v>2036</v>
      </c>
      <c r="C175" s="33" t="s">
        <v>2037</v>
      </c>
      <c r="D175" s="33">
        <v>2018.0</v>
      </c>
      <c r="E175" s="33" t="s">
        <v>2038</v>
      </c>
      <c r="F175" s="33">
        <v>2.0</v>
      </c>
      <c r="G175" s="33">
        <v>-10.0</v>
      </c>
      <c r="H175" s="33">
        <v>-1.0</v>
      </c>
      <c r="I175" s="33">
        <v>2.0</v>
      </c>
      <c r="J175" s="33">
        <v>4.0</v>
      </c>
      <c r="K175" s="33" t="s">
        <v>2039</v>
      </c>
      <c r="L175" s="33" t="s">
        <v>42</v>
      </c>
      <c r="M175" s="33">
        <v>0.0</v>
      </c>
      <c r="N175" s="33">
        <v>1.0</v>
      </c>
      <c r="O175" s="33" t="s">
        <v>84</v>
      </c>
      <c r="P175" s="33" t="s">
        <v>16</v>
      </c>
      <c r="Q175" s="33">
        <v>0.0</v>
      </c>
      <c r="R175" s="33">
        <v>0.25</v>
      </c>
      <c r="S175" s="33">
        <v>0.75</v>
      </c>
      <c r="T175" s="33">
        <f t="shared" si="12"/>
        <v>1</v>
      </c>
      <c r="U175" s="33" t="s">
        <v>2040</v>
      </c>
      <c r="V175" s="33" t="s">
        <v>332</v>
      </c>
      <c r="W175" s="33" t="s">
        <v>15</v>
      </c>
      <c r="X175" s="33" t="s">
        <v>2041</v>
      </c>
      <c r="Y175" s="33" t="s">
        <v>233</v>
      </c>
      <c r="Z175" s="33" t="s">
        <v>2042</v>
      </c>
      <c r="AA175" s="33" t="s">
        <v>2043</v>
      </c>
      <c r="AB175" s="33" t="s">
        <v>2044</v>
      </c>
      <c r="AC175" s="33" t="s">
        <v>2045</v>
      </c>
      <c r="AD175" s="33" t="s">
        <v>2046</v>
      </c>
      <c r="AE175" s="33" t="s">
        <v>94</v>
      </c>
      <c r="AF175" s="33" t="s">
        <v>2047</v>
      </c>
      <c r="AG175" s="33" t="s">
        <v>96</v>
      </c>
      <c r="AH175" s="33" t="s">
        <v>126</v>
      </c>
    </row>
    <row r="176">
      <c r="A176" s="31">
        <v>175.0</v>
      </c>
      <c r="B176" s="32" t="s">
        <v>2048</v>
      </c>
      <c r="C176" s="32" t="s">
        <v>2049</v>
      </c>
      <c r="D176" s="32">
        <v>2007.0</v>
      </c>
      <c r="E176" s="32" t="s">
        <v>2050</v>
      </c>
      <c r="F176" s="32">
        <v>4.0</v>
      </c>
      <c r="G176" s="32">
        <v>-9.0</v>
      </c>
      <c r="H176" s="32">
        <v>-1.0</v>
      </c>
      <c r="I176" s="32">
        <v>-6.0</v>
      </c>
      <c r="J176" s="32">
        <v>-1.0</v>
      </c>
      <c r="K176" s="32" t="s">
        <v>405</v>
      </c>
      <c r="L176" s="32" t="s">
        <v>405</v>
      </c>
      <c r="M176" s="31">
        <v>1.0</v>
      </c>
      <c r="N176" s="32">
        <v>0.0</v>
      </c>
      <c r="O176" s="32" t="s">
        <v>84</v>
      </c>
      <c r="P176" s="32" t="s">
        <v>23</v>
      </c>
      <c r="Q176" s="32">
        <v>0.25</v>
      </c>
      <c r="R176" s="32">
        <v>0.75</v>
      </c>
      <c r="S176" s="32">
        <v>0.0</v>
      </c>
      <c r="T176" s="32">
        <v>1.0</v>
      </c>
      <c r="U176" s="32" t="s">
        <v>2051</v>
      </c>
      <c r="V176" s="32" t="s">
        <v>2052</v>
      </c>
      <c r="W176" s="32" t="s">
        <v>116</v>
      </c>
      <c r="X176" s="32" t="s">
        <v>2053</v>
      </c>
      <c r="Y176" s="32" t="s">
        <v>2054</v>
      </c>
      <c r="Z176" s="32" t="s">
        <v>2055</v>
      </c>
      <c r="AA176" s="32" t="s">
        <v>2056</v>
      </c>
      <c r="AB176" s="32" t="s">
        <v>2057</v>
      </c>
      <c r="AC176" s="32" t="s">
        <v>2058</v>
      </c>
      <c r="AD176" s="32" t="s">
        <v>2059</v>
      </c>
      <c r="AE176" s="32" t="s">
        <v>94</v>
      </c>
      <c r="AF176" s="32" t="s">
        <v>2060</v>
      </c>
      <c r="AG176" s="32" t="s">
        <v>96</v>
      </c>
      <c r="AH176" s="32"/>
    </row>
    <row r="177">
      <c r="A177" s="33">
        <v>176.0</v>
      </c>
      <c r="B177" s="32" t="s">
        <v>2061</v>
      </c>
      <c r="C177" s="32" t="s">
        <v>2062</v>
      </c>
      <c r="D177" s="32">
        <v>2020.0</v>
      </c>
      <c r="E177" s="32" t="s">
        <v>111</v>
      </c>
      <c r="F177" s="32">
        <v>2.0</v>
      </c>
      <c r="G177" s="32">
        <v>-5.0</v>
      </c>
      <c r="H177" s="32">
        <v>-4.0</v>
      </c>
      <c r="I177" s="32">
        <v>5.0</v>
      </c>
      <c r="J177" s="32">
        <v>8.0</v>
      </c>
      <c r="K177" s="32" t="s">
        <v>44</v>
      </c>
      <c r="L177" s="32" t="s">
        <v>44</v>
      </c>
      <c r="M177" s="32">
        <v>0.0</v>
      </c>
      <c r="N177" s="32">
        <v>1.0</v>
      </c>
      <c r="O177" s="32" t="s">
        <v>84</v>
      </c>
      <c r="P177" s="32" t="s">
        <v>113</v>
      </c>
      <c r="Q177" s="32">
        <v>0.0</v>
      </c>
      <c r="R177" s="32">
        <v>0.0</v>
      </c>
      <c r="S177" s="32">
        <v>1.0</v>
      </c>
      <c r="T177" s="32">
        <f t="shared" ref="T177:T181" si="13">SUM(Q177:S177)</f>
        <v>1</v>
      </c>
      <c r="U177" s="32" t="s">
        <v>2063</v>
      </c>
      <c r="V177" s="32" t="s">
        <v>26</v>
      </c>
      <c r="W177" s="32" t="s">
        <v>25</v>
      </c>
      <c r="X177" s="32" t="s">
        <v>2064</v>
      </c>
      <c r="Y177" s="32" t="s">
        <v>1069</v>
      </c>
      <c r="Z177" s="32" t="s">
        <v>2065</v>
      </c>
      <c r="AA177" s="32" t="s">
        <v>2066</v>
      </c>
      <c r="AB177" s="32" t="s">
        <v>2067</v>
      </c>
      <c r="AC177" s="32" t="s">
        <v>2068</v>
      </c>
      <c r="AD177" s="32" t="s">
        <v>2069</v>
      </c>
      <c r="AE177" s="32" t="s">
        <v>94</v>
      </c>
      <c r="AF177" s="32" t="s">
        <v>2070</v>
      </c>
      <c r="AG177" s="32" t="s">
        <v>96</v>
      </c>
      <c r="AH177" s="32" t="s">
        <v>126</v>
      </c>
    </row>
    <row r="178">
      <c r="A178" s="31">
        <v>177.0</v>
      </c>
      <c r="B178" s="32" t="s">
        <v>2071</v>
      </c>
      <c r="C178" s="32" t="s">
        <v>2072</v>
      </c>
      <c r="D178" s="32">
        <v>2014.0</v>
      </c>
      <c r="E178" s="32" t="s">
        <v>2073</v>
      </c>
      <c r="F178" s="32" t="s">
        <v>1248</v>
      </c>
      <c r="G178" s="32">
        <v>-3.0</v>
      </c>
      <c r="H178" s="32">
        <v>0.0</v>
      </c>
      <c r="I178" s="32">
        <v>-3.0</v>
      </c>
      <c r="J178" s="32">
        <v>0.0</v>
      </c>
      <c r="K178" s="32" t="s">
        <v>2074</v>
      </c>
      <c r="L178" s="32" t="s">
        <v>45</v>
      </c>
      <c r="M178" s="32">
        <v>0.0</v>
      </c>
      <c r="N178" s="32">
        <v>1.0</v>
      </c>
      <c r="O178" s="32" t="s">
        <v>243</v>
      </c>
      <c r="P178" s="32" t="s">
        <v>113</v>
      </c>
      <c r="Q178" s="32">
        <v>0.75</v>
      </c>
      <c r="R178" s="32">
        <v>0.0</v>
      </c>
      <c r="S178" s="32">
        <v>0.25</v>
      </c>
      <c r="T178" s="32">
        <f t="shared" si="13"/>
        <v>1</v>
      </c>
      <c r="U178" s="32" t="s">
        <v>2075</v>
      </c>
      <c r="V178" s="32" t="s">
        <v>2076</v>
      </c>
      <c r="W178" s="32" t="s">
        <v>38</v>
      </c>
      <c r="X178" s="32" t="s">
        <v>2077</v>
      </c>
      <c r="Y178" s="32" t="s">
        <v>2078</v>
      </c>
      <c r="Z178" s="32" t="s">
        <v>2079</v>
      </c>
      <c r="AA178" s="32" t="s">
        <v>2080</v>
      </c>
      <c r="AB178" s="32" t="s">
        <v>2081</v>
      </c>
      <c r="AC178" s="32" t="s">
        <v>2082</v>
      </c>
      <c r="AD178" s="32" t="s">
        <v>2083</v>
      </c>
      <c r="AE178" s="32" t="s">
        <v>94</v>
      </c>
      <c r="AF178" s="32" t="s">
        <v>2084</v>
      </c>
      <c r="AG178" s="32" t="s">
        <v>96</v>
      </c>
      <c r="AH178" s="32" t="s">
        <v>2085</v>
      </c>
    </row>
    <row r="179">
      <c r="A179" s="33">
        <v>178.0</v>
      </c>
      <c r="B179" s="32" t="s">
        <v>2086</v>
      </c>
      <c r="C179" s="32" t="s">
        <v>2087</v>
      </c>
      <c r="D179" s="32">
        <v>2011.0</v>
      </c>
      <c r="E179" s="32" t="s">
        <v>2088</v>
      </c>
      <c r="F179" s="32">
        <v>3.0</v>
      </c>
      <c r="G179" s="32">
        <v>-3.0</v>
      </c>
      <c r="H179" s="32">
        <v>-2.0</v>
      </c>
      <c r="I179" s="32">
        <v>-3.0</v>
      </c>
      <c r="J179" s="32">
        <v>0.0</v>
      </c>
      <c r="K179" s="32" t="s">
        <v>216</v>
      </c>
      <c r="L179" s="32" t="s">
        <v>45</v>
      </c>
      <c r="M179" s="32">
        <v>0.0</v>
      </c>
      <c r="N179" s="32">
        <v>1.0</v>
      </c>
      <c r="O179" s="32" t="s">
        <v>84</v>
      </c>
      <c r="P179" s="32" t="s">
        <v>113</v>
      </c>
      <c r="Q179" s="32">
        <v>0.25</v>
      </c>
      <c r="R179" s="32">
        <v>0.75</v>
      </c>
      <c r="S179" s="32">
        <v>0.0</v>
      </c>
      <c r="T179" s="32">
        <f t="shared" si="13"/>
        <v>1</v>
      </c>
      <c r="U179" s="32" t="s">
        <v>2089</v>
      </c>
      <c r="V179" s="32" t="s">
        <v>2090</v>
      </c>
      <c r="W179" s="32" t="s">
        <v>33</v>
      </c>
      <c r="X179" s="32" t="s">
        <v>2091</v>
      </c>
      <c r="Y179" s="32" t="s">
        <v>582</v>
      </c>
      <c r="Z179" s="32" t="s">
        <v>2092</v>
      </c>
      <c r="AA179" s="32" t="s">
        <v>2093</v>
      </c>
      <c r="AB179" s="32" t="s">
        <v>2094</v>
      </c>
      <c r="AC179" s="32" t="s">
        <v>2095</v>
      </c>
      <c r="AD179" s="32" t="s">
        <v>2096</v>
      </c>
      <c r="AE179" s="32" t="s">
        <v>2097</v>
      </c>
      <c r="AF179" s="32" t="s">
        <v>2098</v>
      </c>
      <c r="AG179" s="32" t="s">
        <v>96</v>
      </c>
      <c r="AH179" s="35"/>
    </row>
    <row r="180">
      <c r="A180" s="31">
        <v>179.0</v>
      </c>
      <c r="B180" s="32" t="s">
        <v>2099</v>
      </c>
      <c r="C180" s="32" t="s">
        <v>2100</v>
      </c>
      <c r="D180" s="32">
        <v>2016.0</v>
      </c>
      <c r="E180" s="32" t="s">
        <v>2101</v>
      </c>
      <c r="F180" s="32">
        <v>2.0</v>
      </c>
      <c r="G180" s="32">
        <v>-3.0</v>
      </c>
      <c r="H180" s="32">
        <v>-2.0</v>
      </c>
      <c r="I180" s="32">
        <v>0.0</v>
      </c>
      <c r="J180" s="32">
        <v>0.0</v>
      </c>
      <c r="K180" s="32" t="s">
        <v>216</v>
      </c>
      <c r="L180" s="32" t="s">
        <v>44</v>
      </c>
      <c r="M180" s="32">
        <v>0.0</v>
      </c>
      <c r="N180" s="32">
        <v>1.0</v>
      </c>
      <c r="O180" s="32" t="s">
        <v>84</v>
      </c>
      <c r="P180" s="32" t="s">
        <v>23</v>
      </c>
      <c r="Q180" s="32">
        <v>0.25</v>
      </c>
      <c r="R180" s="32">
        <v>0.75</v>
      </c>
      <c r="S180" s="32">
        <v>0.0</v>
      </c>
      <c r="T180" s="32">
        <f t="shared" si="13"/>
        <v>1</v>
      </c>
      <c r="U180" s="32" t="s">
        <v>2102</v>
      </c>
      <c r="V180" s="32" t="s">
        <v>2103</v>
      </c>
      <c r="W180" s="32" t="s">
        <v>28</v>
      </c>
      <c r="X180" s="32" t="s">
        <v>2104</v>
      </c>
      <c r="Y180" s="32" t="s">
        <v>1069</v>
      </c>
      <c r="Z180" s="32" t="s">
        <v>2105</v>
      </c>
      <c r="AA180" s="32" t="s">
        <v>2106</v>
      </c>
      <c r="AB180" s="32" t="s">
        <v>2107</v>
      </c>
      <c r="AC180" s="32" t="s">
        <v>2108</v>
      </c>
      <c r="AD180" s="32" t="s">
        <v>2109</v>
      </c>
      <c r="AE180" s="32" t="s">
        <v>94</v>
      </c>
      <c r="AF180" s="32" t="s">
        <v>2110</v>
      </c>
      <c r="AG180" s="32" t="s">
        <v>96</v>
      </c>
      <c r="AH180" s="45"/>
    </row>
    <row r="181">
      <c r="A181" s="33">
        <v>180.0</v>
      </c>
      <c r="B181" s="32" t="s">
        <v>2111</v>
      </c>
      <c r="C181" s="32" t="s">
        <v>2112</v>
      </c>
      <c r="D181" s="32">
        <v>2013.0</v>
      </c>
      <c r="E181" s="32" t="s">
        <v>2113</v>
      </c>
      <c r="F181" s="32">
        <v>3.0</v>
      </c>
      <c r="G181" s="32">
        <v>-3.0</v>
      </c>
      <c r="H181" s="32">
        <v>-1.0</v>
      </c>
      <c r="I181" s="32">
        <v>-3.0</v>
      </c>
      <c r="J181" s="32">
        <v>9.0</v>
      </c>
      <c r="K181" s="32" t="s">
        <v>2074</v>
      </c>
      <c r="L181" s="32" t="s">
        <v>45</v>
      </c>
      <c r="M181" s="32">
        <v>0.0</v>
      </c>
      <c r="N181" s="32">
        <v>1.0</v>
      </c>
      <c r="O181" s="32" t="s">
        <v>84</v>
      </c>
      <c r="P181" s="32" t="s">
        <v>16</v>
      </c>
      <c r="Q181" s="32">
        <v>0.25</v>
      </c>
      <c r="R181" s="32">
        <v>0.75</v>
      </c>
      <c r="S181" s="32">
        <v>0.0</v>
      </c>
      <c r="T181" s="32">
        <f t="shared" si="13"/>
        <v>1</v>
      </c>
      <c r="U181" s="32" t="s">
        <v>2114</v>
      </c>
      <c r="V181" s="32" t="s">
        <v>131</v>
      </c>
      <c r="W181" s="32" t="s">
        <v>35</v>
      </c>
      <c r="X181" s="32" t="s">
        <v>788</v>
      </c>
      <c r="Y181" s="32" t="s">
        <v>102</v>
      </c>
      <c r="Z181" s="32" t="s">
        <v>2115</v>
      </c>
      <c r="AA181" s="32" t="s">
        <v>2116</v>
      </c>
      <c r="AB181" s="32" t="s">
        <v>2112</v>
      </c>
      <c r="AC181" s="32" t="s">
        <v>2117</v>
      </c>
      <c r="AD181" s="32" t="s">
        <v>2118</v>
      </c>
      <c r="AE181" s="32" t="s">
        <v>137</v>
      </c>
      <c r="AF181" s="32" t="s">
        <v>2119</v>
      </c>
      <c r="AG181" s="32" t="s">
        <v>1903</v>
      </c>
      <c r="AH181" s="32" t="s">
        <v>126</v>
      </c>
    </row>
    <row r="182">
      <c r="A182" s="31">
        <v>181.0</v>
      </c>
      <c r="B182" s="41" t="s">
        <v>2120</v>
      </c>
      <c r="C182" s="31" t="s">
        <v>2121</v>
      </c>
      <c r="D182" s="31">
        <v>2021.0</v>
      </c>
      <c r="E182" s="31" t="s">
        <v>99</v>
      </c>
      <c r="F182" s="31">
        <v>3.0</v>
      </c>
      <c r="G182" s="31">
        <v>-9.0</v>
      </c>
      <c r="H182" s="31">
        <v>-5.0</v>
      </c>
      <c r="I182" s="31">
        <v>0.0</v>
      </c>
      <c r="J182" s="31">
        <v>6.0</v>
      </c>
      <c r="K182" s="31" t="s">
        <v>2122</v>
      </c>
      <c r="L182" s="31" t="s">
        <v>43</v>
      </c>
      <c r="M182" s="31">
        <v>0.0</v>
      </c>
      <c r="N182" s="31">
        <v>0.0</v>
      </c>
      <c r="O182" s="31" t="s">
        <v>618</v>
      </c>
      <c r="P182" s="31" t="s">
        <v>113</v>
      </c>
      <c r="Q182" s="31">
        <v>0.5</v>
      </c>
      <c r="R182" s="31">
        <v>0.0</v>
      </c>
      <c r="S182" s="31">
        <v>0.5</v>
      </c>
      <c r="T182" s="31">
        <v>1.0</v>
      </c>
      <c r="U182" s="31" t="s">
        <v>2123</v>
      </c>
      <c r="V182" s="31" t="s">
        <v>2124</v>
      </c>
      <c r="W182" s="31" t="s">
        <v>17</v>
      </c>
      <c r="X182" s="31" t="s">
        <v>232</v>
      </c>
      <c r="Y182" s="31" t="s">
        <v>233</v>
      </c>
      <c r="Z182" s="31" t="s">
        <v>2125</v>
      </c>
      <c r="AA182" s="31" t="s">
        <v>2126</v>
      </c>
      <c r="AB182" s="31" t="s">
        <v>2127</v>
      </c>
      <c r="AC182" s="31" t="s">
        <v>2128</v>
      </c>
      <c r="AD182" s="31" t="s">
        <v>2129</v>
      </c>
      <c r="AE182" s="31" t="s">
        <v>2130</v>
      </c>
      <c r="AF182" s="31" t="s">
        <v>2131</v>
      </c>
      <c r="AG182" s="31" t="s">
        <v>96</v>
      </c>
      <c r="AH182" s="31" t="s">
        <v>126</v>
      </c>
    </row>
    <row r="183">
      <c r="A183" s="33">
        <v>182.0</v>
      </c>
      <c r="B183" s="32" t="s">
        <v>2132</v>
      </c>
      <c r="C183" s="32" t="s">
        <v>2133</v>
      </c>
      <c r="D183" s="32">
        <v>2019.0</v>
      </c>
      <c r="E183" s="32" t="s">
        <v>2134</v>
      </c>
      <c r="F183" s="32">
        <v>3.0</v>
      </c>
      <c r="G183" s="32">
        <v>-10.0</v>
      </c>
      <c r="H183" s="32">
        <v>-7.0</v>
      </c>
      <c r="I183" s="32">
        <v>-9.0</v>
      </c>
      <c r="J183" s="32">
        <v>0.0</v>
      </c>
      <c r="K183" s="32" t="s">
        <v>42</v>
      </c>
      <c r="L183" s="32" t="s">
        <v>42</v>
      </c>
      <c r="M183" s="32">
        <v>0.0</v>
      </c>
      <c r="N183" s="32">
        <v>1.0</v>
      </c>
      <c r="O183" s="32" t="s">
        <v>84</v>
      </c>
      <c r="P183" s="32" t="s">
        <v>23</v>
      </c>
      <c r="Q183" s="32">
        <v>0.25</v>
      </c>
      <c r="R183" s="32">
        <v>0.75</v>
      </c>
      <c r="S183" s="32">
        <v>0.0</v>
      </c>
      <c r="T183" s="32">
        <f t="shared" ref="T183:T187" si="14">SUM(Q183:S183)</f>
        <v>1</v>
      </c>
      <c r="U183" s="32" t="s">
        <v>2135</v>
      </c>
      <c r="V183" s="32" t="s">
        <v>2136</v>
      </c>
      <c r="W183" s="32" t="s">
        <v>12</v>
      </c>
      <c r="X183" s="32" t="s">
        <v>422</v>
      </c>
      <c r="Y183" s="32" t="s">
        <v>2137</v>
      </c>
      <c r="Z183" s="32" t="s">
        <v>2138</v>
      </c>
      <c r="AA183" s="32" t="s">
        <v>2139</v>
      </c>
      <c r="AB183" s="32" t="s">
        <v>2140</v>
      </c>
      <c r="AC183" s="32" t="s">
        <v>2141</v>
      </c>
      <c r="AD183" s="32" t="s">
        <v>2142</v>
      </c>
      <c r="AE183" s="32" t="s">
        <v>2143</v>
      </c>
      <c r="AF183" s="32" t="s">
        <v>2144</v>
      </c>
      <c r="AG183" s="32" t="s">
        <v>96</v>
      </c>
      <c r="AH183" s="32" t="s">
        <v>126</v>
      </c>
    </row>
    <row r="184">
      <c r="A184" s="31">
        <v>183.0</v>
      </c>
      <c r="B184" s="31" t="s">
        <v>2145</v>
      </c>
      <c r="C184" s="31" t="s">
        <v>2146</v>
      </c>
      <c r="D184" s="31">
        <v>2021.0</v>
      </c>
      <c r="E184" s="31" t="s">
        <v>2147</v>
      </c>
      <c r="F184" s="31">
        <v>2.0</v>
      </c>
      <c r="G184" s="31">
        <v>-6.0</v>
      </c>
      <c r="H184" s="31">
        <v>-6.0</v>
      </c>
      <c r="I184" s="31">
        <v>2.0</v>
      </c>
      <c r="J184" s="31">
        <v>4.0</v>
      </c>
      <c r="K184" s="31" t="s">
        <v>330</v>
      </c>
      <c r="L184" s="31" t="s">
        <v>42</v>
      </c>
      <c r="M184" s="31">
        <v>0.0</v>
      </c>
      <c r="N184" s="31">
        <v>1.0</v>
      </c>
      <c r="O184" s="31" t="s">
        <v>243</v>
      </c>
      <c r="P184" s="31" t="s">
        <v>16</v>
      </c>
      <c r="Q184" s="31">
        <v>0.25</v>
      </c>
      <c r="R184" s="31">
        <v>0.75</v>
      </c>
      <c r="S184" s="31">
        <v>0.0</v>
      </c>
      <c r="T184" s="31">
        <f t="shared" si="14"/>
        <v>1</v>
      </c>
      <c r="U184" s="31" t="s">
        <v>2148</v>
      </c>
      <c r="V184" s="31" t="s">
        <v>2149</v>
      </c>
      <c r="W184" s="31" t="s">
        <v>15</v>
      </c>
      <c r="X184" s="31" t="s">
        <v>1163</v>
      </c>
      <c r="Y184" s="31" t="s">
        <v>233</v>
      </c>
      <c r="Z184" s="31" t="s">
        <v>2150</v>
      </c>
      <c r="AA184" s="31" t="s">
        <v>2151</v>
      </c>
      <c r="AB184" s="31" t="s">
        <v>2152</v>
      </c>
      <c r="AC184" s="31" t="s">
        <v>2153</v>
      </c>
      <c r="AD184" s="31" t="s">
        <v>2154</v>
      </c>
      <c r="AE184" s="31" t="s">
        <v>94</v>
      </c>
      <c r="AF184" s="31" t="s">
        <v>2155</v>
      </c>
      <c r="AG184" s="31" t="s">
        <v>96</v>
      </c>
      <c r="AH184" s="31" t="s">
        <v>126</v>
      </c>
    </row>
    <row r="185">
      <c r="A185" s="33">
        <v>184.0</v>
      </c>
      <c r="B185" s="33" t="s">
        <v>2156</v>
      </c>
      <c r="C185" s="33" t="s">
        <v>2157</v>
      </c>
      <c r="D185" s="33">
        <v>2010.0</v>
      </c>
      <c r="E185" s="33" t="s">
        <v>141</v>
      </c>
      <c r="F185" s="33">
        <v>3.0</v>
      </c>
      <c r="G185" s="33">
        <v>-3.0</v>
      </c>
      <c r="H185" s="33">
        <v>-2.0</v>
      </c>
      <c r="I185" s="33">
        <v>-2.0</v>
      </c>
      <c r="J185" s="33">
        <v>0.0</v>
      </c>
      <c r="K185" s="33" t="s">
        <v>45</v>
      </c>
      <c r="L185" s="33" t="s">
        <v>45</v>
      </c>
      <c r="M185" s="33">
        <v>0.0</v>
      </c>
      <c r="N185" s="33">
        <v>1.0</v>
      </c>
      <c r="O185" s="33" t="s">
        <v>84</v>
      </c>
      <c r="P185" s="33" t="s">
        <v>23</v>
      </c>
      <c r="Q185" s="33">
        <v>0.25</v>
      </c>
      <c r="R185" s="33">
        <v>0.75</v>
      </c>
      <c r="S185" s="33">
        <v>0.0</v>
      </c>
      <c r="T185" s="33">
        <f t="shared" si="14"/>
        <v>1</v>
      </c>
      <c r="U185" s="33" t="s">
        <v>2158</v>
      </c>
      <c r="V185" s="33" t="s">
        <v>143</v>
      </c>
      <c r="W185" s="33" t="s">
        <v>31</v>
      </c>
      <c r="X185" s="33" t="s">
        <v>380</v>
      </c>
      <c r="Y185" s="33" t="s">
        <v>2159</v>
      </c>
      <c r="Z185" s="33" t="s">
        <v>2160</v>
      </c>
      <c r="AA185" s="33" t="s">
        <v>2161</v>
      </c>
      <c r="AB185" s="33" t="s">
        <v>2162</v>
      </c>
      <c r="AC185" s="33" t="s">
        <v>2163</v>
      </c>
      <c r="AD185" s="33" t="s">
        <v>2164</v>
      </c>
      <c r="AE185" s="33" t="s">
        <v>137</v>
      </c>
      <c r="AF185" s="33" t="s">
        <v>94</v>
      </c>
      <c r="AG185" s="33" t="s">
        <v>96</v>
      </c>
      <c r="AH185" s="34"/>
    </row>
    <row r="186">
      <c r="A186" s="31">
        <v>185.0</v>
      </c>
      <c r="B186" s="32" t="s">
        <v>2165</v>
      </c>
      <c r="C186" s="32" t="s">
        <v>2166</v>
      </c>
      <c r="D186" s="32">
        <v>2010.0</v>
      </c>
      <c r="E186" s="32" t="s">
        <v>2167</v>
      </c>
      <c r="F186" s="32">
        <v>2.0</v>
      </c>
      <c r="G186" s="32">
        <v>-9.0</v>
      </c>
      <c r="H186" s="32">
        <v>-6.0</v>
      </c>
      <c r="I186" s="32">
        <v>2.0</v>
      </c>
      <c r="J186" s="32">
        <v>5.0</v>
      </c>
      <c r="K186" s="32" t="s">
        <v>330</v>
      </c>
      <c r="L186" s="32" t="s">
        <v>42</v>
      </c>
      <c r="M186" s="32">
        <v>0.0</v>
      </c>
      <c r="N186" s="32">
        <v>1.0</v>
      </c>
      <c r="O186" s="32" t="s">
        <v>243</v>
      </c>
      <c r="P186" s="32" t="s">
        <v>16</v>
      </c>
      <c r="Q186" s="32">
        <v>0.25</v>
      </c>
      <c r="R186" s="32">
        <v>0.75</v>
      </c>
      <c r="S186" s="32">
        <v>0.0</v>
      </c>
      <c r="T186" s="32">
        <f t="shared" si="14"/>
        <v>1</v>
      </c>
      <c r="U186" s="32" t="s">
        <v>2168</v>
      </c>
      <c r="V186" s="32" t="s">
        <v>332</v>
      </c>
      <c r="W186" s="32" t="s">
        <v>15</v>
      </c>
      <c r="X186" s="32" t="s">
        <v>2169</v>
      </c>
      <c r="Y186" s="32" t="s">
        <v>102</v>
      </c>
      <c r="Z186" s="32" t="s">
        <v>2170</v>
      </c>
      <c r="AA186" s="32" t="s">
        <v>2171</v>
      </c>
      <c r="AB186" s="32" t="s">
        <v>2172</v>
      </c>
      <c r="AC186" s="32" t="s">
        <v>2173</v>
      </c>
      <c r="AD186" s="32" t="s">
        <v>2174</v>
      </c>
      <c r="AE186" s="32" t="s">
        <v>2175</v>
      </c>
      <c r="AF186" s="32" t="s">
        <v>2176</v>
      </c>
      <c r="AG186" s="32" t="s">
        <v>564</v>
      </c>
      <c r="AH186" s="32" t="s">
        <v>126</v>
      </c>
    </row>
    <row r="187">
      <c r="A187" s="33">
        <v>186.0</v>
      </c>
      <c r="B187" s="32" t="s">
        <v>2177</v>
      </c>
      <c r="C187" s="32" t="s">
        <v>2178</v>
      </c>
      <c r="D187" s="32">
        <v>2010.0</v>
      </c>
      <c r="E187" s="32" t="s">
        <v>1677</v>
      </c>
      <c r="F187" s="32">
        <v>3.0</v>
      </c>
      <c r="G187" s="32">
        <v>-4.0</v>
      </c>
      <c r="H187" s="32">
        <v>-1.0</v>
      </c>
      <c r="I187" s="32">
        <v>-2.0</v>
      </c>
      <c r="J187" s="32">
        <v>0.0</v>
      </c>
      <c r="K187" s="32" t="s">
        <v>45</v>
      </c>
      <c r="L187" s="32" t="s">
        <v>45</v>
      </c>
      <c r="M187" s="32">
        <v>0.0</v>
      </c>
      <c r="N187" s="32">
        <v>1.0</v>
      </c>
      <c r="O187" s="32" t="s">
        <v>84</v>
      </c>
      <c r="P187" s="32" t="s">
        <v>113</v>
      </c>
      <c r="Q187" s="32">
        <v>0.25</v>
      </c>
      <c r="R187" s="32">
        <v>0.75</v>
      </c>
      <c r="S187" s="32">
        <v>0.0</v>
      </c>
      <c r="T187" s="32">
        <f t="shared" si="14"/>
        <v>1</v>
      </c>
      <c r="U187" s="32" t="s">
        <v>2179</v>
      </c>
      <c r="V187" s="32" t="s">
        <v>2180</v>
      </c>
      <c r="W187" s="32" t="s">
        <v>33</v>
      </c>
      <c r="X187" s="32" t="s">
        <v>259</v>
      </c>
      <c r="Y187" s="32" t="s">
        <v>582</v>
      </c>
      <c r="Z187" s="32" t="s">
        <v>2181</v>
      </c>
      <c r="AA187" s="32" t="s">
        <v>2182</v>
      </c>
      <c r="AB187" s="32" t="s">
        <v>2178</v>
      </c>
      <c r="AC187" s="32" t="s">
        <v>2183</v>
      </c>
      <c r="AD187" s="32" t="s">
        <v>2184</v>
      </c>
      <c r="AE187" s="32" t="s">
        <v>2185</v>
      </c>
      <c r="AF187" s="32" t="s">
        <v>2186</v>
      </c>
      <c r="AG187" s="32" t="s">
        <v>96</v>
      </c>
      <c r="AH187" s="35"/>
    </row>
    <row r="188">
      <c r="A188" s="31">
        <v>187.0</v>
      </c>
      <c r="B188" s="32" t="s">
        <v>2187</v>
      </c>
      <c r="C188" s="32" t="s">
        <v>2188</v>
      </c>
      <c r="D188" s="32">
        <v>2021.0</v>
      </c>
      <c r="E188" s="32" t="s">
        <v>718</v>
      </c>
      <c r="F188" s="32" t="s">
        <v>1248</v>
      </c>
      <c r="G188" s="32">
        <v>-3.0</v>
      </c>
      <c r="H188" s="32">
        <v>-1.0</v>
      </c>
      <c r="I188" s="32">
        <v>-3.0</v>
      </c>
      <c r="J188" s="32">
        <v>0.0</v>
      </c>
      <c r="K188" s="32" t="s">
        <v>45</v>
      </c>
      <c r="L188" s="32" t="s">
        <v>45</v>
      </c>
      <c r="M188" s="32">
        <v>0.0</v>
      </c>
      <c r="N188" s="32">
        <v>1.0</v>
      </c>
      <c r="O188" s="32" t="s">
        <v>84</v>
      </c>
      <c r="P188" s="32" t="s">
        <v>16</v>
      </c>
      <c r="Q188" s="32">
        <v>0.25</v>
      </c>
      <c r="R188" s="32">
        <v>0.75</v>
      </c>
      <c r="S188" s="32">
        <v>0.0</v>
      </c>
      <c r="T188" s="32">
        <v>1.0</v>
      </c>
      <c r="U188" s="32" t="s">
        <v>2189</v>
      </c>
      <c r="V188" s="32" t="s">
        <v>143</v>
      </c>
      <c r="W188" s="32" t="s">
        <v>31</v>
      </c>
      <c r="X188" s="32" t="s">
        <v>630</v>
      </c>
      <c r="Y188" s="32" t="s">
        <v>102</v>
      </c>
      <c r="Z188" s="32" t="s">
        <v>2190</v>
      </c>
      <c r="AA188" s="32" t="s">
        <v>2191</v>
      </c>
      <c r="AB188" s="32" t="s">
        <v>2192</v>
      </c>
      <c r="AC188" s="32" t="s">
        <v>2193</v>
      </c>
      <c r="AD188" s="32" t="s">
        <v>2194</v>
      </c>
      <c r="AE188" s="32" t="s">
        <v>2195</v>
      </c>
      <c r="AF188" s="32" t="s">
        <v>2196</v>
      </c>
      <c r="AG188" s="32" t="s">
        <v>96</v>
      </c>
      <c r="AH188" s="32" t="s">
        <v>126</v>
      </c>
    </row>
    <row r="189">
      <c r="A189" s="33">
        <v>188.0</v>
      </c>
      <c r="B189" s="32" t="s">
        <v>2197</v>
      </c>
      <c r="C189" s="32" t="s">
        <v>2188</v>
      </c>
      <c r="D189" s="32">
        <v>2016.0</v>
      </c>
      <c r="E189" s="32" t="s">
        <v>141</v>
      </c>
      <c r="F189" s="32">
        <v>3.0</v>
      </c>
      <c r="G189" s="32">
        <v>-3.0</v>
      </c>
      <c r="H189" s="32">
        <v>-2.0</v>
      </c>
      <c r="I189" s="32">
        <v>-2.0</v>
      </c>
      <c r="J189" s="32">
        <v>0.0</v>
      </c>
      <c r="K189" s="32" t="s">
        <v>45</v>
      </c>
      <c r="L189" s="32" t="s">
        <v>45</v>
      </c>
      <c r="M189" s="32">
        <v>0.0</v>
      </c>
      <c r="N189" s="32">
        <v>1.0</v>
      </c>
      <c r="O189" s="32" t="s">
        <v>84</v>
      </c>
      <c r="P189" s="32" t="s">
        <v>23</v>
      </c>
      <c r="Q189" s="32">
        <v>0.25</v>
      </c>
      <c r="R189" s="32">
        <v>0.75</v>
      </c>
      <c r="S189" s="32">
        <v>0.0</v>
      </c>
      <c r="T189" s="32">
        <f t="shared" ref="T189:T195" si="15">SUM(Q189:S189)</f>
        <v>1</v>
      </c>
      <c r="U189" s="32" t="s">
        <v>2198</v>
      </c>
      <c r="V189" s="32" t="s">
        <v>143</v>
      </c>
      <c r="W189" s="32" t="s">
        <v>31</v>
      </c>
      <c r="X189" s="32" t="s">
        <v>719</v>
      </c>
      <c r="Y189" s="32" t="s">
        <v>102</v>
      </c>
      <c r="Z189" s="32" t="s">
        <v>2199</v>
      </c>
      <c r="AA189" s="32" t="s">
        <v>2200</v>
      </c>
      <c r="AB189" s="32" t="s">
        <v>2201</v>
      </c>
      <c r="AC189" s="32" t="s">
        <v>2202</v>
      </c>
      <c r="AD189" s="32" t="s">
        <v>2203</v>
      </c>
      <c r="AE189" s="32" t="s">
        <v>137</v>
      </c>
      <c r="AF189" s="32" t="s">
        <v>2204</v>
      </c>
      <c r="AG189" s="32" t="s">
        <v>151</v>
      </c>
      <c r="AH189" s="35"/>
    </row>
    <row r="190">
      <c r="A190" s="31">
        <v>189.0</v>
      </c>
      <c r="B190" s="32" t="s">
        <v>2205</v>
      </c>
      <c r="C190" s="32" t="s">
        <v>2188</v>
      </c>
      <c r="D190" s="32">
        <v>2020.0</v>
      </c>
      <c r="E190" s="32" t="s">
        <v>141</v>
      </c>
      <c r="F190" s="32">
        <v>3.0</v>
      </c>
      <c r="G190" s="32">
        <v>-3.0</v>
      </c>
      <c r="H190" s="32">
        <v>-1.0</v>
      </c>
      <c r="I190" s="32">
        <v>-2.0</v>
      </c>
      <c r="J190" s="32">
        <v>0.0</v>
      </c>
      <c r="K190" s="32" t="s">
        <v>45</v>
      </c>
      <c r="L190" s="32" t="s">
        <v>45</v>
      </c>
      <c r="M190" s="32">
        <v>0.0</v>
      </c>
      <c r="N190" s="32">
        <v>1.0</v>
      </c>
      <c r="O190" s="32" t="s">
        <v>84</v>
      </c>
      <c r="P190" s="32" t="s">
        <v>16</v>
      </c>
      <c r="Q190" s="32">
        <v>0.25</v>
      </c>
      <c r="R190" s="32">
        <v>0.75</v>
      </c>
      <c r="S190" s="32">
        <v>0.0</v>
      </c>
      <c r="T190" s="32">
        <f t="shared" si="15"/>
        <v>1</v>
      </c>
      <c r="U190" s="32" t="s">
        <v>2206</v>
      </c>
      <c r="V190" s="32" t="s">
        <v>143</v>
      </c>
      <c r="W190" s="32" t="s">
        <v>31</v>
      </c>
      <c r="X190" s="32" t="s">
        <v>2207</v>
      </c>
      <c r="Y190" s="32" t="s">
        <v>102</v>
      </c>
      <c r="Z190" s="32" t="s">
        <v>2208</v>
      </c>
      <c r="AA190" s="32" t="s">
        <v>2209</v>
      </c>
      <c r="AB190" s="32" t="s">
        <v>2210</v>
      </c>
      <c r="AC190" s="32" t="s">
        <v>2211</v>
      </c>
      <c r="AD190" s="32" t="s">
        <v>2212</v>
      </c>
      <c r="AE190" s="32" t="s">
        <v>2213</v>
      </c>
      <c r="AF190" s="32" t="s">
        <v>2214</v>
      </c>
      <c r="AG190" s="32" t="s">
        <v>151</v>
      </c>
      <c r="AH190" s="45"/>
    </row>
    <row r="191">
      <c r="A191" s="33">
        <v>190.0</v>
      </c>
      <c r="B191" s="32" t="s">
        <v>2215</v>
      </c>
      <c r="C191" s="32" t="s">
        <v>2216</v>
      </c>
      <c r="D191" s="32">
        <v>2010.0</v>
      </c>
      <c r="E191" s="32" t="s">
        <v>2217</v>
      </c>
      <c r="F191" s="32">
        <v>2.0</v>
      </c>
      <c r="G191" s="32">
        <v>-7.0</v>
      </c>
      <c r="H191" s="32">
        <v>-4.0</v>
      </c>
      <c r="I191" s="32">
        <v>2.0</v>
      </c>
      <c r="J191" s="32">
        <v>4.0</v>
      </c>
      <c r="K191" s="32" t="s">
        <v>2218</v>
      </c>
      <c r="L191" s="32" t="s">
        <v>44</v>
      </c>
      <c r="M191" s="32">
        <v>0.0</v>
      </c>
      <c r="N191" s="32">
        <v>1.0</v>
      </c>
      <c r="O191" s="32" t="s">
        <v>243</v>
      </c>
      <c r="P191" s="32" t="s">
        <v>16</v>
      </c>
      <c r="Q191" s="32">
        <v>0.5</v>
      </c>
      <c r="R191" s="32">
        <v>0.5</v>
      </c>
      <c r="S191" s="32">
        <v>0.0</v>
      </c>
      <c r="T191" s="32">
        <f t="shared" si="15"/>
        <v>1</v>
      </c>
      <c r="U191" s="32" t="s">
        <v>2219</v>
      </c>
      <c r="V191" s="32" t="s">
        <v>2220</v>
      </c>
      <c r="W191" s="32" t="s">
        <v>25</v>
      </c>
      <c r="X191" s="32" t="s">
        <v>2221</v>
      </c>
      <c r="Y191" s="32" t="s">
        <v>88</v>
      </c>
      <c r="Z191" s="32" t="s">
        <v>2222</v>
      </c>
      <c r="AA191" s="32" t="s">
        <v>2223</v>
      </c>
      <c r="AB191" s="32" t="s">
        <v>2224</v>
      </c>
      <c r="AC191" s="32" t="s">
        <v>2225</v>
      </c>
      <c r="AD191" s="32" t="s">
        <v>2226</v>
      </c>
      <c r="AE191" s="32" t="s">
        <v>2227</v>
      </c>
      <c r="AF191" s="32" t="s">
        <v>2228</v>
      </c>
      <c r="AG191" s="32" t="s">
        <v>96</v>
      </c>
      <c r="AH191" s="32" t="s">
        <v>126</v>
      </c>
    </row>
    <row r="192">
      <c r="A192" s="31">
        <v>191.0</v>
      </c>
      <c r="B192" s="32" t="s">
        <v>2229</v>
      </c>
      <c r="C192" s="32" t="s">
        <v>2216</v>
      </c>
      <c r="D192" s="32">
        <v>2009.0</v>
      </c>
      <c r="E192" s="32" t="s">
        <v>2230</v>
      </c>
      <c r="F192" s="32">
        <v>2.0</v>
      </c>
      <c r="G192" s="32">
        <v>-10.0</v>
      </c>
      <c r="H192" s="32">
        <v>-6.0</v>
      </c>
      <c r="I192" s="32">
        <v>2.0</v>
      </c>
      <c r="J192" s="32">
        <v>9.0</v>
      </c>
      <c r="K192" s="32" t="s">
        <v>330</v>
      </c>
      <c r="L192" s="32" t="s">
        <v>42</v>
      </c>
      <c r="M192" s="32">
        <v>0.0</v>
      </c>
      <c r="N192" s="32">
        <v>1.0</v>
      </c>
      <c r="O192" s="32" t="s">
        <v>84</v>
      </c>
      <c r="P192" s="32" t="s">
        <v>16</v>
      </c>
      <c r="Q192" s="32">
        <v>0.5</v>
      </c>
      <c r="R192" s="32">
        <v>0.5</v>
      </c>
      <c r="S192" s="32">
        <v>0.0</v>
      </c>
      <c r="T192" s="32">
        <f t="shared" si="15"/>
        <v>1</v>
      </c>
      <c r="U192" s="32" t="s">
        <v>2231</v>
      </c>
      <c r="V192" s="32" t="s">
        <v>1951</v>
      </c>
      <c r="W192" s="32" t="s">
        <v>15</v>
      </c>
      <c r="X192" s="32" t="s">
        <v>741</v>
      </c>
      <c r="Y192" s="32" t="s">
        <v>88</v>
      </c>
      <c r="Z192" s="32" t="s">
        <v>2232</v>
      </c>
      <c r="AA192" s="32" t="s">
        <v>2233</v>
      </c>
      <c r="AB192" s="32" t="s">
        <v>2234</v>
      </c>
      <c r="AC192" s="32" t="s">
        <v>2235</v>
      </c>
      <c r="AD192" s="32" t="s">
        <v>2236</v>
      </c>
      <c r="AE192" s="32" t="s">
        <v>2237</v>
      </c>
      <c r="AF192" s="32" t="s">
        <v>2238</v>
      </c>
      <c r="AG192" s="32" t="s">
        <v>564</v>
      </c>
      <c r="AH192" s="32" t="s">
        <v>2239</v>
      </c>
    </row>
    <row r="193">
      <c r="A193" s="33">
        <v>192.0</v>
      </c>
      <c r="B193" s="32" t="s">
        <v>2240</v>
      </c>
      <c r="C193" s="32" t="s">
        <v>2241</v>
      </c>
      <c r="D193" s="32">
        <v>2008.0</v>
      </c>
      <c r="E193" s="32" t="s">
        <v>2242</v>
      </c>
      <c r="F193" s="32">
        <v>3.0</v>
      </c>
      <c r="G193" s="32">
        <v>-3.0</v>
      </c>
      <c r="H193" s="32">
        <v>-2.0</v>
      </c>
      <c r="I193" s="32">
        <v>0.0</v>
      </c>
      <c r="J193" s="32">
        <v>0.0</v>
      </c>
      <c r="K193" s="32" t="s">
        <v>216</v>
      </c>
      <c r="L193" s="32" t="s">
        <v>44</v>
      </c>
      <c r="M193" s="32">
        <v>0.0</v>
      </c>
      <c r="N193" s="32">
        <v>1.0</v>
      </c>
      <c r="O193" s="32" t="s">
        <v>84</v>
      </c>
      <c r="P193" s="32" t="s">
        <v>23</v>
      </c>
      <c r="Q193" s="32">
        <v>0.25</v>
      </c>
      <c r="R193" s="32">
        <v>0.75</v>
      </c>
      <c r="S193" s="32">
        <v>0.0</v>
      </c>
      <c r="T193" s="32">
        <f t="shared" si="15"/>
        <v>1</v>
      </c>
      <c r="U193" s="32" t="s">
        <v>2243</v>
      </c>
      <c r="V193" s="32" t="s">
        <v>2103</v>
      </c>
      <c r="W193" s="32" t="s">
        <v>28</v>
      </c>
      <c r="X193" s="32" t="s">
        <v>2244</v>
      </c>
      <c r="Y193" s="32" t="s">
        <v>102</v>
      </c>
      <c r="Z193" s="32" t="s">
        <v>2245</v>
      </c>
      <c r="AA193" s="32" t="s">
        <v>2246</v>
      </c>
      <c r="AB193" s="32" t="s">
        <v>2247</v>
      </c>
      <c r="AC193" s="32" t="s">
        <v>2248</v>
      </c>
      <c r="AD193" s="32" t="s">
        <v>2249</v>
      </c>
      <c r="AE193" s="32" t="s">
        <v>2250</v>
      </c>
      <c r="AF193" s="32" t="s">
        <v>2251</v>
      </c>
      <c r="AG193" s="32" t="s">
        <v>151</v>
      </c>
      <c r="AH193" s="32" t="s">
        <v>126</v>
      </c>
    </row>
    <row r="194">
      <c r="A194" s="31">
        <v>193.0</v>
      </c>
      <c r="B194" s="32" t="s">
        <v>2252</v>
      </c>
      <c r="C194" s="32" t="s">
        <v>2253</v>
      </c>
      <c r="D194" s="32">
        <v>2021.0</v>
      </c>
      <c r="E194" s="32" t="s">
        <v>2254</v>
      </c>
      <c r="F194" s="32">
        <v>2.0</v>
      </c>
      <c r="G194" s="32">
        <v>-6.0</v>
      </c>
      <c r="H194" s="32">
        <v>-1.0</v>
      </c>
      <c r="I194" s="32">
        <v>-3.0</v>
      </c>
      <c r="J194" s="32">
        <v>-1.0</v>
      </c>
      <c r="K194" s="32" t="s">
        <v>774</v>
      </c>
      <c r="L194" s="32" t="s">
        <v>774</v>
      </c>
      <c r="M194" s="32">
        <v>1.0</v>
      </c>
      <c r="N194" s="32">
        <v>1.0</v>
      </c>
      <c r="O194" s="32" t="s">
        <v>618</v>
      </c>
      <c r="P194" s="32" t="s">
        <v>23</v>
      </c>
      <c r="Q194" s="32">
        <v>1.0</v>
      </c>
      <c r="R194" s="32">
        <v>0.0</v>
      </c>
      <c r="S194" s="32">
        <v>0.0</v>
      </c>
      <c r="T194" s="32">
        <f t="shared" si="15"/>
        <v>1</v>
      </c>
      <c r="U194" s="32" t="s">
        <v>2255</v>
      </c>
      <c r="V194" s="32" t="s">
        <v>115</v>
      </c>
      <c r="W194" s="32" t="s">
        <v>25</v>
      </c>
      <c r="X194" s="32" t="s">
        <v>117</v>
      </c>
      <c r="Y194" s="32" t="s">
        <v>522</v>
      </c>
      <c r="Z194" s="32" t="s">
        <v>2256</v>
      </c>
      <c r="AA194" s="32" t="s">
        <v>2257</v>
      </c>
      <c r="AB194" s="32" t="s">
        <v>2258</v>
      </c>
      <c r="AC194" s="32" t="s">
        <v>2259</v>
      </c>
      <c r="AD194" s="45"/>
      <c r="AE194" s="32" t="s">
        <v>2260</v>
      </c>
      <c r="AF194" s="32" t="s">
        <v>2261</v>
      </c>
      <c r="AG194" s="32" t="s">
        <v>96</v>
      </c>
      <c r="AH194" s="32" t="s">
        <v>530</v>
      </c>
    </row>
    <row r="195">
      <c r="A195" s="33">
        <v>194.0</v>
      </c>
      <c r="B195" s="32" t="s">
        <v>2262</v>
      </c>
      <c r="C195" s="32" t="s">
        <v>2263</v>
      </c>
      <c r="D195" s="32">
        <v>2018.0</v>
      </c>
      <c r="E195" s="32" t="s">
        <v>2264</v>
      </c>
      <c r="F195" s="43">
        <v>44230.0</v>
      </c>
      <c r="G195" s="32">
        <v>-10.0</v>
      </c>
      <c r="H195" s="32">
        <v>-4.0</v>
      </c>
      <c r="I195" s="32">
        <v>-6.0</v>
      </c>
      <c r="J195" s="32">
        <v>-2.0</v>
      </c>
      <c r="K195" s="32" t="s">
        <v>604</v>
      </c>
      <c r="L195" s="32" t="s">
        <v>44</v>
      </c>
      <c r="M195" s="32">
        <v>0.0</v>
      </c>
      <c r="N195" s="32">
        <v>1.0</v>
      </c>
      <c r="O195" s="32" t="s">
        <v>2265</v>
      </c>
      <c r="P195" s="32" t="s">
        <v>16</v>
      </c>
      <c r="Q195" s="32">
        <v>0.25</v>
      </c>
      <c r="R195" s="32">
        <v>0.75</v>
      </c>
      <c r="S195" s="32">
        <v>0.0</v>
      </c>
      <c r="T195" s="32">
        <f t="shared" si="15"/>
        <v>1</v>
      </c>
      <c r="U195" s="32" t="s">
        <v>2266</v>
      </c>
      <c r="V195" s="32" t="s">
        <v>2267</v>
      </c>
      <c r="W195" s="32" t="s">
        <v>28</v>
      </c>
      <c r="X195" s="32" t="s">
        <v>2268</v>
      </c>
      <c r="Y195" s="32" t="s">
        <v>102</v>
      </c>
      <c r="Z195" s="32" t="s">
        <v>2269</v>
      </c>
      <c r="AA195" s="32" t="s">
        <v>2270</v>
      </c>
      <c r="AB195" s="32" t="s">
        <v>2271</v>
      </c>
      <c r="AC195" s="32" t="s">
        <v>2272</v>
      </c>
      <c r="AD195" s="32" t="s">
        <v>2273</v>
      </c>
      <c r="AE195" s="32" t="s">
        <v>94</v>
      </c>
      <c r="AF195" s="32" t="s">
        <v>2274</v>
      </c>
      <c r="AG195" s="32" t="s">
        <v>564</v>
      </c>
      <c r="AH195" s="32" t="s">
        <v>126</v>
      </c>
    </row>
    <row r="196">
      <c r="A196" s="31">
        <v>195.0</v>
      </c>
      <c r="B196" s="32" t="s">
        <v>2275</v>
      </c>
      <c r="C196" s="32" t="s">
        <v>2276</v>
      </c>
      <c r="D196" s="32">
        <v>2020.0</v>
      </c>
      <c r="E196" s="32" t="s">
        <v>2277</v>
      </c>
      <c r="F196" s="32">
        <v>3.0</v>
      </c>
      <c r="G196" s="32">
        <v>-3.0</v>
      </c>
      <c r="H196" s="32">
        <v>-1.0</v>
      </c>
      <c r="I196" s="32">
        <v>-6.0</v>
      </c>
      <c r="J196" s="32">
        <v>8.0</v>
      </c>
      <c r="K196" s="32" t="s">
        <v>216</v>
      </c>
      <c r="L196" s="32" t="s">
        <v>44</v>
      </c>
      <c r="M196" s="32">
        <v>0.0</v>
      </c>
      <c r="N196" s="32">
        <v>1.0</v>
      </c>
      <c r="O196" s="32" t="s">
        <v>84</v>
      </c>
      <c r="P196" s="32" t="s">
        <v>16</v>
      </c>
      <c r="Q196" s="32">
        <v>0.25</v>
      </c>
      <c r="R196" s="32">
        <v>0.75</v>
      </c>
      <c r="S196" s="32">
        <v>0.0</v>
      </c>
      <c r="T196" s="32">
        <v>1.0</v>
      </c>
      <c r="U196" s="32" t="s">
        <v>2278</v>
      </c>
      <c r="V196" s="32" t="s">
        <v>1138</v>
      </c>
      <c r="W196" s="32" t="s">
        <v>28</v>
      </c>
      <c r="X196" s="32" t="s">
        <v>2279</v>
      </c>
      <c r="Y196" s="32" t="s">
        <v>102</v>
      </c>
      <c r="Z196" s="32" t="s">
        <v>2280</v>
      </c>
      <c r="AA196" s="32" t="s">
        <v>2281</v>
      </c>
      <c r="AB196" s="32" t="s">
        <v>2282</v>
      </c>
      <c r="AC196" s="32" t="s">
        <v>2283</v>
      </c>
      <c r="AD196" s="32" t="s">
        <v>2284</v>
      </c>
      <c r="AE196" s="32" t="s">
        <v>2285</v>
      </c>
      <c r="AF196" s="32" t="s">
        <v>2286</v>
      </c>
      <c r="AG196" s="32" t="s">
        <v>96</v>
      </c>
      <c r="AH196" s="32" t="s">
        <v>126</v>
      </c>
    </row>
    <row r="197">
      <c r="A197" s="33">
        <v>196.0</v>
      </c>
      <c r="B197" s="32" t="s">
        <v>2287</v>
      </c>
      <c r="C197" s="32" t="s">
        <v>2276</v>
      </c>
      <c r="D197" s="32">
        <v>2020.0</v>
      </c>
      <c r="E197" s="32" t="s">
        <v>2277</v>
      </c>
      <c r="F197" s="32">
        <v>2.0</v>
      </c>
      <c r="G197" s="32">
        <v>-3.0</v>
      </c>
      <c r="H197" s="32">
        <v>-1.0</v>
      </c>
      <c r="I197" s="32">
        <v>-6.0</v>
      </c>
      <c r="J197" s="32">
        <v>8.0</v>
      </c>
      <c r="K197" s="32" t="s">
        <v>216</v>
      </c>
      <c r="L197" s="32" t="s">
        <v>44</v>
      </c>
      <c r="M197" s="32">
        <v>0.0</v>
      </c>
      <c r="N197" s="32">
        <v>1.0</v>
      </c>
      <c r="O197" s="32" t="s">
        <v>84</v>
      </c>
      <c r="P197" s="32" t="s">
        <v>16</v>
      </c>
      <c r="Q197" s="32">
        <v>0.25</v>
      </c>
      <c r="R197" s="32">
        <v>0.75</v>
      </c>
      <c r="S197" s="32">
        <v>0.0</v>
      </c>
      <c r="T197" s="32">
        <v>1.0</v>
      </c>
      <c r="U197" s="32" t="s">
        <v>2288</v>
      </c>
      <c r="V197" s="32" t="s">
        <v>167</v>
      </c>
      <c r="W197" s="32" t="s">
        <v>28</v>
      </c>
      <c r="X197" s="32" t="s">
        <v>2279</v>
      </c>
      <c r="Y197" s="32" t="s">
        <v>102</v>
      </c>
      <c r="Z197" s="32" t="s">
        <v>2289</v>
      </c>
      <c r="AA197" s="32" t="s">
        <v>2290</v>
      </c>
      <c r="AB197" s="32" t="s">
        <v>2291</v>
      </c>
      <c r="AC197" s="32" t="s">
        <v>2292</v>
      </c>
      <c r="AD197" s="32" t="s">
        <v>2293</v>
      </c>
      <c r="AE197" s="32" t="s">
        <v>2294</v>
      </c>
      <c r="AF197" s="32" t="s">
        <v>2295</v>
      </c>
      <c r="AG197" s="32" t="s">
        <v>96</v>
      </c>
      <c r="AH197" s="32" t="s">
        <v>126</v>
      </c>
    </row>
    <row r="198">
      <c r="A198" s="31">
        <v>197.0</v>
      </c>
      <c r="B198" s="31" t="s">
        <v>2296</v>
      </c>
      <c r="C198" s="31" t="s">
        <v>2297</v>
      </c>
      <c r="D198" s="31">
        <v>2010.0</v>
      </c>
      <c r="E198" s="31" t="s">
        <v>201</v>
      </c>
      <c r="F198" s="31">
        <v>2.0</v>
      </c>
      <c r="G198" s="31">
        <v>-8.0</v>
      </c>
      <c r="H198" s="31">
        <v>-8.0</v>
      </c>
      <c r="I198" s="31">
        <v>-3.0</v>
      </c>
      <c r="J198" s="31">
        <v>2.0</v>
      </c>
      <c r="K198" s="31" t="s">
        <v>42</v>
      </c>
      <c r="L198" s="31" t="s">
        <v>42</v>
      </c>
      <c r="M198" s="31">
        <v>0.0</v>
      </c>
      <c r="N198" s="31">
        <v>1.0</v>
      </c>
      <c r="O198" s="31" t="s">
        <v>165</v>
      </c>
      <c r="P198" s="31" t="s">
        <v>23</v>
      </c>
      <c r="Q198" s="31">
        <v>0.25</v>
      </c>
      <c r="R198" s="31">
        <v>0.5</v>
      </c>
      <c r="S198" s="31">
        <v>0.25</v>
      </c>
      <c r="T198" s="31">
        <f t="shared" ref="T198:T199" si="16">SUM(Q198:S198)</f>
        <v>1</v>
      </c>
      <c r="U198" s="31" t="s">
        <v>2298</v>
      </c>
      <c r="V198" s="31" t="s">
        <v>2299</v>
      </c>
      <c r="W198" s="31" t="s">
        <v>15</v>
      </c>
      <c r="X198" s="31" t="s">
        <v>2300</v>
      </c>
      <c r="Y198" s="31" t="s">
        <v>2301</v>
      </c>
      <c r="Z198" s="31" t="s">
        <v>2302</v>
      </c>
      <c r="AA198" s="31" t="s">
        <v>2303</v>
      </c>
      <c r="AB198" s="31" t="s">
        <v>2304</v>
      </c>
      <c r="AC198" s="31" t="s">
        <v>2305</v>
      </c>
      <c r="AD198" s="31" t="s">
        <v>2306</v>
      </c>
      <c r="AE198" s="31" t="s">
        <v>137</v>
      </c>
      <c r="AF198" s="31" t="s">
        <v>2307</v>
      </c>
      <c r="AG198" s="31" t="s">
        <v>96</v>
      </c>
      <c r="AH198" s="31" t="s">
        <v>126</v>
      </c>
    </row>
    <row r="199">
      <c r="A199" s="33">
        <v>198.0</v>
      </c>
      <c r="B199" s="32" t="s">
        <v>2308</v>
      </c>
      <c r="C199" s="32" t="s">
        <v>2309</v>
      </c>
      <c r="D199" s="32">
        <v>2021.0</v>
      </c>
      <c r="E199" s="32" t="s">
        <v>2310</v>
      </c>
      <c r="F199" s="32">
        <v>2.0</v>
      </c>
      <c r="G199" s="32">
        <v>-9.0</v>
      </c>
      <c r="H199" s="32">
        <v>-5.0</v>
      </c>
      <c r="I199" s="32">
        <v>-3.0</v>
      </c>
      <c r="J199" s="32">
        <v>0.0</v>
      </c>
      <c r="K199" s="32" t="s">
        <v>494</v>
      </c>
      <c r="L199" s="32" t="s">
        <v>42</v>
      </c>
      <c r="M199" s="32">
        <v>0.0</v>
      </c>
      <c r="N199" s="32">
        <v>1.0</v>
      </c>
      <c r="O199" s="32" t="s">
        <v>84</v>
      </c>
      <c r="P199" s="32" t="s">
        <v>16</v>
      </c>
      <c r="Q199" s="32">
        <v>0.0</v>
      </c>
      <c r="R199" s="32">
        <v>0.5</v>
      </c>
      <c r="S199" s="32">
        <v>0.5</v>
      </c>
      <c r="T199" s="32">
        <f t="shared" si="16"/>
        <v>1</v>
      </c>
      <c r="U199" s="32" t="s">
        <v>2311</v>
      </c>
      <c r="V199" s="32" t="s">
        <v>2312</v>
      </c>
      <c r="W199" s="32" t="s">
        <v>12</v>
      </c>
      <c r="X199" s="32" t="s">
        <v>2313</v>
      </c>
      <c r="Y199" s="32" t="s">
        <v>1015</v>
      </c>
      <c r="Z199" s="32" t="s">
        <v>2314</v>
      </c>
      <c r="AA199" s="32" t="s">
        <v>2315</v>
      </c>
      <c r="AB199" s="32" t="s">
        <v>2316</v>
      </c>
      <c r="AC199" s="36" t="s">
        <v>2317</v>
      </c>
      <c r="AD199" s="32" t="s">
        <v>2318</v>
      </c>
      <c r="AE199" s="32" t="s">
        <v>2319</v>
      </c>
      <c r="AF199" s="32" t="s">
        <v>2320</v>
      </c>
      <c r="AG199" s="32" t="s">
        <v>96</v>
      </c>
      <c r="AH199" s="32" t="s">
        <v>126</v>
      </c>
    </row>
    <row r="200">
      <c r="A200" s="31">
        <v>199.0</v>
      </c>
      <c r="B200" s="50" t="s">
        <v>2321</v>
      </c>
      <c r="C200" s="50" t="s">
        <v>2322</v>
      </c>
      <c r="D200" s="51">
        <v>2019.0</v>
      </c>
      <c r="E200" s="50" t="s">
        <v>1207</v>
      </c>
      <c r="F200" s="51">
        <v>3.0</v>
      </c>
      <c r="G200" s="51">
        <v>-3.0</v>
      </c>
      <c r="H200" s="51">
        <v>-1.0</v>
      </c>
      <c r="I200" s="51">
        <v>-3.0</v>
      </c>
      <c r="J200" s="51">
        <v>0.0</v>
      </c>
      <c r="K200" s="50" t="s">
        <v>45</v>
      </c>
      <c r="L200" s="50" t="s">
        <v>45</v>
      </c>
      <c r="M200" s="51">
        <v>0.0</v>
      </c>
      <c r="N200" s="51">
        <v>0.0</v>
      </c>
      <c r="O200" s="50" t="s">
        <v>84</v>
      </c>
      <c r="P200" s="50" t="s">
        <v>23</v>
      </c>
      <c r="Q200" s="51">
        <v>0.25</v>
      </c>
      <c r="R200" s="51">
        <v>0.75</v>
      </c>
      <c r="S200" s="51">
        <v>0.0</v>
      </c>
      <c r="T200" s="51">
        <v>1.0</v>
      </c>
      <c r="U200" s="50" t="s">
        <v>2323</v>
      </c>
      <c r="V200" s="50" t="s">
        <v>34</v>
      </c>
      <c r="W200" s="50" t="s">
        <v>34</v>
      </c>
      <c r="X200" s="50" t="s">
        <v>2324</v>
      </c>
      <c r="Y200" s="50" t="s">
        <v>2325</v>
      </c>
      <c r="Z200" s="50" t="s">
        <v>2326</v>
      </c>
      <c r="AA200" s="50" t="s">
        <v>2327</v>
      </c>
      <c r="AB200" s="50" t="s">
        <v>2328</v>
      </c>
      <c r="AC200" s="50" t="s">
        <v>2329</v>
      </c>
      <c r="AD200" s="50" t="s">
        <v>2330</v>
      </c>
      <c r="AE200" s="50" t="s">
        <v>2331</v>
      </c>
      <c r="AF200" s="50" t="s">
        <v>2332</v>
      </c>
      <c r="AG200" s="50" t="s">
        <v>96</v>
      </c>
      <c r="AH200" s="52" t="s">
        <v>126</v>
      </c>
    </row>
    <row r="201">
      <c r="A201" s="33">
        <v>200.0</v>
      </c>
      <c r="B201" s="33" t="s">
        <v>2333</v>
      </c>
      <c r="C201" s="33" t="s">
        <v>2334</v>
      </c>
      <c r="D201" s="33">
        <v>2021.0</v>
      </c>
      <c r="E201" s="33" t="s">
        <v>628</v>
      </c>
      <c r="F201" s="33">
        <v>3.0</v>
      </c>
      <c r="G201" s="33">
        <v>-3.0</v>
      </c>
      <c r="H201" s="33">
        <v>-1.0</v>
      </c>
      <c r="I201" s="33">
        <v>-2.0</v>
      </c>
      <c r="J201" s="33">
        <v>0.0</v>
      </c>
      <c r="K201" s="33" t="s">
        <v>45</v>
      </c>
      <c r="L201" s="33" t="s">
        <v>45</v>
      </c>
      <c r="M201" s="33">
        <v>0.0</v>
      </c>
      <c r="N201" s="33">
        <v>1.0</v>
      </c>
      <c r="O201" s="33" t="s">
        <v>84</v>
      </c>
      <c r="P201" s="33" t="s">
        <v>23</v>
      </c>
      <c r="Q201" s="33">
        <v>0.0</v>
      </c>
      <c r="R201" s="33">
        <v>1.0</v>
      </c>
      <c r="S201" s="33">
        <v>0.0</v>
      </c>
      <c r="T201" s="33">
        <f t="shared" ref="T201:T241" si="17">SUM(Q201:S201)</f>
        <v>1</v>
      </c>
      <c r="U201" s="33" t="s">
        <v>2335</v>
      </c>
      <c r="V201" s="33" t="s">
        <v>143</v>
      </c>
      <c r="W201" s="33" t="s">
        <v>31</v>
      </c>
      <c r="X201" s="33" t="s">
        <v>2207</v>
      </c>
      <c r="Y201" s="33" t="s">
        <v>2336</v>
      </c>
      <c r="Z201" s="33" t="s">
        <v>2337</v>
      </c>
      <c r="AA201" s="33" t="s">
        <v>2338</v>
      </c>
      <c r="AB201" s="33" t="s">
        <v>2339</v>
      </c>
      <c r="AC201" s="33" t="s">
        <v>2340</v>
      </c>
      <c r="AD201" s="33" t="s">
        <v>2341</v>
      </c>
      <c r="AE201" s="33" t="s">
        <v>94</v>
      </c>
      <c r="AF201" s="33" t="s">
        <v>2342</v>
      </c>
      <c r="AG201" s="33" t="s">
        <v>96</v>
      </c>
      <c r="AH201" s="33" t="s">
        <v>126</v>
      </c>
    </row>
    <row r="202">
      <c r="A202" s="31">
        <v>201.0</v>
      </c>
      <c r="B202" s="32" t="s">
        <v>2343</v>
      </c>
      <c r="C202" s="32" t="s">
        <v>2344</v>
      </c>
      <c r="D202" s="32">
        <v>2020.0</v>
      </c>
      <c r="E202" s="32" t="s">
        <v>2345</v>
      </c>
      <c r="F202" s="32">
        <v>3.0</v>
      </c>
      <c r="G202" s="32">
        <v>-10.0</v>
      </c>
      <c r="H202" s="32">
        <v>-9.0</v>
      </c>
      <c r="I202" s="32">
        <v>-6.0</v>
      </c>
      <c r="J202" s="32">
        <v>0.0</v>
      </c>
      <c r="K202" s="32" t="s">
        <v>330</v>
      </c>
      <c r="L202" s="32" t="s">
        <v>42</v>
      </c>
      <c r="M202" s="32">
        <v>0.0</v>
      </c>
      <c r="N202" s="32">
        <v>1.0</v>
      </c>
      <c r="O202" s="32" t="s">
        <v>968</v>
      </c>
      <c r="P202" s="32" t="s">
        <v>23</v>
      </c>
      <c r="Q202" s="32">
        <v>0.25</v>
      </c>
      <c r="R202" s="32">
        <v>0.0</v>
      </c>
      <c r="S202" s="32">
        <v>0.75</v>
      </c>
      <c r="T202" s="32">
        <f t="shared" si="17"/>
        <v>1</v>
      </c>
      <c r="U202" s="32" t="s">
        <v>2346</v>
      </c>
      <c r="V202" s="32" t="s">
        <v>2347</v>
      </c>
      <c r="W202" s="32" t="s">
        <v>12</v>
      </c>
      <c r="X202" s="32" t="s">
        <v>2348</v>
      </c>
      <c r="Y202" s="32" t="s">
        <v>2349</v>
      </c>
      <c r="Z202" s="32" t="s">
        <v>2350</v>
      </c>
      <c r="AA202" s="32" t="s">
        <v>2351</v>
      </c>
      <c r="AB202" s="32" t="s">
        <v>2352</v>
      </c>
      <c r="AC202" s="32" t="s">
        <v>2353</v>
      </c>
      <c r="AD202" s="32" t="s">
        <v>2354</v>
      </c>
      <c r="AE202" s="32" t="s">
        <v>94</v>
      </c>
      <c r="AF202" s="32" t="s">
        <v>2355</v>
      </c>
      <c r="AG202" s="32" t="s">
        <v>96</v>
      </c>
      <c r="AH202" s="32" t="s">
        <v>126</v>
      </c>
    </row>
    <row r="203">
      <c r="A203" s="33">
        <v>202.0</v>
      </c>
      <c r="B203" s="32" t="s">
        <v>2356</v>
      </c>
      <c r="C203" s="32" t="s">
        <v>2357</v>
      </c>
      <c r="D203" s="32">
        <v>1998.0</v>
      </c>
      <c r="E203" s="32" t="s">
        <v>111</v>
      </c>
      <c r="F203" s="32">
        <v>3.0</v>
      </c>
      <c r="G203" s="32">
        <v>-3.0</v>
      </c>
      <c r="H203" s="32">
        <v>-1.0</v>
      </c>
      <c r="I203" s="32">
        <v>-3.0</v>
      </c>
      <c r="J203" s="32">
        <v>0.0</v>
      </c>
      <c r="K203" s="32" t="s">
        <v>45</v>
      </c>
      <c r="L203" s="32" t="s">
        <v>45</v>
      </c>
      <c r="M203" s="32">
        <v>0.0</v>
      </c>
      <c r="N203" s="32">
        <v>1.0</v>
      </c>
      <c r="O203" s="32" t="s">
        <v>84</v>
      </c>
      <c r="P203" s="32" t="s">
        <v>113</v>
      </c>
      <c r="Q203" s="32">
        <v>1.0</v>
      </c>
      <c r="R203" s="32">
        <v>0.0</v>
      </c>
      <c r="S203" s="32">
        <v>0.0</v>
      </c>
      <c r="T203" s="32">
        <f t="shared" si="17"/>
        <v>1</v>
      </c>
      <c r="U203" s="32" t="s">
        <v>2358</v>
      </c>
      <c r="V203" s="32" t="s">
        <v>2076</v>
      </c>
      <c r="W203" s="32" t="s">
        <v>36</v>
      </c>
      <c r="X203" s="32" t="s">
        <v>296</v>
      </c>
      <c r="Y203" s="32" t="s">
        <v>102</v>
      </c>
      <c r="Z203" s="32" t="s">
        <v>2359</v>
      </c>
      <c r="AA203" s="32" t="s">
        <v>2360</v>
      </c>
      <c r="AB203" s="32" t="s">
        <v>2361</v>
      </c>
      <c r="AC203" s="32" t="s">
        <v>2362</v>
      </c>
      <c r="AD203" s="32" t="s">
        <v>2363</v>
      </c>
      <c r="AE203" s="32" t="s">
        <v>2364</v>
      </c>
      <c r="AF203" s="32" t="s">
        <v>2365</v>
      </c>
      <c r="AG203" s="32" t="s">
        <v>96</v>
      </c>
      <c r="AH203" s="35"/>
    </row>
    <row r="204">
      <c r="A204" s="31">
        <v>203.0</v>
      </c>
      <c r="B204" s="31" t="s">
        <v>2366</v>
      </c>
      <c r="C204" s="31" t="s">
        <v>2367</v>
      </c>
      <c r="D204" s="31">
        <v>2009.0</v>
      </c>
      <c r="E204" s="31" t="s">
        <v>2368</v>
      </c>
      <c r="F204" s="31">
        <v>3.0</v>
      </c>
      <c r="G204" s="31">
        <v>-3.0</v>
      </c>
      <c r="H204" s="31">
        <v>-2.0</v>
      </c>
      <c r="I204" s="31">
        <v>-3.0</v>
      </c>
      <c r="J204" s="31">
        <v>0.0</v>
      </c>
      <c r="K204" s="31" t="s">
        <v>45</v>
      </c>
      <c r="L204" s="31" t="s">
        <v>45</v>
      </c>
      <c r="M204" s="31">
        <v>0.0</v>
      </c>
      <c r="N204" s="31">
        <v>1.0</v>
      </c>
      <c r="O204" s="31" t="s">
        <v>84</v>
      </c>
      <c r="P204" s="31" t="s">
        <v>23</v>
      </c>
      <c r="Q204" s="31">
        <v>0.25</v>
      </c>
      <c r="R204" s="31">
        <v>0.75</v>
      </c>
      <c r="S204" s="31">
        <v>0.0</v>
      </c>
      <c r="T204" s="31">
        <f t="shared" si="17"/>
        <v>1</v>
      </c>
      <c r="U204" s="31" t="s">
        <v>2369</v>
      </c>
      <c r="V204" s="31" t="s">
        <v>143</v>
      </c>
      <c r="W204" s="31" t="s">
        <v>31</v>
      </c>
      <c r="X204" s="31" t="s">
        <v>380</v>
      </c>
      <c r="Y204" s="31" t="s">
        <v>102</v>
      </c>
      <c r="Z204" s="31" t="s">
        <v>2370</v>
      </c>
      <c r="AA204" s="31" t="s">
        <v>2371</v>
      </c>
      <c r="AB204" s="31" t="s">
        <v>2372</v>
      </c>
      <c r="AC204" s="31" t="s">
        <v>2373</v>
      </c>
      <c r="AD204" s="31" t="s">
        <v>2374</v>
      </c>
      <c r="AE204" s="31" t="s">
        <v>2375</v>
      </c>
      <c r="AF204" s="31" t="s">
        <v>2376</v>
      </c>
      <c r="AG204" s="31" t="s">
        <v>151</v>
      </c>
      <c r="AH204" s="31"/>
    </row>
    <row r="205">
      <c r="A205" s="33">
        <v>204.0</v>
      </c>
      <c r="B205" s="33" t="s">
        <v>2377</v>
      </c>
      <c r="C205" s="33" t="s">
        <v>2378</v>
      </c>
      <c r="D205" s="33">
        <v>2008.0</v>
      </c>
      <c r="E205" s="33" t="s">
        <v>2379</v>
      </c>
      <c r="F205" s="33">
        <v>2.0</v>
      </c>
      <c r="G205" s="33">
        <v>-10.0</v>
      </c>
      <c r="H205" s="33">
        <v>-6.0</v>
      </c>
      <c r="I205" s="33">
        <v>2.0</v>
      </c>
      <c r="J205" s="33">
        <v>2.0</v>
      </c>
      <c r="K205" s="33" t="s">
        <v>42</v>
      </c>
      <c r="L205" s="33" t="s">
        <v>42</v>
      </c>
      <c r="M205" s="33">
        <v>0.0</v>
      </c>
      <c r="N205" s="33">
        <v>1.0</v>
      </c>
      <c r="O205" s="33" t="s">
        <v>84</v>
      </c>
      <c r="P205" s="33" t="s">
        <v>16</v>
      </c>
      <c r="Q205" s="33">
        <v>0.0</v>
      </c>
      <c r="R205" s="33">
        <v>1.0</v>
      </c>
      <c r="S205" s="33">
        <v>0.0</v>
      </c>
      <c r="T205" s="33">
        <f t="shared" si="17"/>
        <v>1</v>
      </c>
      <c r="U205" s="33" t="s">
        <v>2380</v>
      </c>
      <c r="V205" s="33" t="s">
        <v>1951</v>
      </c>
      <c r="W205" s="33" t="s">
        <v>15</v>
      </c>
      <c r="X205" s="33" t="s">
        <v>1163</v>
      </c>
      <c r="Y205" s="33" t="s">
        <v>102</v>
      </c>
      <c r="Z205" s="33" t="s">
        <v>2381</v>
      </c>
      <c r="AA205" s="33" t="s">
        <v>2382</v>
      </c>
      <c r="AB205" s="33" t="s">
        <v>2383</v>
      </c>
      <c r="AC205" s="33" t="s">
        <v>2384</v>
      </c>
      <c r="AD205" s="33" t="s">
        <v>2385</v>
      </c>
      <c r="AE205" s="33" t="s">
        <v>2386</v>
      </c>
      <c r="AF205" s="33" t="s">
        <v>2387</v>
      </c>
      <c r="AG205" s="33" t="s">
        <v>564</v>
      </c>
      <c r="AH205" s="49"/>
    </row>
    <row r="206">
      <c r="A206" s="31">
        <v>205.0</v>
      </c>
      <c r="B206" s="32" t="s">
        <v>2388</v>
      </c>
      <c r="C206" s="32" t="s">
        <v>2389</v>
      </c>
      <c r="D206" s="32">
        <v>2021.0</v>
      </c>
      <c r="E206" s="32" t="s">
        <v>2390</v>
      </c>
      <c r="F206" s="32">
        <v>3.0</v>
      </c>
      <c r="G206" s="32">
        <v>-10.0</v>
      </c>
      <c r="H206" s="32">
        <v>-6.0</v>
      </c>
      <c r="I206" s="32">
        <v>-12.0</v>
      </c>
      <c r="J206" s="32">
        <v>-3.0</v>
      </c>
      <c r="K206" s="32" t="s">
        <v>42</v>
      </c>
      <c r="L206" s="32" t="s">
        <v>42</v>
      </c>
      <c r="M206" s="32">
        <v>0.0</v>
      </c>
      <c r="N206" s="32">
        <v>1.0</v>
      </c>
      <c r="O206" s="32" t="s">
        <v>2391</v>
      </c>
      <c r="P206" s="32" t="s">
        <v>23</v>
      </c>
      <c r="Q206" s="32">
        <v>0.5</v>
      </c>
      <c r="R206" s="32">
        <v>0.0</v>
      </c>
      <c r="S206" s="32">
        <v>0.5</v>
      </c>
      <c r="T206" s="32">
        <f t="shared" si="17"/>
        <v>1</v>
      </c>
      <c r="U206" s="32" t="s">
        <v>2392</v>
      </c>
      <c r="V206" s="32" t="s">
        <v>12</v>
      </c>
      <c r="W206" s="32" t="s">
        <v>12</v>
      </c>
      <c r="X206" s="32" t="s">
        <v>2393</v>
      </c>
      <c r="Y206" s="32" t="s">
        <v>448</v>
      </c>
      <c r="Z206" s="32" t="s">
        <v>2394</v>
      </c>
      <c r="AA206" s="32" t="s">
        <v>2395</v>
      </c>
      <c r="AB206" s="32" t="s">
        <v>2396</v>
      </c>
      <c r="AC206" s="32" t="s">
        <v>2397</v>
      </c>
      <c r="AD206" s="32" t="s">
        <v>2396</v>
      </c>
      <c r="AE206" s="32" t="s">
        <v>2398</v>
      </c>
      <c r="AF206" s="32" t="s">
        <v>2399</v>
      </c>
      <c r="AG206" s="32" t="s">
        <v>96</v>
      </c>
      <c r="AH206" s="32" t="s">
        <v>126</v>
      </c>
    </row>
    <row r="207">
      <c r="A207" s="33">
        <v>206.0</v>
      </c>
      <c r="B207" s="32" t="s">
        <v>2400</v>
      </c>
      <c r="C207" s="32" t="s">
        <v>2389</v>
      </c>
      <c r="D207" s="32">
        <v>2012.0</v>
      </c>
      <c r="E207" s="32" t="s">
        <v>2401</v>
      </c>
      <c r="F207" s="32">
        <v>3.0</v>
      </c>
      <c r="G207" s="32">
        <v>-3.0</v>
      </c>
      <c r="H207" s="32">
        <v>-1.0</v>
      </c>
      <c r="I207" s="32">
        <v>0.0</v>
      </c>
      <c r="J207" s="32">
        <v>0.0</v>
      </c>
      <c r="K207" s="32" t="s">
        <v>2402</v>
      </c>
      <c r="L207" s="32" t="s">
        <v>45</v>
      </c>
      <c r="M207" s="32">
        <v>0.0</v>
      </c>
      <c r="N207" s="32">
        <v>0.0</v>
      </c>
      <c r="O207" s="32" t="s">
        <v>84</v>
      </c>
      <c r="P207" s="32" t="s">
        <v>23</v>
      </c>
      <c r="Q207" s="32">
        <v>0.25</v>
      </c>
      <c r="R207" s="32">
        <v>0.75</v>
      </c>
      <c r="S207" s="32">
        <v>0.0</v>
      </c>
      <c r="T207" s="32">
        <f t="shared" si="17"/>
        <v>1</v>
      </c>
      <c r="U207" s="32" t="s">
        <v>2403</v>
      </c>
      <c r="V207" s="32" t="s">
        <v>2404</v>
      </c>
      <c r="W207" s="32" t="s">
        <v>37</v>
      </c>
      <c r="X207" s="32" t="s">
        <v>2405</v>
      </c>
      <c r="Y207" s="32" t="s">
        <v>102</v>
      </c>
      <c r="Z207" s="32" t="s">
        <v>2406</v>
      </c>
      <c r="AA207" s="32" t="s">
        <v>2407</v>
      </c>
      <c r="AB207" s="32" t="s">
        <v>2408</v>
      </c>
      <c r="AC207" s="32" t="s">
        <v>2409</v>
      </c>
      <c r="AD207" s="32" t="s">
        <v>2410</v>
      </c>
      <c r="AE207" s="32" t="s">
        <v>2411</v>
      </c>
      <c r="AF207" s="32" t="s">
        <v>2412</v>
      </c>
      <c r="AG207" s="32" t="s">
        <v>151</v>
      </c>
      <c r="AH207" s="32" t="s">
        <v>2413</v>
      </c>
    </row>
    <row r="208">
      <c r="A208" s="31">
        <v>207.0</v>
      </c>
      <c r="B208" s="31" t="s">
        <v>2414</v>
      </c>
      <c r="C208" s="31" t="s">
        <v>2415</v>
      </c>
      <c r="D208" s="31">
        <v>2015.0</v>
      </c>
      <c r="E208" s="31" t="s">
        <v>2416</v>
      </c>
      <c r="F208" s="42">
        <v>44230.0</v>
      </c>
      <c r="G208" s="31">
        <v>-10.0</v>
      </c>
      <c r="H208" s="31">
        <v>0.0</v>
      </c>
      <c r="I208" s="31">
        <v>-6.0</v>
      </c>
      <c r="J208" s="31">
        <v>5.0</v>
      </c>
      <c r="K208" s="31" t="s">
        <v>405</v>
      </c>
      <c r="L208" s="31" t="s">
        <v>405</v>
      </c>
      <c r="M208" s="31">
        <v>1.0</v>
      </c>
      <c r="N208" s="31">
        <v>1.0</v>
      </c>
      <c r="O208" s="31" t="s">
        <v>84</v>
      </c>
      <c r="P208" s="31" t="s">
        <v>16</v>
      </c>
      <c r="Q208" s="31">
        <v>0.5</v>
      </c>
      <c r="R208" s="31">
        <v>0.5</v>
      </c>
      <c r="S208" s="31">
        <v>0.0</v>
      </c>
      <c r="T208" s="31">
        <f t="shared" si="17"/>
        <v>1</v>
      </c>
      <c r="U208" s="31" t="s">
        <v>2417</v>
      </c>
      <c r="V208" s="53" t="s">
        <v>408</v>
      </c>
      <c r="W208" s="53" t="s">
        <v>38</v>
      </c>
      <c r="X208" s="53" t="s">
        <v>408</v>
      </c>
      <c r="Y208" s="31" t="s">
        <v>2418</v>
      </c>
      <c r="Z208" s="31" t="s">
        <v>2419</v>
      </c>
      <c r="AA208" s="31" t="s">
        <v>2420</v>
      </c>
      <c r="AB208" s="31" t="s">
        <v>2421</v>
      </c>
      <c r="AC208" s="31" t="s">
        <v>2422</v>
      </c>
      <c r="AD208" s="31" t="s">
        <v>2423</v>
      </c>
      <c r="AE208" s="31" t="s">
        <v>94</v>
      </c>
      <c r="AF208" s="31" t="s">
        <v>2424</v>
      </c>
      <c r="AG208" s="31" t="s">
        <v>96</v>
      </c>
      <c r="AH208" s="31" t="s">
        <v>126</v>
      </c>
    </row>
    <row r="209">
      <c r="A209" s="33">
        <v>208.0</v>
      </c>
      <c r="B209" s="32" t="s">
        <v>2425</v>
      </c>
      <c r="C209" s="32" t="s">
        <v>2426</v>
      </c>
      <c r="D209" s="32">
        <v>2009.0</v>
      </c>
      <c r="E209" s="32" t="s">
        <v>2427</v>
      </c>
      <c r="F209" s="32">
        <v>3.0</v>
      </c>
      <c r="G209" s="32">
        <v>-3.0</v>
      </c>
      <c r="H209" s="32">
        <v>-2.0</v>
      </c>
      <c r="I209" s="32">
        <v>-3.0</v>
      </c>
      <c r="J209" s="32">
        <v>0.0</v>
      </c>
      <c r="K209" s="32" t="s">
        <v>45</v>
      </c>
      <c r="L209" s="32" t="s">
        <v>45</v>
      </c>
      <c r="M209" s="32">
        <v>0.0</v>
      </c>
      <c r="N209" s="32">
        <v>1.0</v>
      </c>
      <c r="O209" s="32" t="s">
        <v>84</v>
      </c>
      <c r="P209" s="32" t="s">
        <v>113</v>
      </c>
      <c r="Q209" s="32">
        <v>1.0</v>
      </c>
      <c r="R209" s="32">
        <v>0.0</v>
      </c>
      <c r="S209" s="32">
        <v>0.0</v>
      </c>
      <c r="T209" s="32">
        <f t="shared" si="17"/>
        <v>1</v>
      </c>
      <c r="U209" s="32" t="s">
        <v>2428</v>
      </c>
      <c r="V209" s="32" t="s">
        <v>143</v>
      </c>
      <c r="W209" s="32" t="s">
        <v>31</v>
      </c>
      <c r="X209" s="32" t="s">
        <v>380</v>
      </c>
      <c r="Y209" s="32" t="s">
        <v>102</v>
      </c>
      <c r="Z209" s="32" t="s">
        <v>2429</v>
      </c>
      <c r="AA209" s="32" t="s">
        <v>2430</v>
      </c>
      <c r="AB209" s="32" t="s">
        <v>2431</v>
      </c>
      <c r="AC209" s="32" t="s">
        <v>2432</v>
      </c>
      <c r="AD209" s="32" t="s">
        <v>2433</v>
      </c>
      <c r="AE209" s="32" t="s">
        <v>137</v>
      </c>
      <c r="AF209" s="32" t="s">
        <v>2434</v>
      </c>
      <c r="AG209" s="32" t="s">
        <v>96</v>
      </c>
      <c r="AH209" s="32" t="s">
        <v>126</v>
      </c>
    </row>
    <row r="210">
      <c r="A210" s="31">
        <v>209.0</v>
      </c>
      <c r="B210" s="32" t="s">
        <v>2435</v>
      </c>
      <c r="C210" s="32" t="s">
        <v>2436</v>
      </c>
      <c r="D210" s="32">
        <v>2009.0</v>
      </c>
      <c r="E210" s="32" t="s">
        <v>2437</v>
      </c>
      <c r="F210" s="32">
        <v>2.0</v>
      </c>
      <c r="G210" s="32">
        <v>-10.0</v>
      </c>
      <c r="H210" s="32">
        <v>-7.0</v>
      </c>
      <c r="I210" s="32">
        <v>-6.0</v>
      </c>
      <c r="J210" s="32">
        <v>0.0</v>
      </c>
      <c r="K210" s="32" t="s">
        <v>42</v>
      </c>
      <c r="L210" s="32" t="s">
        <v>42</v>
      </c>
      <c r="M210" s="32">
        <v>0.0</v>
      </c>
      <c r="N210" s="32">
        <v>1.0</v>
      </c>
      <c r="O210" s="32" t="s">
        <v>84</v>
      </c>
      <c r="P210" s="32" t="s">
        <v>23</v>
      </c>
      <c r="Q210" s="32">
        <v>0.25</v>
      </c>
      <c r="R210" s="32">
        <v>0.0</v>
      </c>
      <c r="S210" s="32">
        <v>0.75</v>
      </c>
      <c r="T210" s="32">
        <f t="shared" si="17"/>
        <v>1</v>
      </c>
      <c r="U210" s="32" t="s">
        <v>2438</v>
      </c>
      <c r="V210" s="32" t="s">
        <v>2439</v>
      </c>
      <c r="W210" s="32" t="s">
        <v>15</v>
      </c>
      <c r="X210" s="32" t="s">
        <v>422</v>
      </c>
      <c r="Y210" s="32" t="s">
        <v>2440</v>
      </c>
      <c r="Z210" s="32" t="s">
        <v>2441</v>
      </c>
      <c r="AA210" s="32" t="s">
        <v>2442</v>
      </c>
      <c r="AB210" s="32" t="s">
        <v>2443</v>
      </c>
      <c r="AC210" s="32" t="s">
        <v>2444</v>
      </c>
      <c r="AD210" s="32" t="s">
        <v>2445</v>
      </c>
      <c r="AE210" s="32" t="s">
        <v>2446</v>
      </c>
      <c r="AF210" s="32" t="s">
        <v>2447</v>
      </c>
      <c r="AG210" s="32" t="s">
        <v>96</v>
      </c>
      <c r="AH210" s="32" t="s">
        <v>126</v>
      </c>
    </row>
    <row r="211">
      <c r="A211" s="33">
        <v>210.0</v>
      </c>
      <c r="B211" s="32" t="s">
        <v>2448</v>
      </c>
      <c r="C211" s="32" t="s">
        <v>2449</v>
      </c>
      <c r="D211" s="32">
        <v>2014.0</v>
      </c>
      <c r="E211" s="32" t="s">
        <v>2450</v>
      </c>
      <c r="F211" s="32">
        <v>3.0</v>
      </c>
      <c r="G211" s="32">
        <v>-8.0</v>
      </c>
      <c r="H211" s="32">
        <v>-2.0</v>
      </c>
      <c r="I211" s="32">
        <v>2.0</v>
      </c>
      <c r="J211" s="32">
        <v>2.0</v>
      </c>
      <c r="K211" s="32" t="s">
        <v>216</v>
      </c>
      <c r="L211" s="32" t="s">
        <v>44</v>
      </c>
      <c r="M211" s="32">
        <v>0.0</v>
      </c>
      <c r="N211" s="32">
        <v>1.0</v>
      </c>
      <c r="O211" s="32" t="s">
        <v>84</v>
      </c>
      <c r="P211" s="32" t="s">
        <v>23</v>
      </c>
      <c r="Q211" s="32">
        <v>0.25</v>
      </c>
      <c r="R211" s="32">
        <v>0.75</v>
      </c>
      <c r="S211" s="32">
        <v>0.0</v>
      </c>
      <c r="T211" s="32">
        <f t="shared" si="17"/>
        <v>1</v>
      </c>
      <c r="U211" s="32" t="s">
        <v>2451</v>
      </c>
      <c r="V211" s="32" t="s">
        <v>2452</v>
      </c>
      <c r="W211" s="32" t="s">
        <v>25</v>
      </c>
      <c r="X211" s="32" t="s">
        <v>788</v>
      </c>
      <c r="Y211" s="32" t="s">
        <v>102</v>
      </c>
      <c r="Z211" s="32" t="s">
        <v>2453</v>
      </c>
      <c r="AA211" s="32" t="s">
        <v>2454</v>
      </c>
      <c r="AB211" s="32" t="s">
        <v>2455</v>
      </c>
      <c r="AC211" s="32" t="s">
        <v>2456</v>
      </c>
      <c r="AD211" s="32" t="s">
        <v>2457</v>
      </c>
      <c r="AE211" s="32" t="s">
        <v>2458</v>
      </c>
      <c r="AF211" s="32" t="s">
        <v>2459</v>
      </c>
      <c r="AG211" s="32" t="s">
        <v>151</v>
      </c>
      <c r="AH211" s="32" t="s">
        <v>126</v>
      </c>
    </row>
    <row r="212">
      <c r="A212" s="31">
        <v>211.0</v>
      </c>
      <c r="B212" s="32" t="s">
        <v>2460</v>
      </c>
      <c r="C212" s="32" t="s">
        <v>2461</v>
      </c>
      <c r="D212" s="32">
        <v>2014.0</v>
      </c>
      <c r="E212" s="32" t="s">
        <v>718</v>
      </c>
      <c r="F212" s="32">
        <v>3.0</v>
      </c>
      <c r="G212" s="32">
        <v>-3.0</v>
      </c>
      <c r="H212" s="32">
        <v>-1.0</v>
      </c>
      <c r="I212" s="32">
        <v>-3.0</v>
      </c>
      <c r="J212" s="32">
        <v>0.0</v>
      </c>
      <c r="K212" s="32" t="s">
        <v>45</v>
      </c>
      <c r="L212" s="32" t="s">
        <v>45</v>
      </c>
      <c r="M212" s="32">
        <v>0.0</v>
      </c>
      <c r="N212" s="32">
        <v>1.0</v>
      </c>
      <c r="O212" s="32" t="s">
        <v>84</v>
      </c>
      <c r="P212" s="32" t="s">
        <v>23</v>
      </c>
      <c r="Q212" s="32">
        <v>0.0</v>
      </c>
      <c r="R212" s="32">
        <v>1.0</v>
      </c>
      <c r="S212" s="32">
        <v>0.0</v>
      </c>
      <c r="T212" s="32">
        <f t="shared" si="17"/>
        <v>1</v>
      </c>
      <c r="U212" s="32" t="s">
        <v>2462</v>
      </c>
      <c r="V212" s="32" t="s">
        <v>143</v>
      </c>
      <c r="W212" s="32" t="s">
        <v>31</v>
      </c>
      <c r="X212" s="32" t="s">
        <v>1842</v>
      </c>
      <c r="Y212" s="32" t="s">
        <v>102</v>
      </c>
      <c r="Z212" s="32" t="s">
        <v>2463</v>
      </c>
      <c r="AA212" s="32" t="s">
        <v>2464</v>
      </c>
      <c r="AB212" s="32" t="s">
        <v>2465</v>
      </c>
      <c r="AC212" s="32" t="s">
        <v>2466</v>
      </c>
      <c r="AD212" s="32" t="s">
        <v>2467</v>
      </c>
      <c r="AE212" s="32" t="s">
        <v>2468</v>
      </c>
      <c r="AF212" s="32" t="s">
        <v>2469</v>
      </c>
      <c r="AG212" s="32" t="s">
        <v>151</v>
      </c>
      <c r="AH212" s="32" t="s">
        <v>126</v>
      </c>
    </row>
    <row r="213">
      <c r="A213" s="33">
        <v>212.0</v>
      </c>
      <c r="B213" s="32" t="s">
        <v>2470</v>
      </c>
      <c r="C213" s="32" t="s">
        <v>2461</v>
      </c>
      <c r="D213" s="32">
        <v>2006.0</v>
      </c>
      <c r="E213" s="32" t="s">
        <v>2471</v>
      </c>
      <c r="F213" s="32">
        <v>3.0</v>
      </c>
      <c r="G213" s="32">
        <v>-3.0</v>
      </c>
      <c r="H213" s="32">
        <v>-1.0</v>
      </c>
      <c r="I213" s="32">
        <v>-2.0</v>
      </c>
      <c r="J213" s="32">
        <v>0.0</v>
      </c>
      <c r="K213" s="32" t="s">
        <v>44</v>
      </c>
      <c r="L213" s="32" t="s">
        <v>44</v>
      </c>
      <c r="M213" s="32">
        <v>0.0</v>
      </c>
      <c r="N213" s="32">
        <v>1.0</v>
      </c>
      <c r="O213" s="32" t="s">
        <v>84</v>
      </c>
      <c r="P213" s="32" t="s">
        <v>23</v>
      </c>
      <c r="Q213" s="32">
        <v>0.25</v>
      </c>
      <c r="R213" s="32">
        <v>0.75</v>
      </c>
      <c r="S213" s="32">
        <v>0.0</v>
      </c>
      <c r="T213" s="32">
        <f t="shared" si="17"/>
        <v>1</v>
      </c>
      <c r="U213" s="32" t="s">
        <v>2472</v>
      </c>
      <c r="V213" s="32" t="s">
        <v>1339</v>
      </c>
      <c r="W213" s="32" t="s">
        <v>28</v>
      </c>
      <c r="X213" s="32" t="s">
        <v>259</v>
      </c>
      <c r="Y213" s="32" t="s">
        <v>102</v>
      </c>
      <c r="Z213" s="32" t="s">
        <v>2473</v>
      </c>
      <c r="AA213" s="32" t="s">
        <v>2474</v>
      </c>
      <c r="AB213" s="32" t="s">
        <v>2475</v>
      </c>
      <c r="AC213" s="32" t="s">
        <v>2476</v>
      </c>
      <c r="AD213" s="32" t="s">
        <v>2477</v>
      </c>
      <c r="AE213" s="32" t="s">
        <v>137</v>
      </c>
      <c r="AF213" s="32" t="s">
        <v>2478</v>
      </c>
      <c r="AG213" s="32" t="s">
        <v>96</v>
      </c>
      <c r="AH213" s="35"/>
    </row>
    <row r="214">
      <c r="A214" s="31">
        <v>213.0</v>
      </c>
      <c r="B214" s="32" t="s">
        <v>2479</v>
      </c>
      <c r="C214" s="32" t="s">
        <v>2461</v>
      </c>
      <c r="D214" s="32">
        <v>2009.0</v>
      </c>
      <c r="E214" s="32" t="s">
        <v>179</v>
      </c>
      <c r="F214" s="32">
        <v>3.0</v>
      </c>
      <c r="G214" s="32">
        <v>-3.0</v>
      </c>
      <c r="H214" s="32">
        <v>-2.0</v>
      </c>
      <c r="I214" s="32">
        <v>-2.0</v>
      </c>
      <c r="J214" s="32">
        <v>0.0</v>
      </c>
      <c r="K214" s="32" t="s">
        <v>44</v>
      </c>
      <c r="L214" s="32" t="s">
        <v>44</v>
      </c>
      <c r="M214" s="32">
        <v>0.0</v>
      </c>
      <c r="N214" s="32">
        <v>1.0</v>
      </c>
      <c r="O214" s="32" t="s">
        <v>84</v>
      </c>
      <c r="P214" s="32" t="s">
        <v>23</v>
      </c>
      <c r="Q214" s="32">
        <v>0.25</v>
      </c>
      <c r="R214" s="32">
        <v>0.75</v>
      </c>
      <c r="S214" s="32">
        <v>0.0</v>
      </c>
      <c r="T214" s="32">
        <f t="shared" si="17"/>
        <v>1</v>
      </c>
      <c r="U214" s="32" t="s">
        <v>2480</v>
      </c>
      <c r="V214" s="32" t="s">
        <v>2103</v>
      </c>
      <c r="W214" s="32" t="s">
        <v>28</v>
      </c>
      <c r="X214" s="32" t="s">
        <v>117</v>
      </c>
      <c r="Y214" s="32" t="s">
        <v>102</v>
      </c>
      <c r="Z214" s="32" t="s">
        <v>2481</v>
      </c>
      <c r="AA214" s="32" t="s">
        <v>2482</v>
      </c>
      <c r="AB214" s="32" t="s">
        <v>2483</v>
      </c>
      <c r="AC214" s="32" t="s">
        <v>2484</v>
      </c>
      <c r="AD214" s="32" t="s">
        <v>2485</v>
      </c>
      <c r="AE214" s="32" t="s">
        <v>94</v>
      </c>
      <c r="AF214" s="32" t="s">
        <v>2486</v>
      </c>
      <c r="AG214" s="32" t="s">
        <v>388</v>
      </c>
      <c r="AH214" s="32"/>
    </row>
    <row r="215">
      <c r="A215" s="33">
        <v>214.0</v>
      </c>
      <c r="B215" s="32" t="s">
        <v>2487</v>
      </c>
      <c r="C215" s="32" t="s">
        <v>2461</v>
      </c>
      <c r="D215" s="32">
        <v>2007.0</v>
      </c>
      <c r="E215" s="32" t="s">
        <v>2488</v>
      </c>
      <c r="F215" s="32">
        <v>3.0</v>
      </c>
      <c r="G215" s="32">
        <v>-3.0</v>
      </c>
      <c r="H215" s="32">
        <v>-1.0</v>
      </c>
      <c r="I215" s="32">
        <v>0.0</v>
      </c>
      <c r="J215" s="32">
        <v>0.0</v>
      </c>
      <c r="K215" s="32" t="s">
        <v>44</v>
      </c>
      <c r="L215" s="32" t="s">
        <v>44</v>
      </c>
      <c r="M215" s="32">
        <v>0.0</v>
      </c>
      <c r="N215" s="32">
        <v>1.0</v>
      </c>
      <c r="O215" s="32" t="s">
        <v>84</v>
      </c>
      <c r="P215" s="32" t="s">
        <v>23</v>
      </c>
      <c r="Q215" s="32">
        <v>0.25</v>
      </c>
      <c r="R215" s="32">
        <v>0.75</v>
      </c>
      <c r="S215" s="32">
        <v>0.0</v>
      </c>
      <c r="T215" s="32">
        <f t="shared" si="17"/>
        <v>1</v>
      </c>
      <c r="U215" s="32" t="s">
        <v>2489</v>
      </c>
      <c r="V215" s="32" t="s">
        <v>2490</v>
      </c>
      <c r="W215" s="32" t="s">
        <v>28</v>
      </c>
      <c r="X215" s="32" t="s">
        <v>2491</v>
      </c>
      <c r="Y215" s="32" t="s">
        <v>102</v>
      </c>
      <c r="Z215" s="32" t="s">
        <v>2492</v>
      </c>
      <c r="AA215" s="32" t="s">
        <v>2493</v>
      </c>
      <c r="AB215" s="32" t="s">
        <v>2494</v>
      </c>
      <c r="AC215" s="32" t="s">
        <v>2495</v>
      </c>
      <c r="AD215" s="32" t="s">
        <v>2496</v>
      </c>
      <c r="AE215" s="32" t="s">
        <v>137</v>
      </c>
      <c r="AF215" s="32" t="s">
        <v>2497</v>
      </c>
      <c r="AG215" s="32" t="s">
        <v>151</v>
      </c>
      <c r="AH215" s="35"/>
    </row>
    <row r="216">
      <c r="A216" s="31">
        <v>215.0</v>
      </c>
      <c r="B216" s="32" t="s">
        <v>2498</v>
      </c>
      <c r="C216" s="32" t="s">
        <v>2461</v>
      </c>
      <c r="D216" s="32">
        <v>2016.0</v>
      </c>
      <c r="E216" s="32" t="s">
        <v>2499</v>
      </c>
      <c r="F216" s="32">
        <v>3.0</v>
      </c>
      <c r="G216" s="32">
        <v>-3.0</v>
      </c>
      <c r="H216" s="32">
        <v>-3.0</v>
      </c>
      <c r="I216" s="32">
        <v>0.0</v>
      </c>
      <c r="J216" s="32">
        <v>0.0</v>
      </c>
      <c r="K216" s="32" t="s">
        <v>45</v>
      </c>
      <c r="L216" s="32" t="s">
        <v>45</v>
      </c>
      <c r="M216" s="32">
        <v>0.0</v>
      </c>
      <c r="N216" s="32">
        <v>1.0</v>
      </c>
      <c r="O216" s="32" t="s">
        <v>84</v>
      </c>
      <c r="P216" s="32" t="s">
        <v>23</v>
      </c>
      <c r="Q216" s="32">
        <v>0.25</v>
      </c>
      <c r="R216" s="32">
        <v>0.75</v>
      </c>
      <c r="S216" s="32">
        <v>0.0</v>
      </c>
      <c r="T216" s="32">
        <f t="shared" si="17"/>
        <v>1</v>
      </c>
      <c r="U216" s="32" t="s">
        <v>2500</v>
      </c>
      <c r="V216" s="32" t="s">
        <v>143</v>
      </c>
      <c r="W216" s="32" t="s">
        <v>31</v>
      </c>
      <c r="X216" s="32" t="s">
        <v>2501</v>
      </c>
      <c r="Y216" s="32" t="s">
        <v>102</v>
      </c>
      <c r="Z216" s="32" t="s">
        <v>2502</v>
      </c>
      <c r="AA216" s="32" t="s">
        <v>2503</v>
      </c>
      <c r="AB216" s="32" t="s">
        <v>2504</v>
      </c>
      <c r="AC216" s="32" t="s">
        <v>2505</v>
      </c>
      <c r="AD216" s="32" t="s">
        <v>2506</v>
      </c>
      <c r="AE216" s="32" t="s">
        <v>137</v>
      </c>
      <c r="AF216" s="32" t="s">
        <v>2507</v>
      </c>
      <c r="AG216" s="32" t="s">
        <v>388</v>
      </c>
      <c r="AH216" s="35"/>
    </row>
    <row r="217">
      <c r="A217" s="33">
        <v>216.0</v>
      </c>
      <c r="B217" s="32" t="s">
        <v>2508</v>
      </c>
      <c r="C217" s="32" t="s">
        <v>2509</v>
      </c>
      <c r="D217" s="32">
        <v>2017.0</v>
      </c>
      <c r="E217" s="32" t="s">
        <v>2510</v>
      </c>
      <c r="F217" s="32">
        <v>3.0</v>
      </c>
      <c r="G217" s="32">
        <v>-8.0</v>
      </c>
      <c r="H217" s="32">
        <v>-6.0</v>
      </c>
      <c r="I217" s="32">
        <v>2.0</v>
      </c>
      <c r="J217" s="32">
        <v>5.0</v>
      </c>
      <c r="K217" s="32" t="s">
        <v>330</v>
      </c>
      <c r="L217" s="32" t="s">
        <v>43</v>
      </c>
      <c r="M217" s="32">
        <v>0.0</v>
      </c>
      <c r="N217" s="32">
        <v>1.0</v>
      </c>
      <c r="O217" s="32" t="s">
        <v>1949</v>
      </c>
      <c r="P217" s="32" t="s">
        <v>23</v>
      </c>
      <c r="Q217" s="32">
        <v>1.0</v>
      </c>
      <c r="R217" s="32">
        <v>0.0</v>
      </c>
      <c r="S217" s="32">
        <v>0.0</v>
      </c>
      <c r="T217" s="32">
        <f t="shared" si="17"/>
        <v>1</v>
      </c>
      <c r="U217" s="32" t="s">
        <v>2511</v>
      </c>
      <c r="V217" s="32" t="s">
        <v>2512</v>
      </c>
      <c r="W217" s="32" t="s">
        <v>17</v>
      </c>
      <c r="X217" s="32" t="s">
        <v>2513</v>
      </c>
      <c r="Y217" s="32" t="s">
        <v>1540</v>
      </c>
      <c r="Z217" s="32" t="s">
        <v>2514</v>
      </c>
      <c r="AA217" s="32" t="s">
        <v>2515</v>
      </c>
      <c r="AB217" s="32" t="s">
        <v>2516</v>
      </c>
      <c r="AC217" s="32" t="s">
        <v>2517</v>
      </c>
      <c r="AD217" s="32" t="s">
        <v>2518</v>
      </c>
      <c r="AE217" s="32" t="s">
        <v>94</v>
      </c>
      <c r="AF217" s="32" t="s">
        <v>2519</v>
      </c>
      <c r="AG217" s="32" t="s">
        <v>96</v>
      </c>
      <c r="AH217" s="32" t="s">
        <v>126</v>
      </c>
    </row>
    <row r="218">
      <c r="A218" s="31">
        <v>217.0</v>
      </c>
      <c r="B218" s="32" t="s">
        <v>2520</v>
      </c>
      <c r="C218" s="32" t="s">
        <v>2521</v>
      </c>
      <c r="D218" s="32">
        <v>2020.0</v>
      </c>
      <c r="E218" s="32" t="s">
        <v>99</v>
      </c>
      <c r="F218" s="32">
        <v>3.0</v>
      </c>
      <c r="G218" s="32">
        <v>-10.0</v>
      </c>
      <c r="H218" s="32">
        <v>-7.0</v>
      </c>
      <c r="I218" s="32">
        <v>-9.0</v>
      </c>
      <c r="J218" s="32">
        <v>0.0</v>
      </c>
      <c r="K218" s="32" t="s">
        <v>42</v>
      </c>
      <c r="L218" s="32" t="s">
        <v>42</v>
      </c>
      <c r="M218" s="32">
        <v>0.0</v>
      </c>
      <c r="N218" s="32">
        <v>0.0</v>
      </c>
      <c r="O218" s="32" t="s">
        <v>84</v>
      </c>
      <c r="P218" s="32" t="s">
        <v>23</v>
      </c>
      <c r="Q218" s="32">
        <v>0.75</v>
      </c>
      <c r="R218" s="32">
        <v>0.25</v>
      </c>
      <c r="S218" s="32">
        <v>0.0</v>
      </c>
      <c r="T218" s="32">
        <f t="shared" si="17"/>
        <v>1</v>
      </c>
      <c r="U218" s="32" t="s">
        <v>2522</v>
      </c>
      <c r="V218" s="32" t="s">
        <v>2523</v>
      </c>
      <c r="W218" s="32" t="s">
        <v>12</v>
      </c>
      <c r="X218" s="32" t="s">
        <v>496</v>
      </c>
      <c r="Y218" s="32" t="s">
        <v>448</v>
      </c>
      <c r="Z218" s="32" t="s">
        <v>2524</v>
      </c>
      <c r="AA218" s="32" t="s">
        <v>2525</v>
      </c>
      <c r="AB218" s="32" t="s">
        <v>2526</v>
      </c>
      <c r="AC218" s="32" t="s">
        <v>2527</v>
      </c>
      <c r="AD218" s="32" t="s">
        <v>2528</v>
      </c>
      <c r="AE218" s="32" t="s">
        <v>2529</v>
      </c>
      <c r="AF218" s="32" t="s">
        <v>2530</v>
      </c>
      <c r="AG218" s="32" t="s">
        <v>564</v>
      </c>
      <c r="AH218" s="32" t="s">
        <v>126</v>
      </c>
    </row>
    <row r="219">
      <c r="A219" s="33">
        <v>218.0</v>
      </c>
      <c r="B219" s="32" t="s">
        <v>2531</v>
      </c>
      <c r="C219" s="32" t="s">
        <v>2532</v>
      </c>
      <c r="D219" s="32">
        <v>2008.0</v>
      </c>
      <c r="E219" s="32" t="s">
        <v>111</v>
      </c>
      <c r="F219" s="32">
        <v>3.0</v>
      </c>
      <c r="G219" s="32">
        <v>-5.0</v>
      </c>
      <c r="H219" s="32">
        <v>-3.0</v>
      </c>
      <c r="I219" s="32">
        <v>0.0</v>
      </c>
      <c r="J219" s="32">
        <v>2.0</v>
      </c>
      <c r="K219" s="32" t="s">
        <v>604</v>
      </c>
      <c r="L219" s="32" t="s">
        <v>43</v>
      </c>
      <c r="M219" s="32">
        <v>0.0</v>
      </c>
      <c r="N219" s="32">
        <v>1.0</v>
      </c>
      <c r="O219" s="32" t="s">
        <v>84</v>
      </c>
      <c r="P219" s="32" t="s">
        <v>113</v>
      </c>
      <c r="Q219" s="32">
        <v>1.0</v>
      </c>
      <c r="R219" s="32">
        <v>0.0</v>
      </c>
      <c r="S219" s="32">
        <v>0.0</v>
      </c>
      <c r="T219" s="32">
        <f t="shared" si="17"/>
        <v>1</v>
      </c>
      <c r="U219" s="32" t="s">
        <v>2533</v>
      </c>
      <c r="V219" s="32" t="s">
        <v>2534</v>
      </c>
      <c r="W219" s="32" t="s">
        <v>21</v>
      </c>
      <c r="X219" s="32" t="s">
        <v>2535</v>
      </c>
      <c r="Y219" s="32" t="s">
        <v>2536</v>
      </c>
      <c r="Z219" s="32" t="s">
        <v>2537</v>
      </c>
      <c r="AA219" s="32" t="s">
        <v>2538</v>
      </c>
      <c r="AB219" s="32" t="s">
        <v>2539</v>
      </c>
      <c r="AC219" s="32" t="s">
        <v>2540</v>
      </c>
      <c r="AD219" s="32" t="s">
        <v>2541</v>
      </c>
      <c r="AE219" s="32" t="s">
        <v>137</v>
      </c>
      <c r="AF219" s="32" t="s">
        <v>2542</v>
      </c>
      <c r="AG219" s="32" t="s">
        <v>96</v>
      </c>
      <c r="AH219" s="32"/>
    </row>
    <row r="220">
      <c r="A220" s="31">
        <v>219.0</v>
      </c>
      <c r="B220" s="32" t="s">
        <v>2543</v>
      </c>
      <c r="C220" s="32" t="s">
        <v>2544</v>
      </c>
      <c r="D220" s="32">
        <v>2000.0</v>
      </c>
      <c r="E220" s="32" t="s">
        <v>2545</v>
      </c>
      <c r="F220" s="32">
        <v>3.0</v>
      </c>
      <c r="G220" s="32">
        <v>-3.0</v>
      </c>
      <c r="H220" s="32">
        <v>-2.0</v>
      </c>
      <c r="I220" s="32">
        <v>-2.0</v>
      </c>
      <c r="J220" s="32">
        <v>0.0</v>
      </c>
      <c r="K220" s="32" t="s">
        <v>45</v>
      </c>
      <c r="L220" s="32" t="s">
        <v>45</v>
      </c>
      <c r="M220" s="32">
        <v>0.0</v>
      </c>
      <c r="N220" s="32">
        <v>1.0</v>
      </c>
      <c r="O220" s="32" t="s">
        <v>243</v>
      </c>
      <c r="P220" s="32" t="s">
        <v>23</v>
      </c>
      <c r="Q220" s="32">
        <v>0.25</v>
      </c>
      <c r="R220" s="32">
        <v>0.75</v>
      </c>
      <c r="S220" s="32">
        <v>0.0</v>
      </c>
      <c r="T220" s="32">
        <f t="shared" si="17"/>
        <v>1</v>
      </c>
      <c r="U220" s="32" t="s">
        <v>2546</v>
      </c>
      <c r="V220" s="32" t="s">
        <v>2547</v>
      </c>
      <c r="W220" s="32" t="s">
        <v>33</v>
      </c>
      <c r="X220" s="32" t="s">
        <v>259</v>
      </c>
      <c r="Y220" s="32" t="s">
        <v>102</v>
      </c>
      <c r="Z220" s="32" t="s">
        <v>2548</v>
      </c>
      <c r="AA220" s="32" t="s">
        <v>2549</v>
      </c>
      <c r="AB220" s="32" t="s">
        <v>2550</v>
      </c>
      <c r="AC220" s="32" t="s">
        <v>2551</v>
      </c>
      <c r="AD220" s="32" t="s">
        <v>1835</v>
      </c>
      <c r="AE220" s="32" t="s">
        <v>137</v>
      </c>
      <c r="AF220" s="32" t="s">
        <v>2552</v>
      </c>
      <c r="AG220" s="32" t="s">
        <v>96</v>
      </c>
      <c r="AH220" s="35"/>
    </row>
    <row r="221">
      <c r="A221" s="33">
        <v>220.0</v>
      </c>
      <c r="B221" s="32" t="s">
        <v>2553</v>
      </c>
      <c r="C221" s="32" t="s">
        <v>2554</v>
      </c>
      <c r="D221" s="32">
        <v>2010.0</v>
      </c>
      <c r="E221" s="32" t="s">
        <v>111</v>
      </c>
      <c r="F221" s="32">
        <v>3.0</v>
      </c>
      <c r="G221" s="32">
        <v>-3.0</v>
      </c>
      <c r="H221" s="32">
        <v>-2.0</v>
      </c>
      <c r="I221" s="32">
        <v>-1.0</v>
      </c>
      <c r="J221" s="32">
        <v>0.0</v>
      </c>
      <c r="K221" s="32" t="s">
        <v>216</v>
      </c>
      <c r="L221" s="32" t="s">
        <v>45</v>
      </c>
      <c r="M221" s="32">
        <v>0.0</v>
      </c>
      <c r="N221" s="32">
        <v>1.0</v>
      </c>
      <c r="O221" s="32" t="s">
        <v>84</v>
      </c>
      <c r="P221" s="32" t="s">
        <v>113</v>
      </c>
      <c r="Q221" s="32">
        <v>0.75</v>
      </c>
      <c r="R221" s="32">
        <v>0.0</v>
      </c>
      <c r="S221" s="32">
        <v>0.25</v>
      </c>
      <c r="T221" s="32">
        <f t="shared" si="17"/>
        <v>1</v>
      </c>
      <c r="U221" s="32" t="s">
        <v>2555</v>
      </c>
      <c r="V221" s="32" t="s">
        <v>2556</v>
      </c>
      <c r="W221" s="32" t="s">
        <v>33</v>
      </c>
      <c r="X221" s="32" t="s">
        <v>259</v>
      </c>
      <c r="Y221" s="32" t="s">
        <v>102</v>
      </c>
      <c r="Z221" s="32" t="s">
        <v>2557</v>
      </c>
      <c r="AA221" s="32" t="s">
        <v>2558</v>
      </c>
      <c r="AB221" s="32" t="s">
        <v>2559</v>
      </c>
      <c r="AC221" s="32" t="s">
        <v>2560</v>
      </c>
      <c r="AD221" s="32" t="s">
        <v>2561</v>
      </c>
      <c r="AE221" s="32" t="s">
        <v>2562</v>
      </c>
      <c r="AF221" s="32" t="s">
        <v>2563</v>
      </c>
      <c r="AG221" s="32" t="s">
        <v>151</v>
      </c>
      <c r="AH221" s="35"/>
    </row>
    <row r="222">
      <c r="A222" s="31">
        <v>221.0</v>
      </c>
      <c r="B222" s="32" t="s">
        <v>2564</v>
      </c>
      <c r="C222" s="32" t="s">
        <v>2565</v>
      </c>
      <c r="D222" s="32">
        <v>2007.0</v>
      </c>
      <c r="E222" s="32" t="s">
        <v>2566</v>
      </c>
      <c r="F222" s="32">
        <v>3.0</v>
      </c>
      <c r="G222" s="32">
        <v>-3.0</v>
      </c>
      <c r="H222" s="32">
        <v>-1.0</v>
      </c>
      <c r="I222" s="32">
        <v>-3.0</v>
      </c>
      <c r="J222" s="32">
        <v>0.0</v>
      </c>
      <c r="K222" s="32" t="s">
        <v>45</v>
      </c>
      <c r="L222" s="32" t="s">
        <v>45</v>
      </c>
      <c r="M222" s="32">
        <v>0.0</v>
      </c>
      <c r="N222" s="32">
        <v>1.0</v>
      </c>
      <c r="O222" s="32" t="s">
        <v>84</v>
      </c>
      <c r="P222" s="32" t="s">
        <v>23</v>
      </c>
      <c r="Q222" s="32">
        <v>1.0</v>
      </c>
      <c r="R222" s="32">
        <v>0.0</v>
      </c>
      <c r="S222" s="32">
        <v>0.0</v>
      </c>
      <c r="T222" s="32">
        <f t="shared" si="17"/>
        <v>1</v>
      </c>
      <c r="U222" s="32" t="s">
        <v>2567</v>
      </c>
      <c r="V222" s="32" t="s">
        <v>143</v>
      </c>
      <c r="W222" s="32" t="s">
        <v>31</v>
      </c>
      <c r="X222" s="32" t="s">
        <v>259</v>
      </c>
      <c r="Y222" s="32" t="s">
        <v>102</v>
      </c>
      <c r="Z222" s="32" t="s">
        <v>2568</v>
      </c>
      <c r="AA222" s="32" t="s">
        <v>2569</v>
      </c>
      <c r="AB222" s="32" t="s">
        <v>2570</v>
      </c>
      <c r="AC222" s="32" t="s">
        <v>2571</v>
      </c>
      <c r="AD222" s="32" t="s">
        <v>2572</v>
      </c>
      <c r="AE222" s="32" t="s">
        <v>2573</v>
      </c>
      <c r="AF222" s="32" t="s">
        <v>2574</v>
      </c>
      <c r="AG222" s="32" t="s">
        <v>151</v>
      </c>
      <c r="AH222" s="35"/>
    </row>
    <row r="223">
      <c r="A223" s="33">
        <v>222.0</v>
      </c>
      <c r="B223" s="32" t="s">
        <v>2575</v>
      </c>
      <c r="C223" s="32" t="s">
        <v>2576</v>
      </c>
      <c r="D223" s="32">
        <v>2021.0</v>
      </c>
      <c r="E223" s="32" t="s">
        <v>2577</v>
      </c>
      <c r="F223" s="32">
        <v>3.0</v>
      </c>
      <c r="G223" s="32">
        <v>-10.0</v>
      </c>
      <c r="H223" s="32">
        <v>-6.0</v>
      </c>
      <c r="I223" s="32">
        <v>-3.0</v>
      </c>
      <c r="J223" s="32">
        <v>5.0</v>
      </c>
      <c r="K223" s="32" t="s">
        <v>738</v>
      </c>
      <c r="L223" s="32" t="s">
        <v>43</v>
      </c>
      <c r="M223" s="32">
        <v>0.0</v>
      </c>
      <c r="N223" s="32">
        <v>1.0</v>
      </c>
      <c r="O223" s="32" t="s">
        <v>1949</v>
      </c>
      <c r="P223" s="32" t="s">
        <v>23</v>
      </c>
      <c r="Q223" s="32">
        <v>1.0</v>
      </c>
      <c r="R223" s="32">
        <v>0.0</v>
      </c>
      <c r="S223" s="32">
        <v>0.0</v>
      </c>
      <c r="T223" s="32">
        <f t="shared" si="17"/>
        <v>1</v>
      </c>
      <c r="U223" s="32" t="s">
        <v>2578</v>
      </c>
      <c r="V223" s="32" t="s">
        <v>2579</v>
      </c>
      <c r="W223" s="32" t="s">
        <v>17</v>
      </c>
      <c r="X223" s="32" t="s">
        <v>2580</v>
      </c>
      <c r="Y223" s="32" t="s">
        <v>284</v>
      </c>
      <c r="Z223" s="32" t="s">
        <v>2581</v>
      </c>
      <c r="AA223" s="32" t="s">
        <v>2582</v>
      </c>
      <c r="AB223" s="32" t="s">
        <v>2583</v>
      </c>
      <c r="AC223" s="32" t="s">
        <v>2584</v>
      </c>
      <c r="AD223" s="32" t="s">
        <v>2585</v>
      </c>
      <c r="AE223" s="32" t="s">
        <v>2586</v>
      </c>
      <c r="AF223" s="32" t="s">
        <v>2587</v>
      </c>
      <c r="AG223" s="32" t="s">
        <v>96</v>
      </c>
      <c r="AH223" s="32" t="s">
        <v>126</v>
      </c>
    </row>
    <row r="224">
      <c r="A224" s="31">
        <v>223.0</v>
      </c>
      <c r="B224" s="32" t="s">
        <v>2588</v>
      </c>
      <c r="C224" s="32" t="s">
        <v>2589</v>
      </c>
      <c r="D224" s="32">
        <v>2015.0</v>
      </c>
      <c r="E224" s="32" t="s">
        <v>201</v>
      </c>
      <c r="F224" s="32">
        <v>2.0</v>
      </c>
      <c r="G224" s="32">
        <v>-5.0</v>
      </c>
      <c r="H224" s="32">
        <v>-4.0</v>
      </c>
      <c r="I224" s="32">
        <v>5.0</v>
      </c>
      <c r="J224" s="32">
        <v>6.0</v>
      </c>
      <c r="K224" s="32" t="s">
        <v>604</v>
      </c>
      <c r="L224" s="32" t="s">
        <v>43</v>
      </c>
      <c r="M224" s="32">
        <v>0.0</v>
      </c>
      <c r="N224" s="32">
        <v>1.0</v>
      </c>
      <c r="O224" s="32" t="s">
        <v>84</v>
      </c>
      <c r="P224" s="32" t="s">
        <v>16</v>
      </c>
      <c r="Q224" s="32">
        <v>0.0</v>
      </c>
      <c r="R224" s="32">
        <v>1.0</v>
      </c>
      <c r="S224" s="32">
        <v>0.0</v>
      </c>
      <c r="T224" s="32">
        <f t="shared" si="17"/>
        <v>1</v>
      </c>
      <c r="U224" s="32" t="s">
        <v>1549</v>
      </c>
      <c r="V224" s="32" t="s">
        <v>2590</v>
      </c>
      <c r="W224" s="32" t="s">
        <v>21</v>
      </c>
      <c r="X224" s="32" t="s">
        <v>2591</v>
      </c>
      <c r="Y224" s="32" t="s">
        <v>102</v>
      </c>
      <c r="Z224" s="32" t="s">
        <v>2592</v>
      </c>
      <c r="AA224" s="32" t="s">
        <v>2593</v>
      </c>
      <c r="AB224" s="32" t="s">
        <v>2594</v>
      </c>
      <c r="AC224" s="32" t="s">
        <v>2595</v>
      </c>
      <c r="AD224" s="32" t="s">
        <v>2596</v>
      </c>
      <c r="AE224" s="32" t="s">
        <v>2597</v>
      </c>
      <c r="AF224" s="32" t="s">
        <v>2598</v>
      </c>
      <c r="AG224" s="32" t="s">
        <v>388</v>
      </c>
      <c r="AH224" s="32"/>
    </row>
    <row r="225">
      <c r="A225" s="33">
        <v>224.0</v>
      </c>
      <c r="B225" s="32" t="s">
        <v>2599</v>
      </c>
      <c r="C225" s="32" t="s">
        <v>2600</v>
      </c>
      <c r="D225" s="32">
        <v>2021.0</v>
      </c>
      <c r="E225" s="32" t="s">
        <v>2601</v>
      </c>
      <c r="F225" s="32">
        <v>2.0</v>
      </c>
      <c r="G225" s="32">
        <v>-9.0</v>
      </c>
      <c r="H225" s="32">
        <v>-5.0</v>
      </c>
      <c r="I225" s="32">
        <v>-6.0</v>
      </c>
      <c r="J225" s="32">
        <v>5.0</v>
      </c>
      <c r="K225" s="32" t="s">
        <v>308</v>
      </c>
      <c r="L225" s="32" t="s">
        <v>43</v>
      </c>
      <c r="M225" s="32">
        <v>0.0</v>
      </c>
      <c r="N225" s="32">
        <v>1.0</v>
      </c>
      <c r="O225" s="32" t="s">
        <v>2391</v>
      </c>
      <c r="P225" s="32" t="s">
        <v>16</v>
      </c>
      <c r="Q225" s="32">
        <v>0.5</v>
      </c>
      <c r="R225" s="32">
        <v>0.5</v>
      </c>
      <c r="S225" s="32">
        <v>0.0</v>
      </c>
      <c r="T225" s="32">
        <f t="shared" si="17"/>
        <v>1</v>
      </c>
      <c r="U225" s="32" t="s">
        <v>2602</v>
      </c>
      <c r="V225" s="32" t="s">
        <v>2603</v>
      </c>
      <c r="W225" s="32" t="s">
        <v>17</v>
      </c>
      <c r="X225" s="32" t="s">
        <v>2604</v>
      </c>
      <c r="Y225" s="32" t="s">
        <v>233</v>
      </c>
      <c r="Z225" s="32" t="s">
        <v>2605</v>
      </c>
      <c r="AA225" s="32" t="s">
        <v>2606</v>
      </c>
      <c r="AB225" s="32" t="s">
        <v>2607</v>
      </c>
      <c r="AC225" s="32" t="s">
        <v>2608</v>
      </c>
      <c r="AD225" s="32" t="s">
        <v>2609</v>
      </c>
      <c r="AE225" s="32" t="s">
        <v>2610</v>
      </c>
      <c r="AF225" s="32" t="s">
        <v>2611</v>
      </c>
      <c r="AG225" s="32" t="s">
        <v>96</v>
      </c>
      <c r="AH225" s="32" t="s">
        <v>126</v>
      </c>
    </row>
    <row r="226">
      <c r="A226" s="31">
        <v>225.0</v>
      </c>
      <c r="B226" s="32" t="s">
        <v>2612</v>
      </c>
      <c r="C226" s="32" t="s">
        <v>2613</v>
      </c>
      <c r="D226" s="32">
        <v>2020.0</v>
      </c>
      <c r="E226" s="32" t="s">
        <v>229</v>
      </c>
      <c r="F226" s="32">
        <v>3.0</v>
      </c>
      <c r="G226" s="32">
        <v>-7.0</v>
      </c>
      <c r="H226" s="32">
        <v>-6.0</v>
      </c>
      <c r="I226" s="32">
        <v>-3.0</v>
      </c>
      <c r="J226" s="32">
        <v>5.0</v>
      </c>
      <c r="K226" s="32" t="s">
        <v>738</v>
      </c>
      <c r="L226" s="32" t="s">
        <v>43</v>
      </c>
      <c r="M226" s="32">
        <v>0.0</v>
      </c>
      <c r="N226" s="32">
        <v>0.0</v>
      </c>
      <c r="O226" s="32" t="s">
        <v>84</v>
      </c>
      <c r="P226" s="32" t="s">
        <v>23</v>
      </c>
      <c r="Q226" s="32">
        <v>1.0</v>
      </c>
      <c r="R226" s="32">
        <v>0.0</v>
      </c>
      <c r="S226" s="32">
        <v>0.0</v>
      </c>
      <c r="T226" s="32">
        <f t="shared" si="17"/>
        <v>1</v>
      </c>
      <c r="U226" s="32" t="s">
        <v>2614</v>
      </c>
      <c r="V226" s="32" t="s">
        <v>2615</v>
      </c>
      <c r="W226" s="32" t="s">
        <v>17</v>
      </c>
      <c r="X226" s="32" t="s">
        <v>2616</v>
      </c>
      <c r="Y226" s="32" t="s">
        <v>2617</v>
      </c>
      <c r="Z226" s="32" t="s">
        <v>2618</v>
      </c>
      <c r="AA226" s="32" t="s">
        <v>2619</v>
      </c>
      <c r="AB226" s="32" t="s">
        <v>2620</v>
      </c>
      <c r="AC226" s="32" t="s">
        <v>2621</v>
      </c>
      <c r="AD226" s="32" t="s">
        <v>2622</v>
      </c>
      <c r="AE226" s="32" t="s">
        <v>94</v>
      </c>
      <c r="AF226" s="32" t="s">
        <v>2623</v>
      </c>
      <c r="AG226" s="32" t="s">
        <v>96</v>
      </c>
      <c r="AH226" s="32" t="s">
        <v>96</v>
      </c>
    </row>
    <row r="227">
      <c r="A227" s="33">
        <v>226.0</v>
      </c>
      <c r="B227" s="32" t="s">
        <v>2624</v>
      </c>
      <c r="C227" s="32" t="s">
        <v>2625</v>
      </c>
      <c r="D227" s="32">
        <v>2020.0</v>
      </c>
      <c r="E227" s="32" t="s">
        <v>99</v>
      </c>
      <c r="F227" s="32">
        <v>2.0</v>
      </c>
      <c r="G227" s="32">
        <v>-5.0</v>
      </c>
      <c r="H227" s="32">
        <v>-4.0</v>
      </c>
      <c r="I227" s="32">
        <v>-3.0</v>
      </c>
      <c r="J227" s="32">
        <v>0.0</v>
      </c>
      <c r="K227" s="32" t="s">
        <v>44</v>
      </c>
      <c r="L227" s="32" t="s">
        <v>44</v>
      </c>
      <c r="M227" s="32">
        <v>0.0</v>
      </c>
      <c r="N227" s="32">
        <v>1.0</v>
      </c>
      <c r="O227" s="32" t="s">
        <v>84</v>
      </c>
      <c r="P227" s="32" t="s">
        <v>113</v>
      </c>
      <c r="Q227" s="32">
        <v>0.5</v>
      </c>
      <c r="R227" s="32">
        <v>0.0</v>
      </c>
      <c r="S227" s="32">
        <v>0.5</v>
      </c>
      <c r="T227" s="32">
        <f t="shared" si="17"/>
        <v>1</v>
      </c>
      <c r="U227" s="32" t="s">
        <v>2626</v>
      </c>
      <c r="V227" s="32" t="s">
        <v>115</v>
      </c>
      <c r="W227" s="32" t="s">
        <v>28</v>
      </c>
      <c r="X227" s="32" t="s">
        <v>2627</v>
      </c>
      <c r="Y227" s="32" t="s">
        <v>522</v>
      </c>
      <c r="Z227" s="32" t="s">
        <v>2628</v>
      </c>
      <c r="AA227" s="32" t="s">
        <v>2629</v>
      </c>
      <c r="AB227" s="32" t="s">
        <v>2630</v>
      </c>
      <c r="AC227" s="32" t="s">
        <v>2631</v>
      </c>
      <c r="AD227" s="32" t="s">
        <v>2632</v>
      </c>
      <c r="AE227" s="32" t="s">
        <v>2633</v>
      </c>
      <c r="AF227" s="32" t="s">
        <v>2634</v>
      </c>
      <c r="AG227" s="32" t="s">
        <v>96</v>
      </c>
      <c r="AH227" s="32" t="s">
        <v>126</v>
      </c>
    </row>
    <row r="228">
      <c r="A228" s="31">
        <v>227.0</v>
      </c>
      <c r="B228" s="32" t="s">
        <v>2635</v>
      </c>
      <c r="C228" s="32" t="s">
        <v>2636</v>
      </c>
      <c r="D228" s="32">
        <v>2015.0</v>
      </c>
      <c r="E228" s="32" t="s">
        <v>2637</v>
      </c>
      <c r="F228" s="32">
        <v>3.0</v>
      </c>
      <c r="G228" s="32">
        <v>-3.0</v>
      </c>
      <c r="H228" s="32">
        <v>-1.0</v>
      </c>
      <c r="I228" s="32">
        <v>-2.0</v>
      </c>
      <c r="J228" s="32">
        <v>0.0</v>
      </c>
      <c r="K228" s="32" t="s">
        <v>45</v>
      </c>
      <c r="L228" s="32" t="s">
        <v>45</v>
      </c>
      <c r="M228" s="32">
        <v>0.0</v>
      </c>
      <c r="N228" s="32">
        <v>1.0</v>
      </c>
      <c r="O228" s="32" t="s">
        <v>243</v>
      </c>
      <c r="P228" s="32" t="s">
        <v>23</v>
      </c>
      <c r="Q228" s="32">
        <v>1.0</v>
      </c>
      <c r="R228" s="32">
        <v>0.0</v>
      </c>
      <c r="S228" s="32">
        <v>0.0</v>
      </c>
      <c r="T228" s="32">
        <f t="shared" si="17"/>
        <v>1</v>
      </c>
      <c r="U228" s="32" t="s">
        <v>2638</v>
      </c>
      <c r="V228" s="32" t="s">
        <v>143</v>
      </c>
      <c r="W228" s="32" t="s">
        <v>31</v>
      </c>
      <c r="X228" s="32" t="s">
        <v>630</v>
      </c>
      <c r="Y228" s="32" t="s">
        <v>1719</v>
      </c>
      <c r="Z228" s="32" t="s">
        <v>2639</v>
      </c>
      <c r="AA228" s="32" t="s">
        <v>2640</v>
      </c>
      <c r="AB228" s="32" t="s">
        <v>2641</v>
      </c>
      <c r="AC228" s="32" t="s">
        <v>2642</v>
      </c>
      <c r="AD228" s="32" t="s">
        <v>2643</v>
      </c>
      <c r="AE228" s="32" t="s">
        <v>94</v>
      </c>
      <c r="AF228" s="32" t="s">
        <v>2644</v>
      </c>
      <c r="AG228" s="32" t="s">
        <v>96</v>
      </c>
      <c r="AH228" s="32" t="s">
        <v>126</v>
      </c>
    </row>
    <row r="229">
      <c r="A229" s="33">
        <v>228.0</v>
      </c>
      <c r="B229" s="33" t="s">
        <v>2645</v>
      </c>
      <c r="C229" s="33" t="s">
        <v>2646</v>
      </c>
      <c r="D229" s="33">
        <v>2010.0</v>
      </c>
      <c r="E229" s="33" t="s">
        <v>391</v>
      </c>
      <c r="F229" s="33">
        <v>2.0</v>
      </c>
      <c r="G229" s="33">
        <v>-9.0</v>
      </c>
      <c r="H229" s="33">
        <v>-6.0</v>
      </c>
      <c r="I229" s="33">
        <v>-6.0</v>
      </c>
      <c r="J229" s="33">
        <v>5.0</v>
      </c>
      <c r="K229" s="33" t="s">
        <v>42</v>
      </c>
      <c r="L229" s="33" t="s">
        <v>42</v>
      </c>
      <c r="M229" s="33">
        <v>0.0</v>
      </c>
      <c r="N229" s="33">
        <v>1.0</v>
      </c>
      <c r="O229" s="33" t="s">
        <v>84</v>
      </c>
      <c r="P229" s="33" t="s">
        <v>23</v>
      </c>
      <c r="Q229" s="33">
        <v>0.0</v>
      </c>
      <c r="R229" s="33">
        <v>0.75</v>
      </c>
      <c r="S229" s="33">
        <v>0.25</v>
      </c>
      <c r="T229" s="33">
        <f t="shared" si="17"/>
        <v>1</v>
      </c>
      <c r="U229" s="33" t="s">
        <v>2647</v>
      </c>
      <c r="V229" s="33" t="s">
        <v>310</v>
      </c>
      <c r="W229" s="33" t="s">
        <v>15</v>
      </c>
      <c r="X229" s="33" t="s">
        <v>137</v>
      </c>
      <c r="Y229" s="33" t="s">
        <v>102</v>
      </c>
      <c r="Z229" s="33" t="s">
        <v>2648</v>
      </c>
      <c r="AA229" s="33" t="s">
        <v>2649</v>
      </c>
      <c r="AB229" s="33" t="s">
        <v>2650</v>
      </c>
      <c r="AC229" s="33" t="s">
        <v>2651</v>
      </c>
      <c r="AD229" s="33" t="s">
        <v>2652</v>
      </c>
      <c r="AE229" s="33" t="s">
        <v>137</v>
      </c>
      <c r="AF229" s="33" t="s">
        <v>2653</v>
      </c>
      <c r="AG229" s="33" t="s">
        <v>96</v>
      </c>
      <c r="AH229" s="34"/>
    </row>
    <row r="230">
      <c r="A230" s="31">
        <v>229.0</v>
      </c>
      <c r="B230" s="32" t="s">
        <v>2654</v>
      </c>
      <c r="C230" s="32" t="s">
        <v>2655</v>
      </c>
      <c r="D230" s="32">
        <v>2020.0</v>
      </c>
      <c r="E230" s="32" t="s">
        <v>2073</v>
      </c>
      <c r="F230" s="32">
        <v>3.0</v>
      </c>
      <c r="G230" s="32">
        <v>-3.0</v>
      </c>
      <c r="H230" s="32">
        <v>-1.0</v>
      </c>
      <c r="I230" s="32">
        <v>-3.0</v>
      </c>
      <c r="J230" s="32">
        <v>0.0</v>
      </c>
      <c r="K230" s="32" t="s">
        <v>2074</v>
      </c>
      <c r="L230" s="32" t="s">
        <v>45</v>
      </c>
      <c r="M230" s="32">
        <v>0.0</v>
      </c>
      <c r="N230" s="32">
        <v>1.0</v>
      </c>
      <c r="O230" s="32" t="s">
        <v>243</v>
      </c>
      <c r="P230" s="32" t="s">
        <v>23</v>
      </c>
      <c r="Q230" s="32">
        <v>0.25</v>
      </c>
      <c r="R230" s="32">
        <v>0.0</v>
      </c>
      <c r="S230" s="32">
        <v>0.75</v>
      </c>
      <c r="T230" s="32">
        <f t="shared" si="17"/>
        <v>1</v>
      </c>
      <c r="U230" s="32" t="s">
        <v>2656</v>
      </c>
      <c r="V230" s="32" t="s">
        <v>2657</v>
      </c>
      <c r="W230" s="32" t="s">
        <v>36</v>
      </c>
      <c r="X230" s="32" t="s">
        <v>296</v>
      </c>
      <c r="Y230" s="32" t="s">
        <v>102</v>
      </c>
      <c r="Z230" s="32" t="s">
        <v>2658</v>
      </c>
      <c r="AA230" s="32" t="s">
        <v>2659</v>
      </c>
      <c r="AB230" s="32" t="s">
        <v>2660</v>
      </c>
      <c r="AC230" s="32" t="s">
        <v>2661</v>
      </c>
      <c r="AD230" s="32" t="s">
        <v>2662</v>
      </c>
      <c r="AE230" s="32" t="s">
        <v>2663</v>
      </c>
      <c r="AF230" s="32" t="s">
        <v>2664</v>
      </c>
      <c r="AG230" s="32" t="s">
        <v>151</v>
      </c>
      <c r="AH230" s="32" t="s">
        <v>126</v>
      </c>
    </row>
    <row r="231">
      <c r="A231" s="33">
        <v>230.0</v>
      </c>
      <c r="B231" s="32" t="s">
        <v>2665</v>
      </c>
      <c r="C231" s="32" t="s">
        <v>2666</v>
      </c>
      <c r="D231" s="32">
        <v>2009.0</v>
      </c>
      <c r="E231" s="32" t="s">
        <v>2667</v>
      </c>
      <c r="F231" s="32">
        <v>3.0</v>
      </c>
      <c r="G231" s="32">
        <v>-3.0</v>
      </c>
      <c r="H231" s="32">
        <v>-1.0</v>
      </c>
      <c r="I231" s="32">
        <v>0.0</v>
      </c>
      <c r="J231" s="32">
        <v>0.0</v>
      </c>
      <c r="K231" s="32" t="s">
        <v>216</v>
      </c>
      <c r="L231" s="32" t="s">
        <v>45</v>
      </c>
      <c r="M231" s="32">
        <v>0.0</v>
      </c>
      <c r="N231" s="32">
        <v>1.0</v>
      </c>
      <c r="O231" s="32" t="s">
        <v>165</v>
      </c>
      <c r="P231" s="32" t="s">
        <v>23</v>
      </c>
      <c r="Q231" s="32">
        <v>0.25</v>
      </c>
      <c r="R231" s="32">
        <v>0.0</v>
      </c>
      <c r="S231" s="32">
        <v>0.75</v>
      </c>
      <c r="T231" s="32">
        <f t="shared" si="17"/>
        <v>1</v>
      </c>
      <c r="U231" s="32" t="s">
        <v>2668</v>
      </c>
      <c r="V231" s="32" t="s">
        <v>2404</v>
      </c>
      <c r="W231" s="32" t="s">
        <v>37</v>
      </c>
      <c r="X231" s="32" t="s">
        <v>2669</v>
      </c>
      <c r="Y231" s="32" t="s">
        <v>102</v>
      </c>
      <c r="Z231" s="32" t="s">
        <v>2670</v>
      </c>
      <c r="AA231" s="32" t="s">
        <v>2671</v>
      </c>
      <c r="AB231" s="32" t="s">
        <v>2672</v>
      </c>
      <c r="AC231" s="32" t="s">
        <v>2673</v>
      </c>
      <c r="AD231" s="32" t="s">
        <v>2674</v>
      </c>
      <c r="AE231" s="32" t="s">
        <v>137</v>
      </c>
      <c r="AF231" s="32" t="s">
        <v>2675</v>
      </c>
      <c r="AG231" s="32" t="s">
        <v>96</v>
      </c>
      <c r="AH231" s="32" t="s">
        <v>126</v>
      </c>
    </row>
    <row r="232">
      <c r="A232" s="31">
        <v>231.0</v>
      </c>
      <c r="B232" s="32" t="s">
        <v>2676</v>
      </c>
      <c r="C232" s="32" t="s">
        <v>2677</v>
      </c>
      <c r="D232" s="32">
        <v>2016.0</v>
      </c>
      <c r="E232" s="32" t="s">
        <v>111</v>
      </c>
      <c r="F232" s="43">
        <v>44595.0</v>
      </c>
      <c r="G232" s="32">
        <v>-3.0</v>
      </c>
      <c r="H232" s="32">
        <v>-1.0</v>
      </c>
      <c r="I232" s="32">
        <v>-3.0</v>
      </c>
      <c r="J232" s="32">
        <v>0.0</v>
      </c>
      <c r="K232" s="32" t="s">
        <v>216</v>
      </c>
      <c r="L232" s="32" t="s">
        <v>44</v>
      </c>
      <c r="M232" s="32">
        <v>0.0</v>
      </c>
      <c r="N232" s="32">
        <v>1.0</v>
      </c>
      <c r="O232" s="32" t="s">
        <v>84</v>
      </c>
      <c r="P232" s="32" t="s">
        <v>16</v>
      </c>
      <c r="Q232" s="32">
        <v>0.75</v>
      </c>
      <c r="R232" s="32">
        <v>0.25</v>
      </c>
      <c r="S232" s="32">
        <v>0.0</v>
      </c>
      <c r="T232" s="32">
        <f t="shared" si="17"/>
        <v>1</v>
      </c>
      <c r="U232" s="32" t="s">
        <v>2678</v>
      </c>
      <c r="V232" s="32" t="s">
        <v>2103</v>
      </c>
      <c r="W232" s="32" t="s">
        <v>28</v>
      </c>
      <c r="X232" s="32" t="s">
        <v>219</v>
      </c>
      <c r="Y232" s="32" t="s">
        <v>102</v>
      </c>
      <c r="Z232" s="32" t="s">
        <v>2679</v>
      </c>
      <c r="AA232" s="32" t="s">
        <v>2680</v>
      </c>
      <c r="AB232" s="32" t="s">
        <v>2681</v>
      </c>
      <c r="AC232" s="32" t="s">
        <v>2682</v>
      </c>
      <c r="AD232" s="32" t="s">
        <v>2683</v>
      </c>
      <c r="AE232" s="32" t="s">
        <v>2684</v>
      </c>
      <c r="AF232" s="32" t="s">
        <v>2685</v>
      </c>
      <c r="AG232" s="32" t="s">
        <v>96</v>
      </c>
      <c r="AH232" s="45"/>
    </row>
    <row r="233">
      <c r="A233" s="33">
        <v>232.0</v>
      </c>
      <c r="B233" s="32" t="s">
        <v>2686</v>
      </c>
      <c r="C233" s="32" t="s">
        <v>2687</v>
      </c>
      <c r="D233" s="32">
        <v>2006.0</v>
      </c>
      <c r="E233" s="32" t="s">
        <v>580</v>
      </c>
      <c r="F233" s="32">
        <v>3.0</v>
      </c>
      <c r="G233" s="32">
        <v>-3.0</v>
      </c>
      <c r="H233" s="32">
        <v>-1.0</v>
      </c>
      <c r="I233" s="32">
        <v>0.0</v>
      </c>
      <c r="J233" s="32">
        <v>0.0</v>
      </c>
      <c r="K233" s="32" t="s">
        <v>45</v>
      </c>
      <c r="L233" s="32" t="s">
        <v>45</v>
      </c>
      <c r="M233" s="32">
        <v>0.0</v>
      </c>
      <c r="N233" s="32">
        <v>1.0</v>
      </c>
      <c r="O233" s="32" t="s">
        <v>84</v>
      </c>
      <c r="P233" s="32" t="s">
        <v>23</v>
      </c>
      <c r="Q233" s="32">
        <v>1.0</v>
      </c>
      <c r="R233" s="32">
        <v>0.0</v>
      </c>
      <c r="S233" s="32">
        <v>0.0</v>
      </c>
      <c r="T233" s="32">
        <f t="shared" si="17"/>
        <v>1</v>
      </c>
      <c r="U233" s="32" t="s">
        <v>2688</v>
      </c>
      <c r="V233" s="32" t="s">
        <v>752</v>
      </c>
      <c r="W233" s="32" t="s">
        <v>35</v>
      </c>
      <c r="X233" s="32" t="s">
        <v>117</v>
      </c>
      <c r="Y233" s="32" t="s">
        <v>102</v>
      </c>
      <c r="Z233" s="32" t="s">
        <v>2689</v>
      </c>
      <c r="AA233" s="32" t="s">
        <v>2690</v>
      </c>
      <c r="AB233" s="32" t="s">
        <v>2691</v>
      </c>
      <c r="AC233" s="32" t="s">
        <v>2692</v>
      </c>
      <c r="AD233" s="32" t="s">
        <v>2693</v>
      </c>
      <c r="AE233" s="32" t="s">
        <v>137</v>
      </c>
      <c r="AF233" s="32" t="s">
        <v>94</v>
      </c>
      <c r="AG233" s="32" t="s">
        <v>96</v>
      </c>
      <c r="AH233" s="32"/>
    </row>
    <row r="234">
      <c r="A234" s="31">
        <v>233.0</v>
      </c>
      <c r="B234" s="31" t="s">
        <v>2694</v>
      </c>
      <c r="C234" s="31" t="s">
        <v>2695</v>
      </c>
      <c r="D234" s="31">
        <v>2014.0</v>
      </c>
      <c r="E234" s="31" t="s">
        <v>2696</v>
      </c>
      <c r="F234" s="31">
        <v>3.0</v>
      </c>
      <c r="G234" s="31">
        <v>-9.0</v>
      </c>
      <c r="H234" s="31">
        <v>-2.0</v>
      </c>
      <c r="I234" s="31">
        <v>-9.0</v>
      </c>
      <c r="J234" s="31">
        <v>0.0</v>
      </c>
      <c r="K234" s="41" t="s">
        <v>404</v>
      </c>
      <c r="L234" s="41" t="s">
        <v>405</v>
      </c>
      <c r="M234" s="31">
        <v>1.0</v>
      </c>
      <c r="N234" s="31">
        <v>1.0</v>
      </c>
      <c r="O234" s="31" t="s">
        <v>84</v>
      </c>
      <c r="P234" s="31" t="s">
        <v>16</v>
      </c>
      <c r="Q234" s="31">
        <v>0.0</v>
      </c>
      <c r="R234" s="31">
        <v>0.0</v>
      </c>
      <c r="S234" s="31">
        <v>1.0</v>
      </c>
      <c r="T234" s="31">
        <f t="shared" si="17"/>
        <v>1</v>
      </c>
      <c r="U234" s="31" t="s">
        <v>1173</v>
      </c>
      <c r="V234" s="31" t="s">
        <v>2697</v>
      </c>
      <c r="W234" s="31" t="s">
        <v>38</v>
      </c>
      <c r="X234" s="31" t="s">
        <v>359</v>
      </c>
      <c r="Y234" s="31" t="s">
        <v>2698</v>
      </c>
      <c r="Z234" s="31" t="s">
        <v>2699</v>
      </c>
      <c r="AA234" s="31" t="s">
        <v>2700</v>
      </c>
      <c r="AB234" s="31" t="s">
        <v>2701</v>
      </c>
      <c r="AC234" s="31" t="s">
        <v>1173</v>
      </c>
      <c r="AD234" s="31" t="s">
        <v>137</v>
      </c>
      <c r="AE234" s="31" t="s">
        <v>94</v>
      </c>
      <c r="AF234" s="31" t="s">
        <v>96</v>
      </c>
      <c r="AG234" s="31" t="s">
        <v>96</v>
      </c>
      <c r="AH234" s="31" t="s">
        <v>2702</v>
      </c>
    </row>
    <row r="235">
      <c r="A235" s="33">
        <v>234.0</v>
      </c>
      <c r="B235" s="32" t="s">
        <v>2703</v>
      </c>
      <c r="C235" s="32" t="s">
        <v>2704</v>
      </c>
      <c r="D235" s="32">
        <v>2014.0</v>
      </c>
      <c r="E235" s="32" t="s">
        <v>2705</v>
      </c>
      <c r="F235" s="32">
        <v>3.0</v>
      </c>
      <c r="G235" s="32">
        <v>-5.0</v>
      </c>
      <c r="H235" s="32">
        <v>-1.0</v>
      </c>
      <c r="I235" s="32">
        <v>0.0</v>
      </c>
      <c r="J235" s="32">
        <v>9.0</v>
      </c>
      <c r="K235" s="32" t="s">
        <v>112</v>
      </c>
      <c r="L235" s="32" t="s">
        <v>112</v>
      </c>
      <c r="M235" s="32">
        <v>1.0</v>
      </c>
      <c r="N235" s="32">
        <v>1.0</v>
      </c>
      <c r="O235" s="32" t="s">
        <v>84</v>
      </c>
      <c r="P235" s="32" t="s">
        <v>16</v>
      </c>
      <c r="Q235" s="32">
        <v>0.75</v>
      </c>
      <c r="R235" s="32">
        <v>0.0</v>
      </c>
      <c r="S235" s="32">
        <v>0.25</v>
      </c>
      <c r="T235" s="32">
        <f t="shared" si="17"/>
        <v>1</v>
      </c>
      <c r="U235" s="32" t="s">
        <v>2706</v>
      </c>
      <c r="V235" s="32" t="s">
        <v>2076</v>
      </c>
      <c r="W235" s="32" t="s">
        <v>116</v>
      </c>
      <c r="X235" s="32" t="s">
        <v>2707</v>
      </c>
      <c r="Y235" s="32" t="s">
        <v>88</v>
      </c>
      <c r="Z235" s="32" t="s">
        <v>2708</v>
      </c>
      <c r="AA235" s="32" t="s">
        <v>2709</v>
      </c>
      <c r="AB235" s="32" t="s">
        <v>2710</v>
      </c>
      <c r="AC235" s="32" t="s">
        <v>2711</v>
      </c>
      <c r="AD235" s="32" t="s">
        <v>2712</v>
      </c>
      <c r="AE235" s="32" t="s">
        <v>2713</v>
      </c>
      <c r="AF235" s="32" t="s">
        <v>2714</v>
      </c>
      <c r="AG235" s="32" t="s">
        <v>96</v>
      </c>
      <c r="AH235" s="32" t="s">
        <v>530</v>
      </c>
    </row>
    <row r="236">
      <c r="A236" s="31">
        <v>235.0</v>
      </c>
      <c r="B236" s="40" t="s">
        <v>2715</v>
      </c>
      <c r="C236" s="32" t="s">
        <v>2716</v>
      </c>
      <c r="D236" s="32">
        <v>2014.0</v>
      </c>
      <c r="E236" s="32" t="s">
        <v>2717</v>
      </c>
      <c r="F236" s="32">
        <v>3.0</v>
      </c>
      <c r="G236" s="32">
        <v>-10.0</v>
      </c>
      <c r="H236" s="32">
        <v>-1.0</v>
      </c>
      <c r="I236" s="32">
        <v>-6.0</v>
      </c>
      <c r="J236" s="32">
        <v>0.0</v>
      </c>
      <c r="K236" s="32" t="s">
        <v>405</v>
      </c>
      <c r="L236" s="32" t="s">
        <v>405</v>
      </c>
      <c r="M236" s="32">
        <v>1.0</v>
      </c>
      <c r="N236" s="32">
        <v>1.0</v>
      </c>
      <c r="O236" s="32" t="s">
        <v>84</v>
      </c>
      <c r="P236" s="32" t="s">
        <v>113</v>
      </c>
      <c r="Q236" s="32">
        <v>0.5</v>
      </c>
      <c r="R236" s="32">
        <v>0.5</v>
      </c>
      <c r="S236" s="32">
        <v>0.0</v>
      </c>
      <c r="T236" s="32">
        <f t="shared" si="17"/>
        <v>1</v>
      </c>
      <c r="U236" s="32" t="s">
        <v>2718</v>
      </c>
      <c r="V236" s="32" t="s">
        <v>2719</v>
      </c>
      <c r="W236" s="32" t="s">
        <v>116</v>
      </c>
      <c r="X236" s="32" t="s">
        <v>259</v>
      </c>
      <c r="Y236" s="32" t="s">
        <v>334</v>
      </c>
      <c r="Z236" s="32" t="s">
        <v>2720</v>
      </c>
      <c r="AA236" s="32" t="s">
        <v>2721</v>
      </c>
      <c r="AB236" s="32" t="s">
        <v>2722</v>
      </c>
      <c r="AC236" s="32" t="s">
        <v>2723</v>
      </c>
      <c r="AD236" s="32" t="s">
        <v>2724</v>
      </c>
      <c r="AE236" s="32" t="s">
        <v>2725</v>
      </c>
      <c r="AF236" s="32" t="s">
        <v>2726</v>
      </c>
      <c r="AG236" s="32" t="s">
        <v>96</v>
      </c>
      <c r="AH236" s="32" t="s">
        <v>126</v>
      </c>
    </row>
    <row r="237">
      <c r="A237" s="33">
        <v>236.0</v>
      </c>
      <c r="B237" s="33" t="s">
        <v>2727</v>
      </c>
      <c r="C237" s="33" t="s">
        <v>2728</v>
      </c>
      <c r="D237" s="33">
        <v>1996.0</v>
      </c>
      <c r="E237" s="33" t="s">
        <v>2729</v>
      </c>
      <c r="F237" s="33">
        <v>3.0</v>
      </c>
      <c r="G237" s="33">
        <v>-7.0</v>
      </c>
      <c r="H237" s="33">
        <v>-5.0</v>
      </c>
      <c r="I237" s="33">
        <v>-3.0</v>
      </c>
      <c r="J237" s="33">
        <v>1.0</v>
      </c>
      <c r="K237" s="33" t="s">
        <v>738</v>
      </c>
      <c r="L237" s="33" t="s">
        <v>43</v>
      </c>
      <c r="M237" s="33">
        <v>0.0</v>
      </c>
      <c r="N237" s="33">
        <v>1.0</v>
      </c>
      <c r="O237" s="33" t="s">
        <v>84</v>
      </c>
      <c r="P237" s="33" t="s">
        <v>23</v>
      </c>
      <c r="Q237" s="33">
        <v>1.0</v>
      </c>
      <c r="R237" s="33">
        <v>0.0</v>
      </c>
      <c r="S237" s="33">
        <v>0.0</v>
      </c>
      <c r="T237" s="33">
        <f t="shared" si="17"/>
        <v>1</v>
      </c>
      <c r="U237" s="33" t="s">
        <v>2730</v>
      </c>
      <c r="V237" s="33" t="s">
        <v>2731</v>
      </c>
      <c r="W237" s="33" t="s">
        <v>17</v>
      </c>
      <c r="X237" s="33" t="s">
        <v>2732</v>
      </c>
      <c r="Y237" s="33" t="s">
        <v>102</v>
      </c>
      <c r="Z237" s="33" t="s">
        <v>2733</v>
      </c>
      <c r="AA237" s="33" t="s">
        <v>94</v>
      </c>
      <c r="AB237" s="33" t="s">
        <v>2734</v>
      </c>
      <c r="AC237" s="33" t="s">
        <v>2735</v>
      </c>
      <c r="AD237" s="33" t="s">
        <v>2736</v>
      </c>
      <c r="AE237" s="33" t="s">
        <v>94</v>
      </c>
      <c r="AF237" s="33" t="s">
        <v>2737</v>
      </c>
      <c r="AG237" s="33" t="s">
        <v>96</v>
      </c>
      <c r="AH237" s="33" t="s">
        <v>96</v>
      </c>
    </row>
    <row r="238">
      <c r="A238" s="31">
        <v>237.0</v>
      </c>
      <c r="B238" s="32" t="s">
        <v>2738</v>
      </c>
      <c r="C238" s="32" t="s">
        <v>2739</v>
      </c>
      <c r="D238" s="32">
        <v>2008.0</v>
      </c>
      <c r="E238" s="32" t="s">
        <v>201</v>
      </c>
      <c r="F238" s="32">
        <v>2.0</v>
      </c>
      <c r="G238" s="32">
        <v>-7.0</v>
      </c>
      <c r="H238" s="32">
        <v>-4.0</v>
      </c>
      <c r="I238" s="32">
        <v>3.0</v>
      </c>
      <c r="J238" s="32">
        <v>5.0</v>
      </c>
      <c r="K238" s="32" t="s">
        <v>43</v>
      </c>
      <c r="L238" s="32" t="s">
        <v>43</v>
      </c>
      <c r="M238" s="32">
        <v>0.0</v>
      </c>
      <c r="N238" s="32">
        <v>0.0</v>
      </c>
      <c r="O238" s="32" t="s">
        <v>84</v>
      </c>
      <c r="P238" s="32" t="s">
        <v>23</v>
      </c>
      <c r="Q238" s="32">
        <v>1.0</v>
      </c>
      <c r="R238" s="32">
        <v>0.0</v>
      </c>
      <c r="S238" s="32">
        <v>0.0</v>
      </c>
      <c r="T238" s="32">
        <f t="shared" si="17"/>
        <v>1</v>
      </c>
      <c r="U238" s="32" t="s">
        <v>191</v>
      </c>
      <c r="V238" s="32" t="s">
        <v>369</v>
      </c>
      <c r="W238" s="32" t="s">
        <v>17</v>
      </c>
      <c r="X238" s="32" t="s">
        <v>232</v>
      </c>
      <c r="Y238" s="32" t="s">
        <v>2536</v>
      </c>
      <c r="Z238" s="32" t="s">
        <v>2740</v>
      </c>
      <c r="AA238" s="32" t="s">
        <v>2741</v>
      </c>
      <c r="AB238" s="32" t="s">
        <v>2742</v>
      </c>
      <c r="AC238" s="32" t="s">
        <v>2743</v>
      </c>
      <c r="AD238" s="32" t="s">
        <v>2744</v>
      </c>
      <c r="AE238" s="32" t="s">
        <v>137</v>
      </c>
      <c r="AF238" s="32" t="s">
        <v>2745</v>
      </c>
      <c r="AG238" s="32" t="s">
        <v>96</v>
      </c>
      <c r="AH238" s="35"/>
    </row>
    <row r="239">
      <c r="A239" s="33">
        <v>238.0</v>
      </c>
      <c r="B239" s="32" t="s">
        <v>2746</v>
      </c>
      <c r="C239" s="32" t="s">
        <v>2747</v>
      </c>
      <c r="D239" s="32">
        <v>2021.0</v>
      </c>
      <c r="E239" s="32" t="s">
        <v>2748</v>
      </c>
      <c r="F239" s="43">
        <v>44230.0</v>
      </c>
      <c r="G239" s="32">
        <v>-7.0</v>
      </c>
      <c r="H239" s="32">
        <v>-4.0</v>
      </c>
      <c r="I239" s="32">
        <v>-3.0</v>
      </c>
      <c r="J239" s="32">
        <v>6.0</v>
      </c>
      <c r="K239" s="32" t="s">
        <v>604</v>
      </c>
      <c r="L239" s="32" t="s">
        <v>43</v>
      </c>
      <c r="M239" s="32">
        <v>0.0</v>
      </c>
      <c r="N239" s="32">
        <v>1.0</v>
      </c>
      <c r="O239" s="32" t="s">
        <v>243</v>
      </c>
      <c r="P239" s="32" t="s">
        <v>16</v>
      </c>
      <c r="Q239" s="32">
        <v>0.75</v>
      </c>
      <c r="R239" s="32">
        <v>0.25</v>
      </c>
      <c r="S239" s="32">
        <v>0.0</v>
      </c>
      <c r="T239" s="32">
        <f t="shared" si="17"/>
        <v>1</v>
      </c>
      <c r="U239" s="32" t="s">
        <v>2749</v>
      </c>
      <c r="V239" s="32" t="s">
        <v>2750</v>
      </c>
      <c r="W239" s="32" t="s">
        <v>21</v>
      </c>
      <c r="X239" s="32" t="s">
        <v>232</v>
      </c>
      <c r="Y239" s="32" t="s">
        <v>233</v>
      </c>
      <c r="Z239" s="32" t="s">
        <v>2751</v>
      </c>
      <c r="AA239" s="32" t="s">
        <v>2752</v>
      </c>
      <c r="AB239" s="32" t="s">
        <v>2753</v>
      </c>
      <c r="AC239" s="32" t="s">
        <v>2754</v>
      </c>
      <c r="AD239" s="32" t="s">
        <v>2755</v>
      </c>
      <c r="AE239" s="32" t="s">
        <v>94</v>
      </c>
      <c r="AF239" s="32" t="s">
        <v>2756</v>
      </c>
      <c r="AG239" s="32" t="s">
        <v>96</v>
      </c>
      <c r="AH239" s="32" t="s">
        <v>126</v>
      </c>
    </row>
    <row r="240">
      <c r="A240" s="31">
        <v>239.0</v>
      </c>
      <c r="B240" s="31" t="s">
        <v>2757</v>
      </c>
      <c r="C240" s="31" t="s">
        <v>2758</v>
      </c>
      <c r="D240" s="31">
        <v>2014.0</v>
      </c>
      <c r="E240" s="31" t="s">
        <v>2759</v>
      </c>
      <c r="F240" s="31">
        <v>2.0</v>
      </c>
      <c r="G240" s="31">
        <v>-9.0</v>
      </c>
      <c r="H240" s="31">
        <v>0.0</v>
      </c>
      <c r="I240" s="31">
        <v>-6.0</v>
      </c>
      <c r="J240" s="31">
        <v>0.0</v>
      </c>
      <c r="K240" s="31" t="s">
        <v>404</v>
      </c>
      <c r="L240" s="31" t="s">
        <v>405</v>
      </c>
      <c r="M240" s="31">
        <v>1.0</v>
      </c>
      <c r="N240" s="31">
        <v>1.0</v>
      </c>
      <c r="O240" s="31" t="s">
        <v>878</v>
      </c>
      <c r="P240" s="31" t="s">
        <v>113</v>
      </c>
      <c r="Q240" s="31">
        <v>0.0</v>
      </c>
      <c r="R240" s="31">
        <v>0.0</v>
      </c>
      <c r="S240" s="31">
        <v>1.0</v>
      </c>
      <c r="T240" s="31">
        <f t="shared" si="17"/>
        <v>1</v>
      </c>
      <c r="U240" s="31" t="s">
        <v>2760</v>
      </c>
      <c r="V240" s="31" t="s">
        <v>2761</v>
      </c>
      <c r="W240" s="31" t="s">
        <v>38</v>
      </c>
      <c r="X240" s="31" t="s">
        <v>2762</v>
      </c>
      <c r="Y240" s="31" t="s">
        <v>1173</v>
      </c>
      <c r="Z240" s="31" t="s">
        <v>2763</v>
      </c>
      <c r="AA240" s="31" t="s">
        <v>2764</v>
      </c>
      <c r="AB240" s="31" t="s">
        <v>2765</v>
      </c>
      <c r="AC240" s="31" t="s">
        <v>2766</v>
      </c>
      <c r="AD240" s="31" t="s">
        <v>2767</v>
      </c>
      <c r="AE240" s="31" t="s">
        <v>94</v>
      </c>
      <c r="AF240" s="31" t="s">
        <v>94</v>
      </c>
      <c r="AG240" s="31" t="s">
        <v>96</v>
      </c>
      <c r="AH240" s="31" t="s">
        <v>126</v>
      </c>
    </row>
    <row r="241">
      <c r="A241" s="33">
        <v>240.0</v>
      </c>
      <c r="B241" s="32" t="s">
        <v>2768</v>
      </c>
      <c r="C241" s="32" t="s">
        <v>2769</v>
      </c>
      <c r="D241" s="32">
        <v>2008.0</v>
      </c>
      <c r="E241" s="32" t="s">
        <v>1677</v>
      </c>
      <c r="F241" s="32">
        <v>3.0</v>
      </c>
      <c r="G241" s="32">
        <v>-2.0</v>
      </c>
      <c r="H241" s="32">
        <v>-1.0</v>
      </c>
      <c r="I241" s="32">
        <v>0.0</v>
      </c>
      <c r="J241" s="32">
        <v>2.0</v>
      </c>
      <c r="K241" s="32" t="s">
        <v>45</v>
      </c>
      <c r="L241" s="32" t="s">
        <v>45</v>
      </c>
      <c r="M241" s="32">
        <v>0.0</v>
      </c>
      <c r="N241" s="32">
        <v>1.0</v>
      </c>
      <c r="O241" s="32" t="s">
        <v>84</v>
      </c>
      <c r="P241" s="32" t="s">
        <v>113</v>
      </c>
      <c r="Q241" s="32">
        <v>1.0</v>
      </c>
      <c r="R241" s="32">
        <v>0.0</v>
      </c>
      <c r="S241" s="32">
        <v>0.0</v>
      </c>
      <c r="T241" s="32">
        <f t="shared" si="17"/>
        <v>1</v>
      </c>
      <c r="U241" s="32" t="s">
        <v>2770</v>
      </c>
      <c r="V241" s="32" t="s">
        <v>520</v>
      </c>
      <c r="W241" s="32" t="s">
        <v>34</v>
      </c>
      <c r="X241" s="32" t="s">
        <v>521</v>
      </c>
      <c r="Y241" s="32" t="s">
        <v>102</v>
      </c>
      <c r="Z241" s="32" t="s">
        <v>2771</v>
      </c>
      <c r="AA241" s="32" t="s">
        <v>2772</v>
      </c>
      <c r="AB241" s="32" t="s">
        <v>2773</v>
      </c>
      <c r="AC241" s="32" t="s">
        <v>2774</v>
      </c>
      <c r="AD241" s="32" t="s">
        <v>2775</v>
      </c>
      <c r="AE241" s="32" t="s">
        <v>2776</v>
      </c>
      <c r="AF241" s="32" t="s">
        <v>2777</v>
      </c>
      <c r="AG241" s="32" t="s">
        <v>96</v>
      </c>
      <c r="AH241" s="32"/>
    </row>
    <row r="242">
      <c r="A242" s="31">
        <v>241.0</v>
      </c>
      <c r="B242" s="40" t="s">
        <v>2778</v>
      </c>
      <c r="C242" s="32" t="s">
        <v>2779</v>
      </c>
      <c r="D242" s="32">
        <v>2018.0</v>
      </c>
      <c r="E242" s="32" t="s">
        <v>99</v>
      </c>
      <c r="F242" s="32">
        <v>3.0</v>
      </c>
      <c r="G242" s="32">
        <v>-8.0</v>
      </c>
      <c r="H242" s="32">
        <v>0.0</v>
      </c>
      <c r="I242" s="32">
        <v>0.0</v>
      </c>
      <c r="J242" s="32">
        <v>6.0</v>
      </c>
      <c r="K242" s="32" t="s">
        <v>2039</v>
      </c>
      <c r="L242" s="32" t="s">
        <v>405</v>
      </c>
      <c r="M242" s="32">
        <v>1.0</v>
      </c>
      <c r="N242" s="32">
        <v>0.0</v>
      </c>
      <c r="O242" s="32" t="s">
        <v>268</v>
      </c>
      <c r="P242" s="32" t="s">
        <v>113</v>
      </c>
      <c r="Q242" s="32">
        <v>0.75</v>
      </c>
      <c r="R242" s="32">
        <v>0.0</v>
      </c>
      <c r="S242" s="32">
        <v>0.25</v>
      </c>
      <c r="T242" s="32">
        <v>1.0</v>
      </c>
      <c r="U242" s="32" t="s">
        <v>2780</v>
      </c>
      <c r="V242" s="32" t="s">
        <v>2781</v>
      </c>
      <c r="W242" s="32" t="s">
        <v>116</v>
      </c>
      <c r="X242" s="32" t="s">
        <v>2782</v>
      </c>
      <c r="Y242" s="32" t="s">
        <v>334</v>
      </c>
      <c r="Z242" s="32" t="s">
        <v>2783</v>
      </c>
      <c r="AA242" s="32" t="s">
        <v>2784</v>
      </c>
      <c r="AB242" s="32" t="s">
        <v>2785</v>
      </c>
      <c r="AC242" s="32" t="s">
        <v>2786</v>
      </c>
      <c r="AD242" s="32" t="s">
        <v>2787</v>
      </c>
      <c r="AE242" s="32" t="s">
        <v>2788</v>
      </c>
      <c r="AF242" s="32" t="s">
        <v>2789</v>
      </c>
      <c r="AG242" s="32" t="s">
        <v>96</v>
      </c>
      <c r="AH242" s="32" t="s">
        <v>2790</v>
      </c>
    </row>
    <row r="243">
      <c r="A243" s="33">
        <v>242.0</v>
      </c>
      <c r="B243" s="32" t="s">
        <v>2791</v>
      </c>
      <c r="C243" s="32" t="s">
        <v>2792</v>
      </c>
      <c r="D243" s="32">
        <v>2021.0</v>
      </c>
      <c r="E243" s="32" t="s">
        <v>2793</v>
      </c>
      <c r="F243" s="43">
        <v>44595.0</v>
      </c>
      <c r="G243" s="32">
        <v>-10.0</v>
      </c>
      <c r="H243" s="32">
        <v>-7.0</v>
      </c>
      <c r="I243" s="32">
        <v>-9.0</v>
      </c>
      <c r="J243" s="32">
        <v>0.0</v>
      </c>
      <c r="K243" s="32" t="s">
        <v>42</v>
      </c>
      <c r="L243" s="32" t="s">
        <v>42</v>
      </c>
      <c r="M243" s="32">
        <v>0.0</v>
      </c>
      <c r="N243" s="32">
        <v>1.0</v>
      </c>
      <c r="O243" s="32" t="s">
        <v>243</v>
      </c>
      <c r="P243" s="32" t="s">
        <v>16</v>
      </c>
      <c r="Q243" s="32">
        <v>0.25</v>
      </c>
      <c r="R243" s="32">
        <v>0.75</v>
      </c>
      <c r="S243" s="32">
        <v>0.0</v>
      </c>
      <c r="T243" s="32">
        <f t="shared" ref="T243:T260" si="18">SUM(Q243:S243)</f>
        <v>1</v>
      </c>
      <c r="U243" s="32" t="s">
        <v>2794</v>
      </c>
      <c r="V243" s="32" t="s">
        <v>2136</v>
      </c>
      <c r="W243" s="32" t="s">
        <v>12</v>
      </c>
      <c r="X243" s="32" t="s">
        <v>2795</v>
      </c>
      <c r="Y243" s="32" t="s">
        <v>448</v>
      </c>
      <c r="Z243" s="32" t="s">
        <v>2796</v>
      </c>
      <c r="AA243" s="32" t="s">
        <v>2797</v>
      </c>
      <c r="AB243" s="32" t="s">
        <v>2798</v>
      </c>
      <c r="AC243" s="32" t="s">
        <v>2799</v>
      </c>
      <c r="AD243" s="32" t="s">
        <v>2800</v>
      </c>
      <c r="AE243" s="32" t="s">
        <v>2801</v>
      </c>
      <c r="AF243" s="32" t="s">
        <v>2802</v>
      </c>
      <c r="AG243" s="32" t="s">
        <v>96</v>
      </c>
      <c r="AH243" s="32" t="s">
        <v>126</v>
      </c>
    </row>
    <row r="244">
      <c r="A244" s="31">
        <v>243.0</v>
      </c>
      <c r="B244" s="32" t="s">
        <v>2803</v>
      </c>
      <c r="C244" s="32" t="s">
        <v>2804</v>
      </c>
      <c r="D244" s="32">
        <v>2002.0</v>
      </c>
      <c r="E244" s="32" t="s">
        <v>2805</v>
      </c>
      <c r="F244" s="32">
        <v>3.0</v>
      </c>
      <c r="G244" s="32">
        <v>-3.0</v>
      </c>
      <c r="H244" s="32">
        <v>-1.0</v>
      </c>
      <c r="I244" s="32">
        <v>4.0</v>
      </c>
      <c r="J244" s="32">
        <v>4.0</v>
      </c>
      <c r="K244" s="32" t="s">
        <v>44</v>
      </c>
      <c r="L244" s="32" t="s">
        <v>44</v>
      </c>
      <c r="M244" s="32">
        <v>0.0</v>
      </c>
      <c r="N244" s="32">
        <v>1.0</v>
      </c>
      <c r="O244" s="32" t="s">
        <v>165</v>
      </c>
      <c r="P244" s="32" t="s">
        <v>113</v>
      </c>
      <c r="Q244" s="32">
        <v>0.0</v>
      </c>
      <c r="R244" s="32">
        <v>0.0</v>
      </c>
      <c r="S244" s="32">
        <v>1.0</v>
      </c>
      <c r="T244" s="32">
        <f t="shared" si="18"/>
        <v>1</v>
      </c>
      <c r="U244" s="32" t="s">
        <v>2806</v>
      </c>
      <c r="V244" s="32" t="s">
        <v>26</v>
      </c>
      <c r="W244" s="32" t="s">
        <v>25</v>
      </c>
      <c r="X244" s="32" t="s">
        <v>259</v>
      </c>
      <c r="Y244" s="32" t="s">
        <v>102</v>
      </c>
      <c r="Z244" s="32" t="s">
        <v>2807</v>
      </c>
      <c r="AA244" s="32" t="s">
        <v>2808</v>
      </c>
      <c r="AB244" s="32" t="s">
        <v>2809</v>
      </c>
      <c r="AC244" s="32" t="s">
        <v>2810</v>
      </c>
      <c r="AD244" s="32" t="s">
        <v>2363</v>
      </c>
      <c r="AE244" s="32" t="s">
        <v>137</v>
      </c>
      <c r="AF244" s="32" t="s">
        <v>2811</v>
      </c>
      <c r="AG244" s="32" t="s">
        <v>151</v>
      </c>
      <c r="AH244" s="35"/>
    </row>
    <row r="245">
      <c r="A245" s="33">
        <v>244.0</v>
      </c>
      <c r="B245" s="32" t="s">
        <v>2812</v>
      </c>
      <c r="C245" s="32" t="s">
        <v>2813</v>
      </c>
      <c r="D245" s="32">
        <v>2002.0</v>
      </c>
      <c r="E245" s="32" t="s">
        <v>2814</v>
      </c>
      <c r="F245" s="32">
        <v>3.0</v>
      </c>
      <c r="G245" s="32">
        <v>-10.0</v>
      </c>
      <c r="H245" s="32">
        <v>-7.0</v>
      </c>
      <c r="I245" s="32">
        <v>-15.0</v>
      </c>
      <c r="J245" s="32">
        <v>-6.0</v>
      </c>
      <c r="K245" s="32" t="s">
        <v>42</v>
      </c>
      <c r="L245" s="32" t="s">
        <v>42</v>
      </c>
      <c r="M245" s="32">
        <v>0.0</v>
      </c>
      <c r="N245" s="32">
        <v>1.0</v>
      </c>
      <c r="O245" s="32" t="s">
        <v>84</v>
      </c>
      <c r="P245" s="32" t="s">
        <v>23</v>
      </c>
      <c r="Q245" s="32">
        <v>0.25</v>
      </c>
      <c r="R245" s="32">
        <v>0.75</v>
      </c>
      <c r="S245" s="32">
        <v>0.0</v>
      </c>
      <c r="T245" s="32">
        <f t="shared" si="18"/>
        <v>1</v>
      </c>
      <c r="U245" s="32" t="s">
        <v>2815</v>
      </c>
      <c r="V245" s="32" t="s">
        <v>9</v>
      </c>
      <c r="W245" s="32" t="s">
        <v>9</v>
      </c>
      <c r="X245" s="32" t="s">
        <v>42</v>
      </c>
      <c r="Y245" s="32" t="s">
        <v>102</v>
      </c>
      <c r="Z245" s="32" t="s">
        <v>2816</v>
      </c>
      <c r="AA245" s="32" t="s">
        <v>2817</v>
      </c>
      <c r="AB245" s="32" t="s">
        <v>2818</v>
      </c>
      <c r="AC245" s="32" t="s">
        <v>2819</v>
      </c>
      <c r="AD245" s="32" t="s">
        <v>2820</v>
      </c>
      <c r="AE245" s="32" t="s">
        <v>2821</v>
      </c>
      <c r="AF245" s="32" t="s">
        <v>2822</v>
      </c>
      <c r="AG245" s="32" t="s">
        <v>401</v>
      </c>
      <c r="AH245" s="32" t="s">
        <v>490</v>
      </c>
    </row>
    <row r="246">
      <c r="A246" s="31">
        <v>245.0</v>
      </c>
      <c r="B246" s="32" t="s">
        <v>2823</v>
      </c>
      <c r="C246" s="32" t="s">
        <v>2824</v>
      </c>
      <c r="D246" s="32">
        <v>2014.0</v>
      </c>
      <c r="E246" s="32" t="s">
        <v>99</v>
      </c>
      <c r="F246" s="32">
        <v>3.0</v>
      </c>
      <c r="G246" s="32">
        <v>-8.0</v>
      </c>
      <c r="H246" s="32">
        <v>-6.0</v>
      </c>
      <c r="I246" s="32">
        <v>-9.0</v>
      </c>
      <c r="J246" s="32">
        <v>0.0</v>
      </c>
      <c r="K246" s="32" t="s">
        <v>42</v>
      </c>
      <c r="L246" s="32" t="s">
        <v>43</v>
      </c>
      <c r="M246" s="32">
        <v>0.0</v>
      </c>
      <c r="N246" s="32">
        <v>1.0</v>
      </c>
      <c r="O246" s="32" t="s">
        <v>84</v>
      </c>
      <c r="P246" s="32" t="s">
        <v>113</v>
      </c>
      <c r="Q246" s="32">
        <v>1.0</v>
      </c>
      <c r="R246" s="32">
        <v>0.0</v>
      </c>
      <c r="S246" s="32">
        <v>0.0</v>
      </c>
      <c r="T246" s="32">
        <f t="shared" si="18"/>
        <v>1</v>
      </c>
      <c r="U246" s="32" t="s">
        <v>2825</v>
      </c>
      <c r="V246" s="32" t="s">
        <v>2826</v>
      </c>
      <c r="W246" s="32" t="s">
        <v>17</v>
      </c>
      <c r="X246" s="32" t="s">
        <v>2827</v>
      </c>
      <c r="Y246" s="32" t="s">
        <v>334</v>
      </c>
      <c r="Z246" s="32" t="s">
        <v>2828</v>
      </c>
      <c r="AA246" s="32" t="s">
        <v>2829</v>
      </c>
      <c r="AB246" s="32" t="s">
        <v>2830</v>
      </c>
      <c r="AC246" s="32" t="s">
        <v>2831</v>
      </c>
      <c r="AD246" s="32" t="s">
        <v>2832</v>
      </c>
      <c r="AE246" s="32" t="s">
        <v>2833</v>
      </c>
      <c r="AF246" s="32" t="s">
        <v>2834</v>
      </c>
      <c r="AG246" s="32" t="s">
        <v>96</v>
      </c>
      <c r="AH246" s="45"/>
    </row>
    <row r="247">
      <c r="A247" s="33">
        <v>246.0</v>
      </c>
      <c r="B247" s="32" t="s">
        <v>2835</v>
      </c>
      <c r="C247" s="32" t="s">
        <v>2836</v>
      </c>
      <c r="D247" s="32">
        <v>2003.0</v>
      </c>
      <c r="E247" s="32" t="s">
        <v>391</v>
      </c>
      <c r="F247" s="32">
        <v>2.0</v>
      </c>
      <c r="G247" s="32">
        <v>-10.0</v>
      </c>
      <c r="H247" s="32">
        <v>-6.0</v>
      </c>
      <c r="I247" s="32">
        <v>-6.0</v>
      </c>
      <c r="J247" s="32">
        <v>5.0</v>
      </c>
      <c r="K247" s="32" t="s">
        <v>42</v>
      </c>
      <c r="L247" s="32" t="s">
        <v>42</v>
      </c>
      <c r="M247" s="32">
        <v>0.0</v>
      </c>
      <c r="N247" s="32">
        <v>1.0</v>
      </c>
      <c r="O247" s="32" t="s">
        <v>2837</v>
      </c>
      <c r="P247" s="32" t="s">
        <v>23</v>
      </c>
      <c r="Q247" s="32">
        <v>1.0</v>
      </c>
      <c r="R247" s="32">
        <v>0.0</v>
      </c>
      <c r="S247" s="32">
        <v>0.0</v>
      </c>
      <c r="T247" s="32">
        <f t="shared" si="18"/>
        <v>1</v>
      </c>
      <c r="U247" s="32" t="s">
        <v>191</v>
      </c>
      <c r="V247" s="32" t="s">
        <v>310</v>
      </c>
      <c r="W247" s="32" t="s">
        <v>15</v>
      </c>
      <c r="X247" s="32" t="s">
        <v>137</v>
      </c>
      <c r="Y247" s="32" t="s">
        <v>102</v>
      </c>
      <c r="Z247" s="32" t="s">
        <v>2838</v>
      </c>
      <c r="AA247" s="32" t="s">
        <v>2839</v>
      </c>
      <c r="AB247" s="32" t="s">
        <v>2840</v>
      </c>
      <c r="AC247" s="32" t="s">
        <v>2841</v>
      </c>
      <c r="AD247" s="32" t="s">
        <v>2842</v>
      </c>
      <c r="AE247" s="32" t="s">
        <v>137</v>
      </c>
      <c r="AF247" s="32" t="s">
        <v>2843</v>
      </c>
      <c r="AG247" s="32" t="s">
        <v>96</v>
      </c>
      <c r="AH247" s="35"/>
    </row>
    <row r="248">
      <c r="A248" s="31">
        <v>247.0</v>
      </c>
      <c r="B248" s="32" t="s">
        <v>2844</v>
      </c>
      <c r="C248" s="32" t="s">
        <v>2845</v>
      </c>
      <c r="D248" s="32">
        <v>2015.0</v>
      </c>
      <c r="E248" s="32" t="s">
        <v>2846</v>
      </c>
      <c r="F248" s="32">
        <v>2.0</v>
      </c>
      <c r="G248" s="32">
        <v>-8.0</v>
      </c>
      <c r="H248" s="32">
        <v>-6.0</v>
      </c>
      <c r="I248" s="32">
        <v>-6.0</v>
      </c>
      <c r="J248" s="32">
        <v>2.0</v>
      </c>
      <c r="K248" s="32" t="s">
        <v>738</v>
      </c>
      <c r="L248" s="32" t="s">
        <v>43</v>
      </c>
      <c r="M248" s="32">
        <v>0.0</v>
      </c>
      <c r="N248" s="32">
        <v>0.0</v>
      </c>
      <c r="O248" s="32" t="s">
        <v>243</v>
      </c>
      <c r="P248" s="32" t="s">
        <v>23</v>
      </c>
      <c r="Q248" s="32">
        <v>0.5</v>
      </c>
      <c r="R248" s="32">
        <v>0.0</v>
      </c>
      <c r="S248" s="32">
        <v>0.5</v>
      </c>
      <c r="T248" s="32">
        <f t="shared" si="18"/>
        <v>1</v>
      </c>
      <c r="U248" s="32" t="s">
        <v>2847</v>
      </c>
      <c r="V248" s="32" t="s">
        <v>2848</v>
      </c>
      <c r="W248" s="32" t="s">
        <v>17</v>
      </c>
      <c r="X248" s="32" t="s">
        <v>2849</v>
      </c>
      <c r="Y248" s="32" t="s">
        <v>2850</v>
      </c>
      <c r="Z248" s="32" t="s">
        <v>2851</v>
      </c>
      <c r="AA248" s="32" t="s">
        <v>2852</v>
      </c>
      <c r="AB248" s="32" t="s">
        <v>2853</v>
      </c>
      <c r="AC248" s="32" t="s">
        <v>2854</v>
      </c>
      <c r="AD248" s="32" t="s">
        <v>2855</v>
      </c>
      <c r="AE248" s="32" t="s">
        <v>94</v>
      </c>
      <c r="AF248" s="32" t="s">
        <v>2856</v>
      </c>
      <c r="AG248" s="32" t="s">
        <v>96</v>
      </c>
      <c r="AH248" s="32" t="s">
        <v>126</v>
      </c>
    </row>
    <row r="249">
      <c r="A249" s="33">
        <v>248.0</v>
      </c>
      <c r="B249" s="33" t="s">
        <v>2857</v>
      </c>
      <c r="C249" s="33" t="s">
        <v>2858</v>
      </c>
      <c r="D249" s="33">
        <v>2011.0</v>
      </c>
      <c r="E249" s="33" t="s">
        <v>141</v>
      </c>
      <c r="F249" s="33">
        <v>3.0</v>
      </c>
      <c r="G249" s="33">
        <v>-3.0</v>
      </c>
      <c r="H249" s="33">
        <v>-1.0</v>
      </c>
      <c r="I249" s="46">
        <v>-2.0</v>
      </c>
      <c r="J249" s="46">
        <v>0.0</v>
      </c>
      <c r="K249" s="33" t="s">
        <v>45</v>
      </c>
      <c r="L249" s="33" t="s">
        <v>45</v>
      </c>
      <c r="M249" s="33">
        <v>0.0</v>
      </c>
      <c r="N249" s="33">
        <v>1.0</v>
      </c>
      <c r="O249" s="33" t="s">
        <v>84</v>
      </c>
      <c r="P249" s="33" t="s">
        <v>23</v>
      </c>
      <c r="Q249" s="33">
        <v>0.25</v>
      </c>
      <c r="R249" s="33">
        <v>0.75</v>
      </c>
      <c r="S249" s="33">
        <v>0.0</v>
      </c>
      <c r="T249" s="33">
        <f t="shared" si="18"/>
        <v>1</v>
      </c>
      <c r="U249" s="33" t="s">
        <v>2859</v>
      </c>
      <c r="V249" s="33" t="s">
        <v>143</v>
      </c>
      <c r="W249" s="33" t="s">
        <v>31</v>
      </c>
      <c r="X249" s="33" t="s">
        <v>259</v>
      </c>
      <c r="Y249" s="33" t="s">
        <v>582</v>
      </c>
      <c r="Z249" s="33" t="s">
        <v>2860</v>
      </c>
      <c r="AA249" s="33" t="s">
        <v>2861</v>
      </c>
      <c r="AB249" s="33" t="s">
        <v>2862</v>
      </c>
      <c r="AC249" s="33" t="s">
        <v>2863</v>
      </c>
      <c r="AD249" s="33" t="s">
        <v>2164</v>
      </c>
      <c r="AE249" s="33" t="s">
        <v>2864</v>
      </c>
      <c r="AF249" s="33" t="s">
        <v>2865</v>
      </c>
      <c r="AG249" s="33" t="s">
        <v>96</v>
      </c>
      <c r="AH249" s="34"/>
    </row>
    <row r="250">
      <c r="A250" s="31">
        <v>249.0</v>
      </c>
      <c r="B250" s="31" t="s">
        <v>2866</v>
      </c>
      <c r="C250" s="31" t="s">
        <v>2867</v>
      </c>
      <c r="D250" s="31">
        <v>2004.0</v>
      </c>
      <c r="E250" s="31" t="s">
        <v>2868</v>
      </c>
      <c r="F250" s="31">
        <v>2.0</v>
      </c>
      <c r="G250" s="31">
        <v>-10.0</v>
      </c>
      <c r="H250" s="31">
        <v>-6.0</v>
      </c>
      <c r="I250" s="31">
        <v>2.0</v>
      </c>
      <c r="J250" s="31">
        <v>2.0</v>
      </c>
      <c r="K250" s="31" t="s">
        <v>330</v>
      </c>
      <c r="L250" s="31" t="s">
        <v>42</v>
      </c>
      <c r="M250" s="31">
        <v>0.0</v>
      </c>
      <c r="N250" s="31">
        <v>1.0</v>
      </c>
      <c r="O250" s="31" t="s">
        <v>84</v>
      </c>
      <c r="P250" s="31" t="s">
        <v>16</v>
      </c>
      <c r="Q250" s="31">
        <v>0.0</v>
      </c>
      <c r="R250" s="31">
        <v>1.0</v>
      </c>
      <c r="S250" s="31">
        <v>0.0</v>
      </c>
      <c r="T250" s="31">
        <f t="shared" si="18"/>
        <v>1</v>
      </c>
      <c r="U250" s="31" t="s">
        <v>2869</v>
      </c>
      <c r="V250" s="31" t="s">
        <v>332</v>
      </c>
      <c r="W250" s="31" t="s">
        <v>15</v>
      </c>
      <c r="X250" s="31" t="s">
        <v>2870</v>
      </c>
      <c r="Y250" s="31" t="s">
        <v>1015</v>
      </c>
      <c r="Z250" s="31" t="s">
        <v>2871</v>
      </c>
      <c r="AA250" s="31" t="s">
        <v>2872</v>
      </c>
      <c r="AB250" s="31" t="s">
        <v>2873</v>
      </c>
      <c r="AC250" s="31" t="s">
        <v>2874</v>
      </c>
      <c r="AD250" s="31" t="s">
        <v>2875</v>
      </c>
      <c r="AE250" s="31" t="s">
        <v>94</v>
      </c>
      <c r="AF250" s="31" t="s">
        <v>2876</v>
      </c>
      <c r="AG250" s="31" t="s">
        <v>96</v>
      </c>
      <c r="AH250" s="47"/>
    </row>
    <row r="251">
      <c r="A251" s="33">
        <v>250.0</v>
      </c>
      <c r="B251" s="32" t="s">
        <v>2877</v>
      </c>
      <c r="C251" s="32" t="s">
        <v>2878</v>
      </c>
      <c r="D251" s="32">
        <v>2021.0</v>
      </c>
      <c r="E251" s="32" t="s">
        <v>99</v>
      </c>
      <c r="F251" s="32">
        <v>2.0</v>
      </c>
      <c r="G251" s="32">
        <v>-9.0</v>
      </c>
      <c r="H251" s="32">
        <v>-7.0</v>
      </c>
      <c r="I251" s="32">
        <v>-9.0</v>
      </c>
      <c r="J251" s="32">
        <v>5.0</v>
      </c>
      <c r="K251" s="32" t="s">
        <v>42</v>
      </c>
      <c r="L251" s="32" t="s">
        <v>42</v>
      </c>
      <c r="M251" s="32">
        <v>0.0</v>
      </c>
      <c r="N251" s="32">
        <v>1.0</v>
      </c>
      <c r="O251" s="32" t="s">
        <v>84</v>
      </c>
      <c r="P251" s="32" t="s">
        <v>16</v>
      </c>
      <c r="Q251" s="32">
        <v>1.0</v>
      </c>
      <c r="R251" s="32">
        <v>0.0</v>
      </c>
      <c r="S251" s="32">
        <v>0.0</v>
      </c>
      <c r="T251" s="32">
        <f t="shared" si="18"/>
        <v>1</v>
      </c>
      <c r="U251" s="32" t="s">
        <v>2879</v>
      </c>
      <c r="V251" s="32" t="s">
        <v>310</v>
      </c>
      <c r="W251" s="32" t="s">
        <v>15</v>
      </c>
      <c r="X251" s="32" t="s">
        <v>496</v>
      </c>
      <c r="Y251" s="32" t="s">
        <v>1540</v>
      </c>
      <c r="Z251" s="32" t="s">
        <v>2880</v>
      </c>
      <c r="AA251" s="32" t="s">
        <v>2881</v>
      </c>
      <c r="AB251" s="32" t="s">
        <v>2882</v>
      </c>
      <c r="AC251" s="32" t="s">
        <v>2883</v>
      </c>
      <c r="AD251" s="32" t="s">
        <v>2884</v>
      </c>
      <c r="AE251" s="32" t="s">
        <v>2885</v>
      </c>
      <c r="AF251" s="32" t="s">
        <v>2886</v>
      </c>
      <c r="AG251" s="32" t="s">
        <v>96</v>
      </c>
      <c r="AH251" s="32"/>
    </row>
    <row r="252">
      <c r="A252" s="31">
        <v>251.0</v>
      </c>
      <c r="B252" s="32" t="s">
        <v>2887</v>
      </c>
      <c r="C252" s="32" t="s">
        <v>2888</v>
      </c>
      <c r="D252" s="32">
        <v>2003.0</v>
      </c>
      <c r="E252" s="32" t="s">
        <v>2889</v>
      </c>
      <c r="F252" s="32">
        <v>2.0</v>
      </c>
      <c r="G252" s="32">
        <v>-10.0</v>
      </c>
      <c r="H252" s="32">
        <v>-6.0</v>
      </c>
      <c r="I252" s="32">
        <v>-6.0</v>
      </c>
      <c r="J252" s="32">
        <v>5.0</v>
      </c>
      <c r="K252" s="32" t="s">
        <v>42</v>
      </c>
      <c r="L252" s="32" t="s">
        <v>42</v>
      </c>
      <c r="M252" s="32">
        <v>0.0</v>
      </c>
      <c r="N252" s="32">
        <v>0.0</v>
      </c>
      <c r="O252" s="32" t="s">
        <v>84</v>
      </c>
      <c r="P252" s="32" t="s">
        <v>16</v>
      </c>
      <c r="Q252" s="32">
        <v>0.0</v>
      </c>
      <c r="R252" s="32">
        <v>0.75</v>
      </c>
      <c r="S252" s="32">
        <v>0.25</v>
      </c>
      <c r="T252" s="32">
        <f t="shared" si="18"/>
        <v>1</v>
      </c>
      <c r="U252" s="32" t="s">
        <v>2890</v>
      </c>
      <c r="V252" s="32" t="s">
        <v>2891</v>
      </c>
      <c r="W252" s="32" t="s">
        <v>15</v>
      </c>
      <c r="X252" s="32" t="s">
        <v>496</v>
      </c>
      <c r="Y252" s="32" t="s">
        <v>2892</v>
      </c>
      <c r="Z252" s="32" t="s">
        <v>2893</v>
      </c>
      <c r="AA252" s="32" t="s">
        <v>2894</v>
      </c>
      <c r="AB252" s="32" t="s">
        <v>2895</v>
      </c>
      <c r="AC252" s="32" t="s">
        <v>2896</v>
      </c>
      <c r="AD252" s="32" t="s">
        <v>575</v>
      </c>
      <c r="AE252" s="32" t="s">
        <v>2897</v>
      </c>
      <c r="AF252" s="32" t="s">
        <v>2898</v>
      </c>
      <c r="AG252" s="32" t="s">
        <v>96</v>
      </c>
      <c r="AH252" s="32" t="s">
        <v>2899</v>
      </c>
    </row>
    <row r="253">
      <c r="A253" s="33">
        <v>252.0</v>
      </c>
      <c r="B253" s="32" t="s">
        <v>2900</v>
      </c>
      <c r="C253" s="32" t="s">
        <v>2901</v>
      </c>
      <c r="D253" s="32">
        <v>2016.0</v>
      </c>
      <c r="E253" s="32" t="s">
        <v>2902</v>
      </c>
      <c r="F253" s="32">
        <v>2.0</v>
      </c>
      <c r="G253" s="32">
        <v>-3.0</v>
      </c>
      <c r="H253" s="32">
        <v>-2.0</v>
      </c>
      <c r="I253" s="32">
        <v>-2.0</v>
      </c>
      <c r="J253" s="32">
        <v>0.0</v>
      </c>
      <c r="K253" s="32" t="s">
        <v>216</v>
      </c>
      <c r="L253" s="32" t="s">
        <v>45</v>
      </c>
      <c r="M253" s="32">
        <v>0.0</v>
      </c>
      <c r="N253" s="32">
        <v>1.0</v>
      </c>
      <c r="O253" s="32" t="s">
        <v>84</v>
      </c>
      <c r="P253" s="32" t="s">
        <v>23</v>
      </c>
      <c r="Q253" s="32">
        <v>0.0</v>
      </c>
      <c r="R253" s="32">
        <v>1.0</v>
      </c>
      <c r="S253" s="32">
        <v>0.0</v>
      </c>
      <c r="T253" s="32">
        <f t="shared" si="18"/>
        <v>1</v>
      </c>
      <c r="U253" s="32" t="s">
        <v>2903</v>
      </c>
      <c r="V253" s="32" t="s">
        <v>2904</v>
      </c>
      <c r="W253" s="32" t="s">
        <v>33</v>
      </c>
      <c r="X253" s="32" t="s">
        <v>259</v>
      </c>
      <c r="Y253" s="32" t="s">
        <v>102</v>
      </c>
      <c r="Z253" s="32" t="s">
        <v>2905</v>
      </c>
      <c r="AA253" s="32" t="s">
        <v>2906</v>
      </c>
      <c r="AB253" s="32" t="s">
        <v>2907</v>
      </c>
      <c r="AC253" s="32" t="s">
        <v>2908</v>
      </c>
      <c r="AD253" s="32" t="s">
        <v>2909</v>
      </c>
      <c r="AE253" s="32" t="s">
        <v>137</v>
      </c>
      <c r="AF253" s="32" t="s">
        <v>2910</v>
      </c>
      <c r="AG253" s="32" t="s">
        <v>96</v>
      </c>
      <c r="AH253" s="35"/>
    </row>
    <row r="254">
      <c r="A254" s="31">
        <v>253.0</v>
      </c>
      <c r="B254" s="32" t="s">
        <v>2911</v>
      </c>
      <c r="C254" s="32" t="s">
        <v>2912</v>
      </c>
      <c r="D254" s="32">
        <v>2005.0</v>
      </c>
      <c r="E254" s="32" t="s">
        <v>2913</v>
      </c>
      <c r="F254" s="32">
        <v>3.0</v>
      </c>
      <c r="G254" s="32">
        <v>-3.0</v>
      </c>
      <c r="H254" s="32">
        <v>-1.0</v>
      </c>
      <c r="I254" s="32">
        <v>0.0</v>
      </c>
      <c r="J254" s="32">
        <v>0.0</v>
      </c>
      <c r="K254" s="32" t="s">
        <v>45</v>
      </c>
      <c r="L254" s="32" t="s">
        <v>45</v>
      </c>
      <c r="M254" s="32">
        <v>0.0</v>
      </c>
      <c r="N254" s="32">
        <v>1.0</v>
      </c>
      <c r="O254" s="32" t="s">
        <v>1949</v>
      </c>
      <c r="P254" s="32" t="s">
        <v>16</v>
      </c>
      <c r="Q254" s="32">
        <v>0.75</v>
      </c>
      <c r="R254" s="32">
        <v>0.25</v>
      </c>
      <c r="S254" s="32">
        <v>0.0</v>
      </c>
      <c r="T254" s="32">
        <f t="shared" si="18"/>
        <v>1</v>
      </c>
      <c r="U254" s="32" t="s">
        <v>2914</v>
      </c>
      <c r="V254" s="32" t="s">
        <v>2915</v>
      </c>
      <c r="W254" s="32" t="s">
        <v>35</v>
      </c>
      <c r="X254" s="32" t="s">
        <v>117</v>
      </c>
      <c r="Y254" s="32" t="s">
        <v>102</v>
      </c>
      <c r="Z254" s="32" t="s">
        <v>2916</v>
      </c>
      <c r="AA254" s="32" t="s">
        <v>2917</v>
      </c>
      <c r="AB254" s="32" t="s">
        <v>2918</v>
      </c>
      <c r="AC254" s="32" t="s">
        <v>2919</v>
      </c>
      <c r="AD254" s="32" t="s">
        <v>2920</v>
      </c>
      <c r="AE254" s="32" t="s">
        <v>94</v>
      </c>
      <c r="AF254" s="32" t="s">
        <v>2921</v>
      </c>
      <c r="AG254" s="32" t="s">
        <v>151</v>
      </c>
      <c r="AH254" s="45"/>
    </row>
    <row r="255">
      <c r="A255" s="33">
        <v>254.0</v>
      </c>
      <c r="B255" s="32" t="s">
        <v>2922</v>
      </c>
      <c r="C255" s="32" t="s">
        <v>2923</v>
      </c>
      <c r="D255" s="32">
        <v>2010.0</v>
      </c>
      <c r="E255" s="32" t="s">
        <v>2924</v>
      </c>
      <c r="F255" s="32">
        <v>2.0</v>
      </c>
      <c r="G255" s="32">
        <v>-3.0</v>
      </c>
      <c r="H255" s="32">
        <v>-3.0</v>
      </c>
      <c r="I255" s="32">
        <v>0.0</v>
      </c>
      <c r="J255" s="32">
        <v>0.0</v>
      </c>
      <c r="K255" s="32" t="s">
        <v>44</v>
      </c>
      <c r="L255" s="32" t="s">
        <v>45</v>
      </c>
      <c r="M255" s="32">
        <v>0.0</v>
      </c>
      <c r="N255" s="32">
        <v>1.0</v>
      </c>
      <c r="O255" s="32" t="s">
        <v>84</v>
      </c>
      <c r="P255" s="32" t="s">
        <v>23</v>
      </c>
      <c r="Q255" s="32">
        <v>0.25</v>
      </c>
      <c r="R255" s="32">
        <v>0.75</v>
      </c>
      <c r="S255" s="32">
        <v>0.0</v>
      </c>
      <c r="T255" s="32">
        <f t="shared" si="18"/>
        <v>1</v>
      </c>
      <c r="U255" s="32" t="s">
        <v>2925</v>
      </c>
      <c r="V255" s="32" t="s">
        <v>2926</v>
      </c>
      <c r="W255" s="32" t="s">
        <v>36</v>
      </c>
      <c r="X255" s="32" t="s">
        <v>296</v>
      </c>
      <c r="Y255" s="32" t="s">
        <v>205</v>
      </c>
      <c r="Z255" s="32" t="s">
        <v>2927</v>
      </c>
      <c r="AA255" s="32" t="s">
        <v>2928</v>
      </c>
      <c r="AB255" s="32" t="s">
        <v>2929</v>
      </c>
      <c r="AC255" s="32" t="s">
        <v>2930</v>
      </c>
      <c r="AD255" s="32" t="s">
        <v>2931</v>
      </c>
      <c r="AE255" s="32" t="s">
        <v>137</v>
      </c>
      <c r="AF255" s="32" t="s">
        <v>2932</v>
      </c>
      <c r="AG255" s="32" t="s">
        <v>96</v>
      </c>
      <c r="AH255" s="35"/>
    </row>
    <row r="256">
      <c r="A256" s="31">
        <v>255.0</v>
      </c>
      <c r="B256" s="32" t="s">
        <v>2933</v>
      </c>
      <c r="C256" s="32" t="s">
        <v>2934</v>
      </c>
      <c r="D256" s="32">
        <v>2020.0</v>
      </c>
      <c r="E256" s="32" t="s">
        <v>2310</v>
      </c>
      <c r="F256" s="32">
        <v>2.0</v>
      </c>
      <c r="G256" s="32">
        <v>-10.0</v>
      </c>
      <c r="H256" s="32">
        <v>-4.0</v>
      </c>
      <c r="I256" s="32">
        <v>-3.0</v>
      </c>
      <c r="J256" s="32">
        <v>0.0</v>
      </c>
      <c r="K256" s="32" t="s">
        <v>604</v>
      </c>
      <c r="L256" s="32" t="s">
        <v>43</v>
      </c>
      <c r="M256" s="32">
        <v>0.0</v>
      </c>
      <c r="N256" s="32">
        <v>1.0</v>
      </c>
      <c r="O256" s="32" t="s">
        <v>243</v>
      </c>
      <c r="P256" s="32" t="s">
        <v>16</v>
      </c>
      <c r="Q256" s="32">
        <v>0.75</v>
      </c>
      <c r="R256" s="32">
        <v>0.25</v>
      </c>
      <c r="S256" s="32">
        <v>0.0</v>
      </c>
      <c r="T256" s="32">
        <f t="shared" si="18"/>
        <v>1</v>
      </c>
      <c r="U256" s="32" t="s">
        <v>2935</v>
      </c>
      <c r="V256" s="32" t="s">
        <v>2936</v>
      </c>
      <c r="W256" s="32" t="s">
        <v>21</v>
      </c>
      <c r="X256" s="32" t="s">
        <v>2937</v>
      </c>
      <c r="Y256" s="32" t="s">
        <v>233</v>
      </c>
      <c r="Z256" s="32" t="s">
        <v>2938</v>
      </c>
      <c r="AA256" s="32" t="s">
        <v>2939</v>
      </c>
      <c r="AB256" s="32" t="s">
        <v>2940</v>
      </c>
      <c r="AC256" s="32" t="s">
        <v>2941</v>
      </c>
      <c r="AD256" s="32" t="s">
        <v>2942</v>
      </c>
      <c r="AE256" s="32" t="s">
        <v>94</v>
      </c>
      <c r="AF256" s="32" t="s">
        <v>2943</v>
      </c>
      <c r="AG256" s="32" t="s">
        <v>96</v>
      </c>
      <c r="AH256" s="32" t="s">
        <v>126</v>
      </c>
    </row>
    <row r="257">
      <c r="A257" s="33">
        <v>256.0</v>
      </c>
      <c r="B257" s="32" t="s">
        <v>2944</v>
      </c>
      <c r="C257" s="32" t="s">
        <v>2945</v>
      </c>
      <c r="D257" s="32">
        <v>2021.0</v>
      </c>
      <c r="E257" s="32" t="s">
        <v>2946</v>
      </c>
      <c r="F257" s="32">
        <v>2.0</v>
      </c>
      <c r="G257" s="32">
        <v>-7.0</v>
      </c>
      <c r="H257" s="32">
        <v>-4.0</v>
      </c>
      <c r="I257" s="32">
        <v>2.0</v>
      </c>
      <c r="J257" s="32">
        <v>2.0</v>
      </c>
      <c r="K257" s="32" t="s">
        <v>44</v>
      </c>
      <c r="L257" s="32" t="s">
        <v>44</v>
      </c>
      <c r="M257" s="32">
        <v>0.0</v>
      </c>
      <c r="N257" s="32">
        <v>1.0</v>
      </c>
      <c r="O257" s="32" t="s">
        <v>1949</v>
      </c>
      <c r="P257" s="32" t="s">
        <v>16</v>
      </c>
      <c r="Q257" s="32">
        <v>0.25</v>
      </c>
      <c r="R257" s="32">
        <v>0.75</v>
      </c>
      <c r="S257" s="32">
        <v>0.0</v>
      </c>
      <c r="T257" s="32">
        <f t="shared" si="18"/>
        <v>1</v>
      </c>
      <c r="U257" s="32" t="s">
        <v>2947</v>
      </c>
      <c r="V257" s="32" t="s">
        <v>2948</v>
      </c>
      <c r="W257" s="32" t="s">
        <v>25</v>
      </c>
      <c r="X257" s="32" t="s">
        <v>2949</v>
      </c>
      <c r="Y257" s="32" t="s">
        <v>88</v>
      </c>
      <c r="Z257" s="32" t="s">
        <v>2950</v>
      </c>
      <c r="AA257" s="32" t="s">
        <v>2951</v>
      </c>
      <c r="AB257" s="32" t="s">
        <v>2952</v>
      </c>
      <c r="AC257" s="32" t="s">
        <v>2953</v>
      </c>
      <c r="AD257" s="32" t="s">
        <v>2954</v>
      </c>
      <c r="AE257" s="32" t="s">
        <v>2955</v>
      </c>
      <c r="AF257" s="32" t="s">
        <v>2956</v>
      </c>
      <c r="AG257" s="32" t="s">
        <v>96</v>
      </c>
      <c r="AH257" s="45"/>
    </row>
    <row r="258">
      <c r="A258" s="31">
        <v>257.0</v>
      </c>
      <c r="B258" s="32" t="s">
        <v>2957</v>
      </c>
      <c r="C258" s="32" t="s">
        <v>2958</v>
      </c>
      <c r="D258" s="32">
        <v>2008.0</v>
      </c>
      <c r="E258" s="32" t="s">
        <v>111</v>
      </c>
      <c r="F258" s="32">
        <v>3.0</v>
      </c>
      <c r="G258" s="32">
        <v>-3.0</v>
      </c>
      <c r="H258" s="32">
        <v>-2.0</v>
      </c>
      <c r="I258" s="32">
        <v>-6.0</v>
      </c>
      <c r="J258" s="32">
        <v>0.0</v>
      </c>
      <c r="K258" s="32" t="s">
        <v>45</v>
      </c>
      <c r="L258" s="32" t="s">
        <v>45</v>
      </c>
      <c r="M258" s="32">
        <v>0.0</v>
      </c>
      <c r="N258" s="32">
        <v>1.0</v>
      </c>
      <c r="O258" s="32" t="s">
        <v>84</v>
      </c>
      <c r="P258" s="32" t="s">
        <v>23</v>
      </c>
      <c r="Q258" s="32">
        <v>1.0</v>
      </c>
      <c r="R258" s="32">
        <v>0.0</v>
      </c>
      <c r="S258" s="32">
        <v>0.0</v>
      </c>
      <c r="T258" s="32">
        <f t="shared" si="18"/>
        <v>1</v>
      </c>
      <c r="U258" s="32" t="s">
        <v>2959</v>
      </c>
      <c r="V258" s="32" t="s">
        <v>520</v>
      </c>
      <c r="W258" s="32" t="s">
        <v>34</v>
      </c>
      <c r="X258" s="32" t="s">
        <v>521</v>
      </c>
      <c r="Y258" s="32" t="s">
        <v>102</v>
      </c>
      <c r="Z258" s="32" t="s">
        <v>2960</v>
      </c>
      <c r="AA258" s="32" t="s">
        <v>2961</v>
      </c>
      <c r="AB258" s="32" t="s">
        <v>2962</v>
      </c>
      <c r="AC258" s="32" t="s">
        <v>2963</v>
      </c>
      <c r="AD258" s="32" t="s">
        <v>2164</v>
      </c>
      <c r="AE258" s="32" t="s">
        <v>137</v>
      </c>
      <c r="AF258" s="32" t="s">
        <v>2964</v>
      </c>
      <c r="AG258" s="32" t="s">
        <v>2965</v>
      </c>
      <c r="AH258" s="32" t="s">
        <v>126</v>
      </c>
    </row>
    <row r="259">
      <c r="A259" s="33">
        <v>258.0</v>
      </c>
      <c r="B259" s="32" t="s">
        <v>2966</v>
      </c>
      <c r="C259" s="32" t="s">
        <v>2967</v>
      </c>
      <c r="D259" s="32">
        <v>2016.0</v>
      </c>
      <c r="E259" s="32" t="s">
        <v>2968</v>
      </c>
      <c r="F259" s="32">
        <v>3.0</v>
      </c>
      <c r="G259" s="32">
        <v>-10.0</v>
      </c>
      <c r="H259" s="32">
        <v>-7.0</v>
      </c>
      <c r="I259" s="32">
        <v>-9.0</v>
      </c>
      <c r="J259" s="32">
        <v>0.0</v>
      </c>
      <c r="K259" s="32" t="s">
        <v>2969</v>
      </c>
      <c r="L259" s="32" t="s">
        <v>494</v>
      </c>
      <c r="M259" s="32">
        <v>1.0</v>
      </c>
      <c r="N259" s="32">
        <v>0.0</v>
      </c>
      <c r="O259" s="32" t="s">
        <v>84</v>
      </c>
      <c r="P259" s="32" t="s">
        <v>23</v>
      </c>
      <c r="Q259" s="32">
        <v>0.25</v>
      </c>
      <c r="R259" s="32">
        <v>0.0</v>
      </c>
      <c r="S259" s="32">
        <v>0.75</v>
      </c>
      <c r="T259" s="32">
        <f t="shared" si="18"/>
        <v>1</v>
      </c>
      <c r="U259" s="32" t="s">
        <v>2970</v>
      </c>
      <c r="V259" s="32" t="s">
        <v>2971</v>
      </c>
      <c r="W259" s="32" t="s">
        <v>116</v>
      </c>
      <c r="X259" s="32" t="s">
        <v>2972</v>
      </c>
      <c r="Y259" s="32" t="s">
        <v>448</v>
      </c>
      <c r="Z259" s="32" t="s">
        <v>2973</v>
      </c>
      <c r="AA259" s="32" t="s">
        <v>2974</v>
      </c>
      <c r="AB259" s="32" t="s">
        <v>2975</v>
      </c>
      <c r="AC259" s="32" t="s">
        <v>2976</v>
      </c>
      <c r="AD259" s="32" t="s">
        <v>2977</v>
      </c>
      <c r="AE259" s="32" t="s">
        <v>2978</v>
      </c>
      <c r="AF259" s="32" t="s">
        <v>2979</v>
      </c>
      <c r="AG259" s="32" t="s">
        <v>96</v>
      </c>
      <c r="AH259" s="32" t="s">
        <v>2980</v>
      </c>
    </row>
    <row r="260">
      <c r="A260" s="31">
        <v>259.0</v>
      </c>
      <c r="B260" s="32" t="s">
        <v>2981</v>
      </c>
      <c r="C260" s="32" t="s">
        <v>2982</v>
      </c>
      <c r="D260" s="32">
        <v>2021.0</v>
      </c>
      <c r="E260" s="32" t="s">
        <v>2983</v>
      </c>
      <c r="F260" s="32">
        <v>2.0</v>
      </c>
      <c r="G260" s="32">
        <v>-5.0</v>
      </c>
      <c r="H260" s="32">
        <v>-4.0</v>
      </c>
      <c r="I260" s="32">
        <v>5.0</v>
      </c>
      <c r="J260" s="32">
        <v>6.0</v>
      </c>
      <c r="K260" s="32" t="s">
        <v>604</v>
      </c>
      <c r="L260" s="32" t="s">
        <v>43</v>
      </c>
      <c r="M260" s="32">
        <v>0.0</v>
      </c>
      <c r="N260" s="32">
        <v>0.0</v>
      </c>
      <c r="O260" s="32" t="s">
        <v>968</v>
      </c>
      <c r="P260" s="32" t="s">
        <v>23</v>
      </c>
      <c r="Q260" s="32">
        <v>1.0</v>
      </c>
      <c r="R260" s="32">
        <v>0.0</v>
      </c>
      <c r="S260" s="32">
        <v>0.0</v>
      </c>
      <c r="T260" s="32">
        <f t="shared" si="18"/>
        <v>1</v>
      </c>
      <c r="U260" s="32" t="s">
        <v>2984</v>
      </c>
      <c r="V260" s="32" t="s">
        <v>2985</v>
      </c>
      <c r="W260" s="32" t="s">
        <v>21</v>
      </c>
      <c r="X260" s="32" t="s">
        <v>2986</v>
      </c>
      <c r="Y260" s="32" t="s">
        <v>570</v>
      </c>
      <c r="Z260" s="32" t="s">
        <v>2987</v>
      </c>
      <c r="AA260" s="32" t="s">
        <v>2988</v>
      </c>
      <c r="AB260" s="32" t="s">
        <v>2989</v>
      </c>
      <c r="AC260" s="32" t="s">
        <v>2990</v>
      </c>
      <c r="AD260" s="32" t="s">
        <v>2991</v>
      </c>
      <c r="AE260" s="32" t="s">
        <v>2992</v>
      </c>
      <c r="AF260" s="32" t="s">
        <v>2993</v>
      </c>
      <c r="AG260" s="32" t="s">
        <v>96</v>
      </c>
      <c r="AH260" s="32" t="s">
        <v>126</v>
      </c>
    </row>
    <row r="261">
      <c r="A261" s="33">
        <v>260.0</v>
      </c>
      <c r="B261" s="33" t="s">
        <v>2994</v>
      </c>
      <c r="C261" s="33" t="s">
        <v>2995</v>
      </c>
      <c r="D261" s="33">
        <v>2016.0</v>
      </c>
      <c r="E261" s="33" t="s">
        <v>639</v>
      </c>
      <c r="F261" s="33">
        <v>2.0</v>
      </c>
      <c r="G261" s="33">
        <v>-10.0</v>
      </c>
      <c r="H261" s="33">
        <v>-4.0</v>
      </c>
      <c r="I261" s="33">
        <v>2.0</v>
      </c>
      <c r="J261" s="33">
        <v>2.0</v>
      </c>
      <c r="K261" s="33" t="s">
        <v>2996</v>
      </c>
      <c r="L261" s="33" t="s">
        <v>42</v>
      </c>
      <c r="M261" s="33">
        <v>0.0</v>
      </c>
      <c r="N261" s="33">
        <v>0.0</v>
      </c>
      <c r="O261" s="33" t="s">
        <v>84</v>
      </c>
      <c r="P261" s="33" t="s">
        <v>23</v>
      </c>
      <c r="Q261" s="33">
        <v>0.75</v>
      </c>
      <c r="R261" s="33">
        <v>0.25</v>
      </c>
      <c r="S261" s="33">
        <v>0.0</v>
      </c>
      <c r="T261" s="33">
        <v>0.0</v>
      </c>
      <c r="U261" s="33" t="s">
        <v>2997</v>
      </c>
      <c r="V261" s="33" t="s">
        <v>332</v>
      </c>
      <c r="W261" s="33" t="s">
        <v>15</v>
      </c>
      <c r="X261" s="33" t="s">
        <v>2998</v>
      </c>
      <c r="Y261" s="33" t="s">
        <v>2892</v>
      </c>
      <c r="Z261" s="33" t="s">
        <v>2999</v>
      </c>
      <c r="AA261" s="33" t="s">
        <v>3000</v>
      </c>
      <c r="AB261" s="33" t="s">
        <v>3001</v>
      </c>
      <c r="AC261" s="33" t="s">
        <v>3002</v>
      </c>
      <c r="AD261" s="33" t="s">
        <v>3003</v>
      </c>
      <c r="AE261" s="33" t="s">
        <v>94</v>
      </c>
      <c r="AF261" s="33" t="s">
        <v>3004</v>
      </c>
      <c r="AG261" s="33" t="s">
        <v>96</v>
      </c>
      <c r="AH261" s="33" t="s">
        <v>126</v>
      </c>
    </row>
    <row r="262">
      <c r="A262" s="31">
        <v>261.0</v>
      </c>
      <c r="B262" s="32" t="s">
        <v>3005</v>
      </c>
      <c r="C262" s="32" t="s">
        <v>3006</v>
      </c>
      <c r="D262" s="32">
        <v>2005.0</v>
      </c>
      <c r="E262" s="32" t="s">
        <v>3007</v>
      </c>
      <c r="F262" s="32">
        <v>3.0</v>
      </c>
      <c r="G262" s="32">
        <v>-10.0</v>
      </c>
      <c r="H262" s="32">
        <v>-1.0</v>
      </c>
      <c r="I262" s="32">
        <v>0.0</v>
      </c>
      <c r="J262" s="32">
        <v>9.0</v>
      </c>
      <c r="K262" s="32" t="s">
        <v>112</v>
      </c>
      <c r="L262" s="32" t="s">
        <v>112</v>
      </c>
      <c r="M262" s="32">
        <v>1.0</v>
      </c>
      <c r="N262" s="32">
        <v>0.0</v>
      </c>
      <c r="O262" s="32" t="s">
        <v>84</v>
      </c>
      <c r="P262" s="32" t="s">
        <v>16</v>
      </c>
      <c r="Q262" s="32">
        <v>0.3</v>
      </c>
      <c r="R262" s="32">
        <v>0.6</v>
      </c>
      <c r="S262" s="32">
        <v>0.1</v>
      </c>
      <c r="T262" s="32">
        <f t="shared" ref="T262:T276" si="19">SUM(Q262:S262)</f>
        <v>1</v>
      </c>
      <c r="U262" s="32" t="s">
        <v>3008</v>
      </c>
      <c r="V262" s="32" t="s">
        <v>3009</v>
      </c>
      <c r="W262" s="32" t="s">
        <v>38</v>
      </c>
      <c r="X262" s="32" t="s">
        <v>3010</v>
      </c>
      <c r="Y262" s="32" t="s">
        <v>88</v>
      </c>
      <c r="Z262" s="32" t="s">
        <v>3011</v>
      </c>
      <c r="AA262" s="32" t="s">
        <v>3012</v>
      </c>
      <c r="AB262" s="32" t="s">
        <v>3013</v>
      </c>
      <c r="AC262" s="32" t="s">
        <v>3014</v>
      </c>
      <c r="AD262" s="32" t="s">
        <v>3015</v>
      </c>
      <c r="AE262" s="32" t="s">
        <v>94</v>
      </c>
      <c r="AF262" s="32" t="s">
        <v>3016</v>
      </c>
      <c r="AG262" s="32" t="s">
        <v>96</v>
      </c>
      <c r="AH262" s="32"/>
    </row>
    <row r="263">
      <c r="A263" s="33">
        <v>262.0</v>
      </c>
      <c r="B263" s="32" t="s">
        <v>3017</v>
      </c>
      <c r="C263" s="32" t="s">
        <v>3018</v>
      </c>
      <c r="D263" s="32">
        <v>2016.0</v>
      </c>
      <c r="E263" s="32" t="s">
        <v>164</v>
      </c>
      <c r="F263" s="32">
        <v>2.0</v>
      </c>
      <c r="G263" s="32">
        <v>-3.0</v>
      </c>
      <c r="H263" s="32">
        <v>-2.0</v>
      </c>
      <c r="I263" s="32">
        <v>0.0</v>
      </c>
      <c r="J263" s="32">
        <v>0.0</v>
      </c>
      <c r="K263" s="32" t="s">
        <v>216</v>
      </c>
      <c r="L263" s="32" t="s">
        <v>45</v>
      </c>
      <c r="M263" s="32">
        <v>0.0</v>
      </c>
      <c r="N263" s="32">
        <v>1.0</v>
      </c>
      <c r="O263" s="32" t="s">
        <v>84</v>
      </c>
      <c r="P263" s="32" t="s">
        <v>23</v>
      </c>
      <c r="Q263" s="32">
        <v>0.25</v>
      </c>
      <c r="R263" s="32">
        <v>0.75</v>
      </c>
      <c r="S263" s="32">
        <v>0.0</v>
      </c>
      <c r="T263" s="32">
        <f t="shared" si="19"/>
        <v>1</v>
      </c>
      <c r="U263" s="32" t="s">
        <v>3019</v>
      </c>
      <c r="V263" s="32" t="s">
        <v>3020</v>
      </c>
      <c r="W263" s="32" t="s">
        <v>34</v>
      </c>
      <c r="X263" s="32" t="s">
        <v>3021</v>
      </c>
      <c r="Y263" s="32" t="s">
        <v>102</v>
      </c>
      <c r="Z263" s="32" t="s">
        <v>3022</v>
      </c>
      <c r="AA263" s="32" t="s">
        <v>3023</v>
      </c>
      <c r="AB263" s="32" t="s">
        <v>3024</v>
      </c>
      <c r="AC263" s="32" t="s">
        <v>3025</v>
      </c>
      <c r="AD263" s="32" t="s">
        <v>3026</v>
      </c>
      <c r="AE263" s="32" t="s">
        <v>137</v>
      </c>
      <c r="AF263" s="32" t="s">
        <v>3027</v>
      </c>
      <c r="AG263" s="32" t="s">
        <v>96</v>
      </c>
      <c r="AH263" s="35"/>
    </row>
    <row r="264">
      <c r="A264" s="31">
        <v>263.0</v>
      </c>
      <c r="B264" s="32" t="s">
        <v>3028</v>
      </c>
      <c r="C264" s="32" t="s">
        <v>3029</v>
      </c>
      <c r="D264" s="32">
        <v>2009.0</v>
      </c>
      <c r="E264" s="32" t="s">
        <v>3030</v>
      </c>
      <c r="F264" s="32">
        <v>3.0</v>
      </c>
      <c r="G264" s="32">
        <v>-3.0</v>
      </c>
      <c r="H264" s="32">
        <v>-1.0</v>
      </c>
      <c r="I264" s="32">
        <v>-3.0</v>
      </c>
      <c r="J264" s="32">
        <v>0.0</v>
      </c>
      <c r="K264" s="32" t="s">
        <v>45</v>
      </c>
      <c r="L264" s="32" t="s">
        <v>45</v>
      </c>
      <c r="M264" s="32">
        <v>0.0</v>
      </c>
      <c r="N264" s="32">
        <v>1.0</v>
      </c>
      <c r="O264" s="32" t="s">
        <v>84</v>
      </c>
      <c r="P264" s="32" t="s">
        <v>23</v>
      </c>
      <c r="Q264" s="32">
        <v>1.0</v>
      </c>
      <c r="R264" s="32">
        <v>0.0</v>
      </c>
      <c r="S264" s="32">
        <v>0.0</v>
      </c>
      <c r="T264" s="32">
        <f t="shared" si="19"/>
        <v>1</v>
      </c>
      <c r="U264" s="32" t="s">
        <v>191</v>
      </c>
      <c r="V264" s="32" t="s">
        <v>3031</v>
      </c>
      <c r="W264" s="32" t="s">
        <v>33</v>
      </c>
      <c r="X264" s="32" t="s">
        <v>259</v>
      </c>
      <c r="Y264" s="32" t="s">
        <v>582</v>
      </c>
      <c r="Z264" s="32" t="s">
        <v>3032</v>
      </c>
      <c r="AA264" s="32" t="s">
        <v>3033</v>
      </c>
      <c r="AB264" s="32" t="s">
        <v>3034</v>
      </c>
      <c r="AC264" s="32" t="s">
        <v>3035</v>
      </c>
      <c r="AD264" s="32" t="s">
        <v>3036</v>
      </c>
      <c r="AE264" s="32" t="s">
        <v>137</v>
      </c>
      <c r="AF264" s="32" t="s">
        <v>3037</v>
      </c>
      <c r="AG264" s="32" t="s">
        <v>96</v>
      </c>
      <c r="AH264" s="35"/>
    </row>
    <row r="265">
      <c r="A265" s="33">
        <v>264.0</v>
      </c>
      <c r="B265" s="32" t="s">
        <v>3038</v>
      </c>
      <c r="C265" s="32" t="s">
        <v>3039</v>
      </c>
      <c r="D265" s="32">
        <v>2005.0</v>
      </c>
      <c r="E265" s="32" t="s">
        <v>3040</v>
      </c>
      <c r="F265" s="32">
        <v>3.0</v>
      </c>
      <c r="G265" s="32">
        <v>-3.0</v>
      </c>
      <c r="H265" s="32">
        <v>-1.0</v>
      </c>
      <c r="I265" s="32">
        <v>-3.0</v>
      </c>
      <c r="J265" s="32">
        <v>0.0</v>
      </c>
      <c r="K265" s="32" t="s">
        <v>45</v>
      </c>
      <c r="L265" s="32" t="s">
        <v>45</v>
      </c>
      <c r="M265" s="32">
        <v>0.0</v>
      </c>
      <c r="N265" s="32">
        <v>1.0</v>
      </c>
      <c r="O265" s="32" t="s">
        <v>84</v>
      </c>
      <c r="P265" s="32" t="s">
        <v>23</v>
      </c>
      <c r="Q265" s="32">
        <v>1.0</v>
      </c>
      <c r="R265" s="32">
        <v>0.0</v>
      </c>
      <c r="S265" s="32">
        <v>0.0</v>
      </c>
      <c r="T265" s="32">
        <f t="shared" si="19"/>
        <v>1</v>
      </c>
      <c r="U265" s="32" t="s">
        <v>3041</v>
      </c>
      <c r="V265" s="32" t="s">
        <v>520</v>
      </c>
      <c r="W265" s="32" t="s">
        <v>34</v>
      </c>
      <c r="X265" s="32" t="s">
        <v>521</v>
      </c>
      <c r="Y265" s="32" t="s">
        <v>582</v>
      </c>
      <c r="Z265" s="32" t="s">
        <v>3042</v>
      </c>
      <c r="AA265" s="32" t="s">
        <v>3043</v>
      </c>
      <c r="AB265" s="32" t="s">
        <v>3044</v>
      </c>
      <c r="AC265" s="32" t="s">
        <v>3045</v>
      </c>
      <c r="AD265" s="32" t="s">
        <v>3046</v>
      </c>
      <c r="AE265" s="32" t="s">
        <v>137</v>
      </c>
      <c r="AF265" s="32" t="s">
        <v>3047</v>
      </c>
      <c r="AG265" s="32" t="s">
        <v>96</v>
      </c>
      <c r="AH265" s="35"/>
    </row>
    <row r="266">
      <c r="A266" s="31">
        <v>265.0</v>
      </c>
      <c r="B266" s="32" t="s">
        <v>3048</v>
      </c>
      <c r="C266" s="32" t="s">
        <v>3049</v>
      </c>
      <c r="D266" s="32">
        <v>2008.0</v>
      </c>
      <c r="E266" s="32" t="s">
        <v>3050</v>
      </c>
      <c r="F266" s="32">
        <v>2.0</v>
      </c>
      <c r="G266" s="32">
        <v>-3.0</v>
      </c>
      <c r="H266" s="32">
        <v>-2.0</v>
      </c>
      <c r="I266" s="32">
        <v>-2.0</v>
      </c>
      <c r="J266" s="32">
        <v>0.0</v>
      </c>
      <c r="K266" s="32" t="s">
        <v>45</v>
      </c>
      <c r="L266" s="32" t="s">
        <v>45</v>
      </c>
      <c r="M266" s="32">
        <v>0.0</v>
      </c>
      <c r="N266" s="32">
        <v>1.0</v>
      </c>
      <c r="O266" s="32" t="s">
        <v>84</v>
      </c>
      <c r="P266" s="32" t="s">
        <v>23</v>
      </c>
      <c r="Q266" s="32">
        <v>0.25</v>
      </c>
      <c r="R266" s="32">
        <v>0.75</v>
      </c>
      <c r="S266" s="32">
        <v>0.0</v>
      </c>
      <c r="T266" s="32">
        <f t="shared" si="19"/>
        <v>1</v>
      </c>
      <c r="U266" s="32" t="s">
        <v>3051</v>
      </c>
      <c r="V266" s="32" t="s">
        <v>3052</v>
      </c>
      <c r="W266" s="32" t="s">
        <v>31</v>
      </c>
      <c r="X266" s="32" t="s">
        <v>2244</v>
      </c>
      <c r="Y266" s="32" t="s">
        <v>205</v>
      </c>
      <c r="Z266" s="32" t="s">
        <v>3053</v>
      </c>
      <c r="AA266" s="32" t="s">
        <v>3054</v>
      </c>
      <c r="AB266" s="32" t="s">
        <v>3055</v>
      </c>
      <c r="AC266" s="32" t="s">
        <v>3056</v>
      </c>
      <c r="AD266" s="32" t="s">
        <v>3057</v>
      </c>
      <c r="AE266" s="32" t="s">
        <v>94</v>
      </c>
      <c r="AF266" s="32" t="s">
        <v>3058</v>
      </c>
      <c r="AG266" s="32" t="s">
        <v>96</v>
      </c>
      <c r="AH266" s="45"/>
    </row>
    <row r="267">
      <c r="A267" s="33">
        <v>266.0</v>
      </c>
      <c r="B267" s="33" t="s">
        <v>3059</v>
      </c>
      <c r="C267" s="33" t="s">
        <v>3060</v>
      </c>
      <c r="D267" s="33">
        <v>2019.0</v>
      </c>
      <c r="E267" s="33" t="s">
        <v>99</v>
      </c>
      <c r="F267" s="33">
        <v>2.0</v>
      </c>
      <c r="G267" s="33">
        <v>-8.0</v>
      </c>
      <c r="H267" s="33">
        <v>-6.0</v>
      </c>
      <c r="I267" s="33">
        <v>-6.0</v>
      </c>
      <c r="J267" s="33">
        <v>5.0</v>
      </c>
      <c r="K267" s="33" t="s">
        <v>42</v>
      </c>
      <c r="L267" s="33" t="s">
        <v>42</v>
      </c>
      <c r="M267" s="33">
        <v>0.0</v>
      </c>
      <c r="N267" s="33">
        <v>1.0</v>
      </c>
      <c r="O267" s="33" t="s">
        <v>243</v>
      </c>
      <c r="P267" s="33" t="s">
        <v>113</v>
      </c>
      <c r="Q267" s="33">
        <v>1.0</v>
      </c>
      <c r="R267" s="33">
        <v>0.0</v>
      </c>
      <c r="S267" s="33">
        <v>0.0</v>
      </c>
      <c r="T267" s="33">
        <f t="shared" si="19"/>
        <v>1</v>
      </c>
      <c r="U267" s="33" t="s">
        <v>3061</v>
      </c>
      <c r="V267" s="33" t="s">
        <v>3062</v>
      </c>
      <c r="W267" s="33" t="s">
        <v>15</v>
      </c>
      <c r="X267" s="33" t="s">
        <v>496</v>
      </c>
      <c r="Y267" s="33" t="s">
        <v>233</v>
      </c>
      <c r="Z267" s="33" t="s">
        <v>3063</v>
      </c>
      <c r="AA267" s="33" t="s">
        <v>3064</v>
      </c>
      <c r="AB267" s="33" t="s">
        <v>3065</v>
      </c>
      <c r="AC267" s="33" t="s">
        <v>3066</v>
      </c>
      <c r="AD267" s="33" t="s">
        <v>3067</v>
      </c>
      <c r="AE267" s="33" t="s">
        <v>3068</v>
      </c>
      <c r="AF267" s="33" t="s">
        <v>3069</v>
      </c>
      <c r="AG267" s="33" t="s">
        <v>96</v>
      </c>
      <c r="AH267" s="33" t="s">
        <v>126</v>
      </c>
    </row>
    <row r="268">
      <c r="A268" s="31">
        <v>267.0</v>
      </c>
      <c r="B268" s="32" t="s">
        <v>3070</v>
      </c>
      <c r="C268" s="32" t="s">
        <v>3071</v>
      </c>
      <c r="D268" s="32">
        <v>2017.0</v>
      </c>
      <c r="E268" s="32" t="s">
        <v>179</v>
      </c>
      <c r="F268" s="32">
        <v>2.0</v>
      </c>
      <c r="G268" s="32">
        <v>-3.0</v>
      </c>
      <c r="H268" s="32">
        <v>-1.0</v>
      </c>
      <c r="I268" s="32">
        <v>-2.0</v>
      </c>
      <c r="J268" s="32">
        <v>0.0</v>
      </c>
      <c r="K268" s="32" t="s">
        <v>216</v>
      </c>
      <c r="L268" s="32" t="s">
        <v>45</v>
      </c>
      <c r="M268" s="32">
        <v>0.0</v>
      </c>
      <c r="N268" s="32">
        <v>1.0</v>
      </c>
      <c r="O268" s="32" t="s">
        <v>84</v>
      </c>
      <c r="P268" s="32" t="s">
        <v>16</v>
      </c>
      <c r="Q268" s="32">
        <v>0.25</v>
      </c>
      <c r="R268" s="32">
        <v>0.75</v>
      </c>
      <c r="S268" s="32">
        <v>0.0</v>
      </c>
      <c r="T268" s="32">
        <f t="shared" si="19"/>
        <v>1</v>
      </c>
      <c r="U268" s="32" t="s">
        <v>3072</v>
      </c>
      <c r="V268" s="32" t="s">
        <v>2180</v>
      </c>
      <c r="W268" s="32" t="s">
        <v>33</v>
      </c>
      <c r="X268" s="32" t="s">
        <v>246</v>
      </c>
      <c r="Y268" s="32" t="s">
        <v>88</v>
      </c>
      <c r="Z268" s="32" t="s">
        <v>3073</v>
      </c>
      <c r="AA268" s="32" t="s">
        <v>3074</v>
      </c>
      <c r="AB268" s="32" t="s">
        <v>3075</v>
      </c>
      <c r="AC268" s="32" t="s">
        <v>3076</v>
      </c>
      <c r="AD268" s="32" t="s">
        <v>3077</v>
      </c>
      <c r="AE268" s="32" t="s">
        <v>3078</v>
      </c>
      <c r="AF268" s="32" t="s">
        <v>3079</v>
      </c>
      <c r="AG268" s="32" t="s">
        <v>151</v>
      </c>
      <c r="AH268" s="45"/>
    </row>
    <row r="269">
      <c r="A269" s="33">
        <v>268.0</v>
      </c>
      <c r="B269" s="33" t="s">
        <v>3080</v>
      </c>
      <c r="C269" s="33" t="s">
        <v>3081</v>
      </c>
      <c r="D269" s="33">
        <v>2013.0</v>
      </c>
      <c r="E269" s="33" t="s">
        <v>99</v>
      </c>
      <c r="F269" s="33">
        <v>2.0</v>
      </c>
      <c r="G269" s="33">
        <v>-10.0</v>
      </c>
      <c r="H269" s="33">
        <v>-9.0</v>
      </c>
      <c r="I269" s="33">
        <v>-6.0</v>
      </c>
      <c r="J269" s="33">
        <v>5.0</v>
      </c>
      <c r="K269" s="33" t="s">
        <v>42</v>
      </c>
      <c r="L269" s="33" t="s">
        <v>42</v>
      </c>
      <c r="M269" s="33">
        <v>0.0</v>
      </c>
      <c r="N269" s="33">
        <v>1.0</v>
      </c>
      <c r="O269" s="33" t="s">
        <v>84</v>
      </c>
      <c r="P269" s="33" t="s">
        <v>16</v>
      </c>
      <c r="Q269" s="33">
        <v>0.0</v>
      </c>
      <c r="R269" s="33">
        <v>1.0</v>
      </c>
      <c r="S269" s="33">
        <v>0.0</v>
      </c>
      <c r="T269" s="33">
        <f t="shared" si="19"/>
        <v>1</v>
      </c>
      <c r="U269" s="33" t="s">
        <v>3082</v>
      </c>
      <c r="V269" s="33" t="s">
        <v>3083</v>
      </c>
      <c r="W269" s="33" t="s">
        <v>15</v>
      </c>
      <c r="X269" s="33" t="s">
        <v>496</v>
      </c>
      <c r="Y269" s="33" t="s">
        <v>334</v>
      </c>
      <c r="Z269" s="33" t="s">
        <v>3084</v>
      </c>
      <c r="AA269" s="33" t="s">
        <v>3085</v>
      </c>
      <c r="AB269" s="33" t="s">
        <v>3086</v>
      </c>
      <c r="AC269" s="33" t="s">
        <v>3087</v>
      </c>
      <c r="AD269" s="33" t="s">
        <v>3088</v>
      </c>
      <c r="AE269" s="33" t="s">
        <v>94</v>
      </c>
      <c r="AF269" s="33" t="s">
        <v>3089</v>
      </c>
      <c r="AG269" s="33" t="s">
        <v>564</v>
      </c>
      <c r="AH269" s="33" t="s">
        <v>94</v>
      </c>
    </row>
    <row r="270">
      <c r="A270" s="31">
        <v>269.0</v>
      </c>
      <c r="B270" s="31" t="s">
        <v>3090</v>
      </c>
      <c r="C270" s="31" t="s">
        <v>3091</v>
      </c>
      <c r="D270" s="31">
        <v>2005.0</v>
      </c>
      <c r="E270" s="31" t="s">
        <v>3092</v>
      </c>
      <c r="F270" s="31">
        <v>3.0</v>
      </c>
      <c r="G270" s="31">
        <v>-3.0</v>
      </c>
      <c r="H270" s="31">
        <v>-2.0</v>
      </c>
      <c r="I270" s="31">
        <v>-2.0</v>
      </c>
      <c r="J270" s="31">
        <v>0.0</v>
      </c>
      <c r="K270" s="31" t="s">
        <v>45</v>
      </c>
      <c r="L270" s="31" t="s">
        <v>45</v>
      </c>
      <c r="M270" s="31">
        <v>0.0</v>
      </c>
      <c r="N270" s="31">
        <v>1.0</v>
      </c>
      <c r="O270" s="31" t="s">
        <v>84</v>
      </c>
      <c r="P270" s="31" t="s">
        <v>113</v>
      </c>
      <c r="Q270" s="31">
        <v>1.0</v>
      </c>
      <c r="R270" s="31">
        <v>0.0</v>
      </c>
      <c r="S270" s="31">
        <v>0.0</v>
      </c>
      <c r="T270" s="31">
        <f t="shared" si="19"/>
        <v>1</v>
      </c>
      <c r="U270" s="31" t="s">
        <v>191</v>
      </c>
      <c r="V270" s="31" t="s">
        <v>295</v>
      </c>
      <c r="W270" s="31" t="s">
        <v>36</v>
      </c>
      <c r="X270" s="31" t="s">
        <v>296</v>
      </c>
      <c r="Y270" s="31" t="s">
        <v>102</v>
      </c>
      <c r="Z270" s="31" t="s">
        <v>3093</v>
      </c>
      <c r="AA270" s="31" t="s">
        <v>3094</v>
      </c>
      <c r="AB270" s="31" t="s">
        <v>3095</v>
      </c>
      <c r="AC270" s="31" t="s">
        <v>3096</v>
      </c>
      <c r="AD270" s="31" t="s">
        <v>2363</v>
      </c>
      <c r="AE270" s="31" t="s">
        <v>3097</v>
      </c>
      <c r="AF270" s="31" t="s">
        <v>3098</v>
      </c>
      <c r="AG270" s="31" t="s">
        <v>96</v>
      </c>
      <c r="AH270" s="37"/>
    </row>
    <row r="271">
      <c r="A271" s="33">
        <v>270.0</v>
      </c>
      <c r="B271" s="32" t="s">
        <v>3099</v>
      </c>
      <c r="C271" s="32" t="s">
        <v>3100</v>
      </c>
      <c r="D271" s="32">
        <v>2008.0</v>
      </c>
      <c r="E271" s="32" t="s">
        <v>3101</v>
      </c>
      <c r="F271" s="32">
        <v>3.0</v>
      </c>
      <c r="G271" s="32">
        <v>-3.0</v>
      </c>
      <c r="H271" s="32">
        <v>-2.0</v>
      </c>
      <c r="I271" s="32">
        <v>-3.0</v>
      </c>
      <c r="J271" s="32">
        <v>0.0</v>
      </c>
      <c r="K271" s="32" t="s">
        <v>44</v>
      </c>
      <c r="L271" s="32" t="s">
        <v>44</v>
      </c>
      <c r="M271" s="32">
        <v>0.0</v>
      </c>
      <c r="N271" s="32">
        <v>1.0</v>
      </c>
      <c r="O271" s="32" t="s">
        <v>84</v>
      </c>
      <c r="P271" s="32" t="s">
        <v>23</v>
      </c>
      <c r="Q271" s="32">
        <v>0.0</v>
      </c>
      <c r="R271" s="32">
        <v>0.75</v>
      </c>
      <c r="S271" s="32">
        <v>0.25</v>
      </c>
      <c r="T271" s="32">
        <f t="shared" si="19"/>
        <v>1</v>
      </c>
      <c r="U271" s="32" t="s">
        <v>3102</v>
      </c>
      <c r="V271" s="32" t="s">
        <v>2103</v>
      </c>
      <c r="W271" s="32" t="s">
        <v>28</v>
      </c>
      <c r="X271" s="32" t="s">
        <v>259</v>
      </c>
      <c r="Y271" s="32" t="s">
        <v>102</v>
      </c>
      <c r="Z271" s="32" t="s">
        <v>3103</v>
      </c>
      <c r="AA271" s="32" t="s">
        <v>3104</v>
      </c>
      <c r="AB271" s="32" t="s">
        <v>3105</v>
      </c>
      <c r="AC271" s="32" t="s">
        <v>3106</v>
      </c>
      <c r="AD271" s="32" t="s">
        <v>3107</v>
      </c>
      <c r="AE271" s="32" t="s">
        <v>3108</v>
      </c>
      <c r="AF271" s="32" t="s">
        <v>3109</v>
      </c>
      <c r="AG271" s="32" t="s">
        <v>151</v>
      </c>
      <c r="AH271" s="32" t="s">
        <v>126</v>
      </c>
    </row>
    <row r="272">
      <c r="A272" s="31">
        <v>271.0</v>
      </c>
      <c r="B272" s="32" t="s">
        <v>3110</v>
      </c>
      <c r="C272" s="32" t="s">
        <v>3100</v>
      </c>
      <c r="D272" s="32">
        <v>2007.0</v>
      </c>
      <c r="E272" s="32" t="s">
        <v>1677</v>
      </c>
      <c r="F272" s="32">
        <v>3.0</v>
      </c>
      <c r="G272" s="32">
        <v>-3.0</v>
      </c>
      <c r="H272" s="32">
        <v>-1.0</v>
      </c>
      <c r="I272" s="32">
        <v>-2.0</v>
      </c>
      <c r="J272" s="32">
        <v>0.0</v>
      </c>
      <c r="K272" s="32" t="s">
        <v>44</v>
      </c>
      <c r="L272" s="32" t="s">
        <v>44</v>
      </c>
      <c r="M272" s="32">
        <v>0.0</v>
      </c>
      <c r="N272" s="32">
        <v>1.0</v>
      </c>
      <c r="O272" s="32" t="s">
        <v>3111</v>
      </c>
      <c r="P272" s="32" t="s">
        <v>113</v>
      </c>
      <c r="Q272" s="32">
        <v>0.25</v>
      </c>
      <c r="R272" s="32">
        <v>0.75</v>
      </c>
      <c r="S272" s="32">
        <v>0.0</v>
      </c>
      <c r="T272" s="32">
        <f t="shared" si="19"/>
        <v>1</v>
      </c>
      <c r="U272" s="32" t="s">
        <v>1549</v>
      </c>
      <c r="V272" s="32" t="s">
        <v>1339</v>
      </c>
      <c r="W272" s="32" t="s">
        <v>28</v>
      </c>
      <c r="X272" s="32" t="s">
        <v>259</v>
      </c>
      <c r="Y272" s="32" t="s">
        <v>102</v>
      </c>
      <c r="Z272" s="32" t="s">
        <v>3112</v>
      </c>
      <c r="AA272" s="32" t="s">
        <v>3113</v>
      </c>
      <c r="AB272" s="32" t="s">
        <v>3114</v>
      </c>
      <c r="AC272" s="32" t="s">
        <v>3115</v>
      </c>
      <c r="AD272" s="32" t="s">
        <v>3116</v>
      </c>
      <c r="AE272" s="32" t="s">
        <v>137</v>
      </c>
      <c r="AF272" s="32" t="s">
        <v>3117</v>
      </c>
      <c r="AG272" s="32" t="s">
        <v>151</v>
      </c>
      <c r="AH272" s="32" t="s">
        <v>126</v>
      </c>
    </row>
    <row r="273">
      <c r="A273" s="33">
        <v>272.0</v>
      </c>
      <c r="B273" s="32" t="s">
        <v>3118</v>
      </c>
      <c r="C273" s="32" t="s">
        <v>3119</v>
      </c>
      <c r="D273" s="32">
        <v>2011.0</v>
      </c>
      <c r="E273" s="32" t="s">
        <v>2814</v>
      </c>
      <c r="F273" s="32">
        <v>3.0</v>
      </c>
      <c r="G273" s="32">
        <v>-10.0</v>
      </c>
      <c r="H273" s="32">
        <v>-7.0</v>
      </c>
      <c r="I273" s="32">
        <v>-15.0</v>
      </c>
      <c r="J273" s="32">
        <v>-6.0</v>
      </c>
      <c r="K273" s="32" t="s">
        <v>42</v>
      </c>
      <c r="L273" s="32" t="s">
        <v>42</v>
      </c>
      <c r="M273" s="32">
        <v>0.0</v>
      </c>
      <c r="N273" s="32">
        <v>1.0</v>
      </c>
      <c r="O273" s="32" t="s">
        <v>84</v>
      </c>
      <c r="P273" s="32" t="s">
        <v>23</v>
      </c>
      <c r="Q273" s="32">
        <v>0.75</v>
      </c>
      <c r="R273" s="32">
        <v>0.25</v>
      </c>
      <c r="S273" s="32">
        <v>0.0</v>
      </c>
      <c r="T273" s="32">
        <f t="shared" si="19"/>
        <v>1</v>
      </c>
      <c r="U273" s="32" t="s">
        <v>3120</v>
      </c>
      <c r="V273" s="32" t="s">
        <v>12</v>
      </c>
      <c r="W273" s="32" t="s">
        <v>12</v>
      </c>
      <c r="X273" s="32" t="s">
        <v>42</v>
      </c>
      <c r="Y273" s="32" t="s">
        <v>102</v>
      </c>
      <c r="Z273" s="32" t="s">
        <v>3121</v>
      </c>
      <c r="AA273" s="32" t="s">
        <v>3122</v>
      </c>
      <c r="AB273" s="32" t="s">
        <v>3123</v>
      </c>
      <c r="AC273" s="32" t="s">
        <v>3124</v>
      </c>
      <c r="AD273" s="32" t="s">
        <v>3125</v>
      </c>
      <c r="AE273" s="32" t="s">
        <v>3126</v>
      </c>
      <c r="AF273" s="32" t="s">
        <v>3127</v>
      </c>
      <c r="AG273" s="32" t="s">
        <v>401</v>
      </c>
      <c r="AH273" s="32"/>
    </row>
    <row r="274">
      <c r="A274" s="31">
        <v>273.0</v>
      </c>
      <c r="B274" s="32" t="s">
        <v>3128</v>
      </c>
      <c r="C274" s="32" t="s">
        <v>3129</v>
      </c>
      <c r="D274" s="32">
        <v>2015.0</v>
      </c>
      <c r="E274" s="32" t="s">
        <v>3130</v>
      </c>
      <c r="F274" s="32">
        <v>3.0</v>
      </c>
      <c r="G274" s="32">
        <v>-10.0</v>
      </c>
      <c r="H274" s="32">
        <v>-7.0</v>
      </c>
      <c r="I274" s="32">
        <v>-9.0</v>
      </c>
      <c r="J274" s="32">
        <v>0.0</v>
      </c>
      <c r="K274" s="32" t="s">
        <v>42</v>
      </c>
      <c r="L274" s="32" t="s">
        <v>42</v>
      </c>
      <c r="M274" s="32">
        <v>0.0</v>
      </c>
      <c r="N274" s="32">
        <v>1.0</v>
      </c>
      <c r="O274" s="32" t="s">
        <v>243</v>
      </c>
      <c r="P274" s="32" t="s">
        <v>16</v>
      </c>
      <c r="Q274" s="32">
        <v>0.25</v>
      </c>
      <c r="R274" s="32">
        <v>0.75</v>
      </c>
      <c r="S274" s="32">
        <v>0.0</v>
      </c>
      <c r="T274" s="32">
        <f t="shared" si="19"/>
        <v>1</v>
      </c>
      <c r="U274" s="32" t="s">
        <v>3131</v>
      </c>
      <c r="V274" s="32" t="s">
        <v>1198</v>
      </c>
      <c r="W274" s="32" t="s">
        <v>9</v>
      </c>
      <c r="X274" s="32" t="s">
        <v>496</v>
      </c>
      <c r="Y274" s="32" t="s">
        <v>88</v>
      </c>
      <c r="Z274" s="32" t="s">
        <v>3132</v>
      </c>
      <c r="AA274" s="32" t="s">
        <v>3133</v>
      </c>
      <c r="AB274" s="32" t="s">
        <v>3134</v>
      </c>
      <c r="AC274" s="32" t="s">
        <v>3135</v>
      </c>
      <c r="AD274" s="32" t="s">
        <v>3136</v>
      </c>
      <c r="AE274" s="32" t="s">
        <v>3137</v>
      </c>
      <c r="AF274" s="32" t="s">
        <v>3138</v>
      </c>
      <c r="AG274" s="32" t="s">
        <v>564</v>
      </c>
      <c r="AH274" s="32" t="s">
        <v>126</v>
      </c>
    </row>
    <row r="275">
      <c r="A275" s="33">
        <v>274.0</v>
      </c>
      <c r="B275" s="32" t="s">
        <v>3139</v>
      </c>
      <c r="C275" s="32" t="s">
        <v>3140</v>
      </c>
      <c r="D275" s="32">
        <v>2011.0</v>
      </c>
      <c r="E275" s="32" t="s">
        <v>99</v>
      </c>
      <c r="F275" s="32">
        <v>2.0</v>
      </c>
      <c r="G275" s="32">
        <v>-9.0</v>
      </c>
      <c r="H275" s="32">
        <v>-4.0</v>
      </c>
      <c r="I275" s="32">
        <v>-6.0</v>
      </c>
      <c r="J275" s="32">
        <v>6.0</v>
      </c>
      <c r="K275" s="32" t="s">
        <v>774</v>
      </c>
      <c r="L275" s="32" t="s">
        <v>44</v>
      </c>
      <c r="M275" s="32">
        <v>0.0</v>
      </c>
      <c r="N275" s="32">
        <v>1.0</v>
      </c>
      <c r="O275" s="32" t="s">
        <v>243</v>
      </c>
      <c r="P275" s="32" t="s">
        <v>113</v>
      </c>
      <c r="Q275" s="32">
        <v>1.0</v>
      </c>
      <c r="R275" s="32">
        <v>0.0</v>
      </c>
      <c r="S275" s="32">
        <v>0.0</v>
      </c>
      <c r="T275" s="32">
        <f t="shared" si="19"/>
        <v>1</v>
      </c>
      <c r="U275" s="32" t="s">
        <v>3141</v>
      </c>
      <c r="V275" s="32" t="s">
        <v>26</v>
      </c>
      <c r="W275" s="32" t="s">
        <v>25</v>
      </c>
      <c r="X275" s="32" t="s">
        <v>2104</v>
      </c>
      <c r="Y275" s="32" t="s">
        <v>102</v>
      </c>
      <c r="Z275" s="32" t="s">
        <v>3142</v>
      </c>
      <c r="AA275" s="32" t="s">
        <v>3143</v>
      </c>
      <c r="AB275" s="32" t="s">
        <v>3144</v>
      </c>
      <c r="AC275" s="32" t="s">
        <v>3145</v>
      </c>
      <c r="AD275" s="32" t="s">
        <v>3146</v>
      </c>
      <c r="AE275" s="32" t="s">
        <v>3147</v>
      </c>
      <c r="AF275" s="32" t="s">
        <v>3148</v>
      </c>
      <c r="AG275" s="32" t="s">
        <v>564</v>
      </c>
      <c r="AH275" s="32" t="s">
        <v>126</v>
      </c>
    </row>
    <row r="276">
      <c r="A276" s="31">
        <v>275.0</v>
      </c>
      <c r="B276" s="32" t="s">
        <v>3149</v>
      </c>
      <c r="C276" s="32" t="s">
        <v>3140</v>
      </c>
      <c r="D276" s="32">
        <v>2012.0</v>
      </c>
      <c r="E276" s="32" t="s">
        <v>99</v>
      </c>
      <c r="F276" s="32">
        <v>2.0</v>
      </c>
      <c r="G276" s="32">
        <v>-9.0</v>
      </c>
      <c r="H276" s="32">
        <v>-4.0</v>
      </c>
      <c r="I276" s="32">
        <v>-6.0</v>
      </c>
      <c r="J276" s="32">
        <v>6.0</v>
      </c>
      <c r="K276" s="32" t="s">
        <v>774</v>
      </c>
      <c r="L276" s="32" t="s">
        <v>44</v>
      </c>
      <c r="M276" s="32">
        <v>0.0</v>
      </c>
      <c r="N276" s="32">
        <v>1.0</v>
      </c>
      <c r="O276" s="32" t="s">
        <v>243</v>
      </c>
      <c r="P276" s="32" t="s">
        <v>113</v>
      </c>
      <c r="Q276" s="32">
        <v>1.0</v>
      </c>
      <c r="R276" s="32">
        <v>0.0</v>
      </c>
      <c r="S276" s="32">
        <v>0.0</v>
      </c>
      <c r="T276" s="32">
        <f t="shared" si="19"/>
        <v>1</v>
      </c>
      <c r="U276" s="32" t="s">
        <v>3141</v>
      </c>
      <c r="V276" s="32" t="s">
        <v>26</v>
      </c>
      <c r="W276" s="32" t="s">
        <v>25</v>
      </c>
      <c r="X276" s="32" t="s">
        <v>2104</v>
      </c>
      <c r="Y276" s="32" t="s">
        <v>334</v>
      </c>
      <c r="Z276" s="32" t="s">
        <v>3150</v>
      </c>
      <c r="AA276" s="32" t="s">
        <v>3151</v>
      </c>
      <c r="AB276" s="32" t="s">
        <v>3152</v>
      </c>
      <c r="AC276" s="32" t="s">
        <v>3153</v>
      </c>
      <c r="AD276" s="32" t="s">
        <v>3154</v>
      </c>
      <c r="AE276" s="32" t="s">
        <v>3155</v>
      </c>
      <c r="AF276" s="32" t="s">
        <v>3156</v>
      </c>
      <c r="AG276" s="32" t="s">
        <v>96</v>
      </c>
      <c r="AH276" s="32" t="s">
        <v>126</v>
      </c>
    </row>
    <row r="277">
      <c r="A277" s="33">
        <v>276.0</v>
      </c>
      <c r="B277" s="33" t="s">
        <v>3157</v>
      </c>
      <c r="C277" s="33" t="s">
        <v>3158</v>
      </c>
      <c r="D277" s="33">
        <v>1994.0</v>
      </c>
      <c r="E277" s="33" t="s">
        <v>229</v>
      </c>
      <c r="F277" s="33">
        <v>2.0</v>
      </c>
      <c r="G277" s="33">
        <v>-7.0</v>
      </c>
      <c r="H277" s="33">
        <v>-5.0</v>
      </c>
      <c r="I277" s="33">
        <v>-3.0</v>
      </c>
      <c r="J277" s="33">
        <v>2.0</v>
      </c>
      <c r="K277" s="33" t="s">
        <v>738</v>
      </c>
      <c r="L277" s="33" t="s">
        <v>43</v>
      </c>
      <c r="M277" s="33">
        <v>0.0</v>
      </c>
      <c r="N277" s="33">
        <v>0.0</v>
      </c>
      <c r="O277" s="33" t="s">
        <v>84</v>
      </c>
      <c r="P277" s="33" t="s">
        <v>23</v>
      </c>
      <c r="Q277" s="33">
        <v>1.0</v>
      </c>
      <c r="R277" s="33">
        <v>0.0</v>
      </c>
      <c r="S277" s="33">
        <v>0.0</v>
      </c>
      <c r="T277" s="33">
        <v>0.0</v>
      </c>
      <c r="U277" s="33" t="s">
        <v>3159</v>
      </c>
      <c r="V277" s="33" t="s">
        <v>740</v>
      </c>
      <c r="W277" s="33" t="s">
        <v>17</v>
      </c>
      <c r="X277" s="33" t="s">
        <v>3160</v>
      </c>
      <c r="Y277" s="33" t="s">
        <v>3161</v>
      </c>
      <c r="Z277" s="33" t="s">
        <v>3162</v>
      </c>
      <c r="AA277" s="33" t="s">
        <v>3163</v>
      </c>
      <c r="AB277" s="33" t="s">
        <v>3164</v>
      </c>
      <c r="AC277" s="33" t="s">
        <v>3165</v>
      </c>
      <c r="AD277" s="33" t="s">
        <v>3166</v>
      </c>
      <c r="AE277" s="33" t="s">
        <v>94</v>
      </c>
      <c r="AF277" s="33" t="s">
        <v>3167</v>
      </c>
      <c r="AG277" s="33" t="s">
        <v>96</v>
      </c>
      <c r="AH277" s="33" t="s">
        <v>126</v>
      </c>
    </row>
    <row r="278">
      <c r="A278" s="31">
        <v>277.0</v>
      </c>
      <c r="B278" s="32" t="s">
        <v>3168</v>
      </c>
      <c r="C278" s="32" t="s">
        <v>3169</v>
      </c>
      <c r="D278" s="32">
        <v>2015.0</v>
      </c>
      <c r="E278" s="32" t="s">
        <v>3130</v>
      </c>
      <c r="F278" s="32">
        <v>2.0</v>
      </c>
      <c r="G278" s="32">
        <v>-10.0</v>
      </c>
      <c r="H278" s="32">
        <v>-7.0</v>
      </c>
      <c r="I278" s="32">
        <v>-9.0</v>
      </c>
      <c r="J278" s="32">
        <v>0.0</v>
      </c>
      <c r="K278" s="32" t="s">
        <v>42</v>
      </c>
      <c r="L278" s="32" t="s">
        <v>42</v>
      </c>
      <c r="M278" s="32">
        <v>0.0</v>
      </c>
      <c r="N278" s="32">
        <v>1.0</v>
      </c>
      <c r="O278" s="32" t="s">
        <v>84</v>
      </c>
      <c r="P278" s="32" t="s">
        <v>16</v>
      </c>
      <c r="Q278" s="32">
        <v>0.75</v>
      </c>
      <c r="R278" s="32">
        <v>0.25</v>
      </c>
      <c r="S278" s="32">
        <v>0.0</v>
      </c>
      <c r="T278" s="32">
        <f>SUM(Q278:S278)</f>
        <v>1</v>
      </c>
      <c r="U278" s="32" t="s">
        <v>3170</v>
      </c>
      <c r="V278" s="32" t="s">
        <v>12</v>
      </c>
      <c r="W278" s="32" t="s">
        <v>12</v>
      </c>
      <c r="X278" s="32" t="s">
        <v>496</v>
      </c>
      <c r="Y278" s="32" t="s">
        <v>334</v>
      </c>
      <c r="Z278" s="32" t="s">
        <v>3171</v>
      </c>
      <c r="AA278" s="32" t="s">
        <v>3172</v>
      </c>
      <c r="AB278" s="32" t="s">
        <v>3173</v>
      </c>
      <c r="AC278" s="36" t="s">
        <v>3174</v>
      </c>
      <c r="AD278" s="32" t="s">
        <v>3175</v>
      </c>
      <c r="AE278" s="32" t="s">
        <v>3176</v>
      </c>
      <c r="AF278" s="32" t="s">
        <v>3177</v>
      </c>
      <c r="AG278" s="32" t="s">
        <v>96</v>
      </c>
      <c r="AH278" s="32" t="s">
        <v>126</v>
      </c>
    </row>
    <row r="279">
      <c r="A279" s="33">
        <v>278.0</v>
      </c>
      <c r="B279" s="32" t="s">
        <v>3178</v>
      </c>
      <c r="C279" s="32" t="s">
        <v>3179</v>
      </c>
      <c r="D279" s="32">
        <v>2017.0</v>
      </c>
      <c r="E279" s="32" t="s">
        <v>3180</v>
      </c>
      <c r="F279" s="32">
        <v>2.0</v>
      </c>
      <c r="G279" s="32">
        <v>-7.0</v>
      </c>
      <c r="H279" s="32">
        <v>-6.0</v>
      </c>
      <c r="I279" s="32">
        <v>0.0</v>
      </c>
      <c r="J279" s="32">
        <v>3.0</v>
      </c>
      <c r="K279" s="32" t="s">
        <v>738</v>
      </c>
      <c r="L279" s="32" t="s">
        <v>43</v>
      </c>
      <c r="M279" s="32">
        <v>0.0</v>
      </c>
      <c r="N279" s="32">
        <v>0.0</v>
      </c>
      <c r="O279" s="32" t="s">
        <v>243</v>
      </c>
      <c r="P279" s="32" t="s">
        <v>23</v>
      </c>
      <c r="Q279" s="32">
        <v>0.75</v>
      </c>
      <c r="R279" s="32">
        <v>0.0</v>
      </c>
      <c r="S279" s="32">
        <v>0.25</v>
      </c>
      <c r="T279" s="32">
        <v>0.0</v>
      </c>
      <c r="U279" s="32" t="s">
        <v>3181</v>
      </c>
      <c r="V279" s="32" t="s">
        <v>3182</v>
      </c>
      <c r="W279" s="32" t="s">
        <v>17</v>
      </c>
      <c r="X279" s="32" t="s">
        <v>3183</v>
      </c>
      <c r="Y279" s="32" t="s">
        <v>2892</v>
      </c>
      <c r="Z279" s="32" t="s">
        <v>3184</v>
      </c>
      <c r="AA279" s="32" t="s">
        <v>3185</v>
      </c>
      <c r="AB279" s="32" t="s">
        <v>3186</v>
      </c>
      <c r="AC279" s="32" t="s">
        <v>3187</v>
      </c>
      <c r="AD279" s="32" t="s">
        <v>3188</v>
      </c>
      <c r="AE279" s="32" t="s">
        <v>3189</v>
      </c>
      <c r="AF279" s="32" t="s">
        <v>3190</v>
      </c>
      <c r="AG279" s="32" t="s">
        <v>96</v>
      </c>
      <c r="AH279" s="32" t="s">
        <v>126</v>
      </c>
    </row>
    <row r="280">
      <c r="A280" s="31">
        <v>279.0</v>
      </c>
      <c r="B280" s="32" t="s">
        <v>3191</v>
      </c>
      <c r="C280" s="32" t="s">
        <v>3192</v>
      </c>
      <c r="D280" s="32">
        <v>2008.0</v>
      </c>
      <c r="E280" s="32" t="s">
        <v>580</v>
      </c>
      <c r="F280" s="32">
        <v>3.0</v>
      </c>
      <c r="G280" s="32">
        <v>-3.0</v>
      </c>
      <c r="H280" s="32">
        <v>-1.0</v>
      </c>
      <c r="I280" s="32">
        <v>0.0</v>
      </c>
      <c r="J280" s="32">
        <v>0.0</v>
      </c>
      <c r="K280" s="32" t="s">
        <v>45</v>
      </c>
      <c r="L280" s="32" t="s">
        <v>45</v>
      </c>
      <c r="M280" s="32">
        <v>0.0</v>
      </c>
      <c r="N280" s="32">
        <v>1.0</v>
      </c>
      <c r="O280" s="32" t="s">
        <v>84</v>
      </c>
      <c r="P280" s="32" t="s">
        <v>23</v>
      </c>
      <c r="Q280" s="32">
        <v>1.0</v>
      </c>
      <c r="R280" s="32">
        <v>0.0</v>
      </c>
      <c r="S280" s="32">
        <v>0.0</v>
      </c>
      <c r="T280" s="32">
        <f t="shared" ref="T280:T284" si="20">SUM(Q280:S280)</f>
        <v>1</v>
      </c>
      <c r="U280" s="32" t="s">
        <v>3193</v>
      </c>
      <c r="V280" s="32" t="s">
        <v>131</v>
      </c>
      <c r="W280" s="32" t="s">
        <v>35</v>
      </c>
      <c r="X280" s="32" t="s">
        <v>117</v>
      </c>
      <c r="Y280" s="32" t="s">
        <v>3194</v>
      </c>
      <c r="Z280" s="32" t="s">
        <v>3195</v>
      </c>
      <c r="AA280" s="32" t="s">
        <v>3196</v>
      </c>
      <c r="AB280" s="32" t="s">
        <v>3192</v>
      </c>
      <c r="AC280" s="32" t="s">
        <v>3197</v>
      </c>
      <c r="AD280" s="32" t="s">
        <v>3198</v>
      </c>
      <c r="AE280" s="32" t="s">
        <v>137</v>
      </c>
      <c r="AF280" s="32" t="s">
        <v>3199</v>
      </c>
      <c r="AG280" s="32" t="s">
        <v>96</v>
      </c>
      <c r="AH280" s="35"/>
    </row>
    <row r="281">
      <c r="A281" s="33">
        <v>280.0</v>
      </c>
      <c r="B281" s="32" t="s">
        <v>3200</v>
      </c>
      <c r="C281" s="32" t="s">
        <v>3201</v>
      </c>
      <c r="D281" s="32">
        <v>2010.0</v>
      </c>
      <c r="E281" s="32" t="s">
        <v>580</v>
      </c>
      <c r="F281" s="32">
        <v>3.0</v>
      </c>
      <c r="G281" s="32">
        <v>-3.0</v>
      </c>
      <c r="H281" s="32">
        <v>-2.0</v>
      </c>
      <c r="I281" s="32">
        <v>0.0</v>
      </c>
      <c r="J281" s="32">
        <v>0.0</v>
      </c>
      <c r="K281" s="32" t="s">
        <v>45</v>
      </c>
      <c r="L281" s="32" t="s">
        <v>45</v>
      </c>
      <c r="M281" s="32">
        <v>0.0</v>
      </c>
      <c r="N281" s="32">
        <v>1.0</v>
      </c>
      <c r="O281" s="32" t="s">
        <v>84</v>
      </c>
      <c r="P281" s="32" t="s">
        <v>16</v>
      </c>
      <c r="Q281" s="32">
        <v>0.25</v>
      </c>
      <c r="R281" s="32">
        <v>0.75</v>
      </c>
      <c r="S281" s="32">
        <v>0.0</v>
      </c>
      <c r="T281" s="32">
        <f t="shared" si="20"/>
        <v>1</v>
      </c>
      <c r="U281" s="32" t="s">
        <v>3202</v>
      </c>
      <c r="V281" s="32" t="s">
        <v>3203</v>
      </c>
      <c r="W281" s="32" t="s">
        <v>35</v>
      </c>
      <c r="X281" s="32" t="s">
        <v>117</v>
      </c>
      <c r="Y281" s="32" t="s">
        <v>102</v>
      </c>
      <c r="Z281" s="32" t="s">
        <v>3204</v>
      </c>
      <c r="AA281" s="32" t="s">
        <v>3205</v>
      </c>
      <c r="AB281" s="32" t="s">
        <v>3206</v>
      </c>
      <c r="AC281" s="32" t="s">
        <v>3207</v>
      </c>
      <c r="AD281" s="32" t="s">
        <v>3208</v>
      </c>
      <c r="AE281" s="32" t="s">
        <v>3209</v>
      </c>
      <c r="AF281" s="32" t="s">
        <v>3210</v>
      </c>
      <c r="AG281" s="32" t="s">
        <v>151</v>
      </c>
      <c r="AH281" s="35"/>
    </row>
    <row r="282">
      <c r="A282" s="31">
        <v>281.0</v>
      </c>
      <c r="B282" s="31" t="s">
        <v>3211</v>
      </c>
      <c r="C282" s="31" t="s">
        <v>3212</v>
      </c>
      <c r="D282" s="31">
        <v>2010.0</v>
      </c>
      <c r="E282" s="31" t="s">
        <v>179</v>
      </c>
      <c r="F282" s="31">
        <v>3.0</v>
      </c>
      <c r="G282" s="31">
        <v>-3.0</v>
      </c>
      <c r="H282" s="31">
        <v>-2.0</v>
      </c>
      <c r="I282" s="46">
        <v>-2.0</v>
      </c>
      <c r="J282" s="46">
        <v>0.0</v>
      </c>
      <c r="K282" s="31" t="s">
        <v>45</v>
      </c>
      <c r="L282" s="31" t="s">
        <v>45</v>
      </c>
      <c r="M282" s="31">
        <v>0.0</v>
      </c>
      <c r="N282" s="31">
        <v>1.0</v>
      </c>
      <c r="O282" s="31" t="s">
        <v>84</v>
      </c>
      <c r="P282" s="31" t="s">
        <v>23</v>
      </c>
      <c r="Q282" s="31">
        <v>0.5</v>
      </c>
      <c r="R282" s="31">
        <v>0.5</v>
      </c>
      <c r="S282" s="31">
        <v>0.0</v>
      </c>
      <c r="T282" s="31">
        <f t="shared" si="20"/>
        <v>1</v>
      </c>
      <c r="U282" s="31" t="s">
        <v>3213</v>
      </c>
      <c r="V282" s="31" t="s">
        <v>143</v>
      </c>
      <c r="W282" s="31" t="s">
        <v>31</v>
      </c>
      <c r="X282" s="31" t="s">
        <v>259</v>
      </c>
      <c r="Y282" s="31" t="s">
        <v>102</v>
      </c>
      <c r="Z282" s="31" t="s">
        <v>3214</v>
      </c>
      <c r="AA282" s="31" t="s">
        <v>3215</v>
      </c>
      <c r="AB282" s="31" t="s">
        <v>3216</v>
      </c>
      <c r="AC282" s="31" t="s">
        <v>3217</v>
      </c>
      <c r="AD282" s="31" t="s">
        <v>1323</v>
      </c>
      <c r="AE282" s="31" t="s">
        <v>3218</v>
      </c>
      <c r="AF282" s="31" t="s">
        <v>3219</v>
      </c>
      <c r="AG282" s="31" t="s">
        <v>151</v>
      </c>
      <c r="AH282" s="31"/>
    </row>
    <row r="283">
      <c r="A283" s="33">
        <v>282.0</v>
      </c>
      <c r="B283" s="32" t="s">
        <v>3220</v>
      </c>
      <c r="C283" s="32" t="s">
        <v>3212</v>
      </c>
      <c r="D283" s="32">
        <v>2011.0</v>
      </c>
      <c r="E283" s="32" t="s">
        <v>179</v>
      </c>
      <c r="F283" s="32">
        <v>3.0</v>
      </c>
      <c r="G283" s="32">
        <v>-3.0</v>
      </c>
      <c r="H283" s="32">
        <v>-2.0</v>
      </c>
      <c r="I283" s="32">
        <v>-2.0</v>
      </c>
      <c r="J283" s="32">
        <v>0.0</v>
      </c>
      <c r="K283" s="32" t="s">
        <v>45</v>
      </c>
      <c r="L283" s="32" t="s">
        <v>45</v>
      </c>
      <c r="M283" s="32">
        <v>0.0</v>
      </c>
      <c r="N283" s="32">
        <v>1.0</v>
      </c>
      <c r="O283" s="32" t="s">
        <v>84</v>
      </c>
      <c r="P283" s="32" t="s">
        <v>23</v>
      </c>
      <c r="Q283" s="32">
        <v>1.0</v>
      </c>
      <c r="R283" s="32">
        <v>0.0</v>
      </c>
      <c r="S283" s="32">
        <v>0.0</v>
      </c>
      <c r="T283" s="32">
        <f t="shared" si="20"/>
        <v>1</v>
      </c>
      <c r="U283" s="32" t="s">
        <v>3221</v>
      </c>
      <c r="V283" s="32" t="s">
        <v>143</v>
      </c>
      <c r="W283" s="32" t="s">
        <v>31</v>
      </c>
      <c r="X283" s="32" t="s">
        <v>259</v>
      </c>
      <c r="Y283" s="32" t="s">
        <v>102</v>
      </c>
      <c r="Z283" s="32" t="s">
        <v>3222</v>
      </c>
      <c r="AA283" s="32" t="s">
        <v>3223</v>
      </c>
      <c r="AB283" s="32" t="s">
        <v>3224</v>
      </c>
      <c r="AC283" s="32" t="s">
        <v>3225</v>
      </c>
      <c r="AD283" s="32" t="s">
        <v>3226</v>
      </c>
      <c r="AE283" s="32" t="s">
        <v>3227</v>
      </c>
      <c r="AF283" s="32" t="s">
        <v>3228</v>
      </c>
      <c r="AG283" s="32" t="s">
        <v>151</v>
      </c>
      <c r="AH283" s="32"/>
    </row>
    <row r="284">
      <c r="A284" s="31">
        <v>283.0</v>
      </c>
      <c r="B284" s="31" t="s">
        <v>3229</v>
      </c>
      <c r="C284" s="31" t="s">
        <v>3212</v>
      </c>
      <c r="D284" s="31">
        <v>2014.0</v>
      </c>
      <c r="E284" s="31" t="s">
        <v>141</v>
      </c>
      <c r="F284" s="31">
        <v>3.0</v>
      </c>
      <c r="G284" s="31">
        <v>-3.0</v>
      </c>
      <c r="H284" s="31">
        <v>-2.0</v>
      </c>
      <c r="I284" s="31">
        <v>0.0</v>
      </c>
      <c r="J284" s="31">
        <v>0.0</v>
      </c>
      <c r="K284" s="31" t="s">
        <v>45</v>
      </c>
      <c r="L284" s="31" t="s">
        <v>45</v>
      </c>
      <c r="M284" s="31">
        <v>0.0</v>
      </c>
      <c r="N284" s="31">
        <v>1.0</v>
      </c>
      <c r="O284" s="31" t="s">
        <v>84</v>
      </c>
      <c r="P284" s="31" t="s">
        <v>23</v>
      </c>
      <c r="Q284" s="31">
        <v>0.25</v>
      </c>
      <c r="R284" s="31">
        <v>0.75</v>
      </c>
      <c r="S284" s="31">
        <v>0.0</v>
      </c>
      <c r="T284" s="31">
        <f t="shared" si="20"/>
        <v>1</v>
      </c>
      <c r="U284" s="31" t="s">
        <v>1549</v>
      </c>
      <c r="V284" s="31" t="s">
        <v>3230</v>
      </c>
      <c r="W284" s="31" t="s">
        <v>31</v>
      </c>
      <c r="X284" s="31" t="s">
        <v>246</v>
      </c>
      <c r="Y284" s="31" t="s">
        <v>102</v>
      </c>
      <c r="Z284" s="31" t="s">
        <v>3231</v>
      </c>
      <c r="AA284" s="31" t="s">
        <v>3232</v>
      </c>
      <c r="AB284" s="31" t="s">
        <v>3233</v>
      </c>
      <c r="AC284" s="31" t="s">
        <v>3234</v>
      </c>
      <c r="AD284" s="31" t="s">
        <v>2164</v>
      </c>
      <c r="AE284" s="31" t="s">
        <v>3235</v>
      </c>
      <c r="AF284" s="31" t="s">
        <v>3236</v>
      </c>
      <c r="AG284" s="31" t="s">
        <v>151</v>
      </c>
      <c r="AH284" s="31"/>
    </row>
    <row r="285">
      <c r="A285" s="33">
        <v>284.0</v>
      </c>
      <c r="B285" s="32" t="s">
        <v>3237</v>
      </c>
      <c r="C285" s="32" t="s">
        <v>3238</v>
      </c>
      <c r="D285" s="32">
        <v>2018.0</v>
      </c>
      <c r="E285" s="32" t="s">
        <v>2814</v>
      </c>
      <c r="F285" s="32">
        <v>2.0</v>
      </c>
      <c r="G285" s="32">
        <v>-10.0</v>
      </c>
      <c r="H285" s="32">
        <v>-7.0</v>
      </c>
      <c r="I285" s="32">
        <v>-15.0</v>
      </c>
      <c r="J285" s="32">
        <v>0.0</v>
      </c>
      <c r="K285" s="32" t="s">
        <v>42</v>
      </c>
      <c r="L285" s="32" t="s">
        <v>42</v>
      </c>
      <c r="M285" s="32">
        <v>0.0</v>
      </c>
      <c r="N285" s="32">
        <v>1.0</v>
      </c>
      <c r="O285" s="32" t="s">
        <v>84</v>
      </c>
      <c r="P285" s="32" t="s">
        <v>23</v>
      </c>
      <c r="Q285" s="32">
        <v>0.25</v>
      </c>
      <c r="R285" s="32">
        <v>0.75</v>
      </c>
      <c r="S285" s="32">
        <v>0.0</v>
      </c>
      <c r="T285" s="32">
        <f>SUM(R285:S285)</f>
        <v>0.75</v>
      </c>
      <c r="U285" s="32" t="s">
        <v>3239</v>
      </c>
      <c r="V285" s="32" t="s">
        <v>12</v>
      </c>
      <c r="W285" s="32" t="s">
        <v>12</v>
      </c>
      <c r="X285" s="32" t="s">
        <v>3240</v>
      </c>
      <c r="Y285" s="32" t="s">
        <v>88</v>
      </c>
      <c r="Z285" s="32" t="s">
        <v>3241</v>
      </c>
      <c r="AA285" s="32" t="s">
        <v>3242</v>
      </c>
      <c r="AB285" s="32" t="s">
        <v>3243</v>
      </c>
      <c r="AC285" s="32" t="s">
        <v>3244</v>
      </c>
      <c r="AD285" s="32" t="s">
        <v>3245</v>
      </c>
      <c r="AE285" s="32" t="s">
        <v>3246</v>
      </c>
      <c r="AF285" s="32" t="s">
        <v>3247</v>
      </c>
      <c r="AG285" s="32" t="s">
        <v>96</v>
      </c>
      <c r="AH285" s="32" t="s">
        <v>126</v>
      </c>
    </row>
    <row r="286">
      <c r="A286" s="31">
        <v>285.0</v>
      </c>
      <c r="B286" s="32" t="s">
        <v>3248</v>
      </c>
      <c r="C286" s="32" t="s">
        <v>3249</v>
      </c>
      <c r="D286" s="32">
        <v>2021.0</v>
      </c>
      <c r="E286" s="32" t="s">
        <v>99</v>
      </c>
      <c r="F286" s="32">
        <v>3.0</v>
      </c>
      <c r="G286" s="32">
        <v>-10.0</v>
      </c>
      <c r="H286" s="32">
        <v>-7.0</v>
      </c>
      <c r="I286" s="32">
        <v>-9.0</v>
      </c>
      <c r="J286" s="32">
        <v>0.0</v>
      </c>
      <c r="K286" s="32" t="s">
        <v>42</v>
      </c>
      <c r="L286" s="32" t="s">
        <v>42</v>
      </c>
      <c r="M286" s="32">
        <v>0.0</v>
      </c>
      <c r="N286" s="32">
        <v>0.0</v>
      </c>
      <c r="O286" s="32" t="s">
        <v>84</v>
      </c>
      <c r="P286" s="32" t="s">
        <v>23</v>
      </c>
      <c r="Q286" s="32">
        <v>0.0</v>
      </c>
      <c r="R286" s="32">
        <v>1.0</v>
      </c>
      <c r="S286" s="32">
        <v>0.0</v>
      </c>
      <c r="T286" s="32">
        <f t="shared" ref="T286:T289" si="21">SUM(Q286:S286)</f>
        <v>1</v>
      </c>
      <c r="U286" s="32" t="s">
        <v>3250</v>
      </c>
      <c r="V286" s="32" t="s">
        <v>12</v>
      </c>
      <c r="W286" s="32" t="s">
        <v>12</v>
      </c>
      <c r="X286" s="32" t="s">
        <v>496</v>
      </c>
      <c r="Y286" s="32" t="s">
        <v>334</v>
      </c>
      <c r="Z286" s="32" t="s">
        <v>3251</v>
      </c>
      <c r="AA286" s="32" t="s">
        <v>3252</v>
      </c>
      <c r="AB286" s="32" t="s">
        <v>3253</v>
      </c>
      <c r="AC286" s="32" t="s">
        <v>3254</v>
      </c>
      <c r="AD286" s="32" t="s">
        <v>9</v>
      </c>
      <c r="AE286" s="32" t="s">
        <v>94</v>
      </c>
      <c r="AF286" s="32" t="s">
        <v>3255</v>
      </c>
      <c r="AG286" s="32" t="s">
        <v>96</v>
      </c>
      <c r="AH286" s="45"/>
    </row>
    <row r="287">
      <c r="A287" s="33">
        <v>286.0</v>
      </c>
      <c r="B287" s="32" t="s">
        <v>3256</v>
      </c>
      <c r="C287" s="32" t="s">
        <v>3257</v>
      </c>
      <c r="D287" s="32">
        <v>2014.0</v>
      </c>
      <c r="E287" s="32" t="s">
        <v>201</v>
      </c>
      <c r="F287" s="32">
        <v>3.0</v>
      </c>
      <c r="G287" s="32">
        <v>-7.0</v>
      </c>
      <c r="H287" s="32">
        <v>-4.0</v>
      </c>
      <c r="I287" s="32">
        <v>3.0</v>
      </c>
      <c r="J287" s="32">
        <v>5.0</v>
      </c>
      <c r="K287" s="32" t="s">
        <v>604</v>
      </c>
      <c r="L287" s="32" t="s">
        <v>43</v>
      </c>
      <c r="M287" s="32">
        <v>0.0</v>
      </c>
      <c r="N287" s="32">
        <v>1.0</v>
      </c>
      <c r="O287" s="32" t="s">
        <v>84</v>
      </c>
      <c r="P287" s="32" t="s">
        <v>23</v>
      </c>
      <c r="Q287" s="32">
        <v>0.5</v>
      </c>
      <c r="R287" s="32">
        <v>0.5</v>
      </c>
      <c r="S287" s="32">
        <v>0.0</v>
      </c>
      <c r="T287" s="32">
        <f t="shared" si="21"/>
        <v>1</v>
      </c>
      <c r="U287" s="32" t="s">
        <v>3258</v>
      </c>
      <c r="V287" s="32" t="s">
        <v>3259</v>
      </c>
      <c r="W287" s="32" t="s">
        <v>21</v>
      </c>
      <c r="X287" s="32" t="s">
        <v>232</v>
      </c>
      <c r="Y287" s="32" t="s">
        <v>102</v>
      </c>
      <c r="Z287" s="32" t="s">
        <v>3260</v>
      </c>
      <c r="AA287" s="32" t="s">
        <v>3261</v>
      </c>
      <c r="AB287" s="32" t="s">
        <v>3262</v>
      </c>
      <c r="AC287" s="32" t="s">
        <v>3263</v>
      </c>
      <c r="AD287" s="32" t="s">
        <v>3264</v>
      </c>
      <c r="AE287" s="32" t="s">
        <v>137</v>
      </c>
      <c r="AF287" s="32" t="s">
        <v>3265</v>
      </c>
      <c r="AG287" s="32" t="s">
        <v>96</v>
      </c>
      <c r="AH287" s="32"/>
    </row>
    <row r="288">
      <c r="A288" s="31">
        <v>287.0</v>
      </c>
      <c r="B288" s="54" t="s">
        <v>3266</v>
      </c>
      <c r="C288" s="54" t="s">
        <v>3267</v>
      </c>
      <c r="D288" s="54">
        <v>2014.0</v>
      </c>
      <c r="E288" s="54" t="s">
        <v>3130</v>
      </c>
      <c r="F288" s="54">
        <v>3.0</v>
      </c>
      <c r="G288" s="54">
        <v>-10.0</v>
      </c>
      <c r="H288" s="54">
        <v>-5.0</v>
      </c>
      <c r="I288" s="54">
        <v>-9.0</v>
      </c>
      <c r="J288" s="54">
        <v>0.0</v>
      </c>
      <c r="K288" s="54" t="s">
        <v>330</v>
      </c>
      <c r="L288" s="32" t="s">
        <v>43</v>
      </c>
      <c r="M288" s="54">
        <v>0.0</v>
      </c>
      <c r="N288" s="54">
        <v>1.0</v>
      </c>
      <c r="O288" s="54" t="s">
        <v>243</v>
      </c>
      <c r="P288" s="54" t="s">
        <v>16</v>
      </c>
      <c r="Q288" s="54">
        <v>0.5</v>
      </c>
      <c r="R288" s="54">
        <v>0.0</v>
      </c>
      <c r="S288" s="54">
        <v>0.5</v>
      </c>
      <c r="T288" s="54">
        <f t="shared" si="21"/>
        <v>1</v>
      </c>
      <c r="U288" s="54" t="s">
        <v>3268</v>
      </c>
      <c r="V288" s="54" t="s">
        <v>3269</v>
      </c>
      <c r="W288" s="54" t="s">
        <v>17</v>
      </c>
      <c r="X288" s="54" t="s">
        <v>3270</v>
      </c>
      <c r="Y288" s="54" t="s">
        <v>102</v>
      </c>
      <c r="Z288" s="54" t="s">
        <v>3271</v>
      </c>
      <c r="AA288" s="54" t="s">
        <v>3272</v>
      </c>
      <c r="AB288" s="54" t="s">
        <v>3273</v>
      </c>
      <c r="AC288" s="54" t="s">
        <v>3274</v>
      </c>
      <c r="AD288" s="54" t="s">
        <v>3275</v>
      </c>
      <c r="AE288" s="54" t="s">
        <v>3276</v>
      </c>
      <c r="AF288" s="54" t="s">
        <v>3277</v>
      </c>
      <c r="AG288" s="54" t="s">
        <v>564</v>
      </c>
      <c r="AH288" s="55"/>
    </row>
    <row r="289">
      <c r="A289" s="33">
        <v>288.0</v>
      </c>
      <c r="B289" s="32" t="s">
        <v>3278</v>
      </c>
      <c r="C289" s="32" t="s">
        <v>3279</v>
      </c>
      <c r="D289" s="32">
        <v>2017.0</v>
      </c>
      <c r="E289" s="32" t="s">
        <v>229</v>
      </c>
      <c r="F289" s="32">
        <v>2.0</v>
      </c>
      <c r="G289" s="32">
        <v>-7.0</v>
      </c>
      <c r="H289" s="32">
        <v>-4.0</v>
      </c>
      <c r="I289" s="32">
        <v>-3.0</v>
      </c>
      <c r="J289" s="32">
        <v>2.0</v>
      </c>
      <c r="K289" s="32" t="s">
        <v>43</v>
      </c>
      <c r="L289" s="32" t="s">
        <v>43</v>
      </c>
      <c r="M289" s="32">
        <v>0.0</v>
      </c>
      <c r="N289" s="32">
        <v>1.0</v>
      </c>
      <c r="O289" s="32" t="s">
        <v>243</v>
      </c>
      <c r="P289" s="32" t="s">
        <v>16</v>
      </c>
      <c r="Q289" s="32">
        <v>0.25</v>
      </c>
      <c r="R289" s="32">
        <v>0.75</v>
      </c>
      <c r="S289" s="32">
        <v>0.0</v>
      </c>
      <c r="T289" s="32">
        <f t="shared" si="21"/>
        <v>1</v>
      </c>
      <c r="U289" s="32" t="s">
        <v>3280</v>
      </c>
      <c r="V289" s="32" t="s">
        <v>3281</v>
      </c>
      <c r="W289" s="32" t="s">
        <v>21</v>
      </c>
      <c r="X289" s="32" t="s">
        <v>232</v>
      </c>
      <c r="Y289" s="32" t="s">
        <v>88</v>
      </c>
      <c r="Z289" s="32" t="s">
        <v>3282</v>
      </c>
      <c r="AA289" s="32" t="s">
        <v>3283</v>
      </c>
      <c r="AB289" s="32" t="s">
        <v>3284</v>
      </c>
      <c r="AC289" s="32" t="s">
        <v>3285</v>
      </c>
      <c r="AD289" s="32" t="s">
        <v>3286</v>
      </c>
      <c r="AE289" s="32" t="s">
        <v>3287</v>
      </c>
      <c r="AF289" s="32" t="s">
        <v>3288</v>
      </c>
      <c r="AG289" s="32" t="s">
        <v>151</v>
      </c>
      <c r="AH289" s="32" t="s">
        <v>126</v>
      </c>
    </row>
    <row r="290">
      <c r="A290" s="31">
        <v>289.0</v>
      </c>
      <c r="B290" s="50" t="s">
        <v>3289</v>
      </c>
      <c r="C290" s="50" t="s">
        <v>3290</v>
      </c>
      <c r="D290" s="51">
        <v>2020.0</v>
      </c>
      <c r="E290" s="50" t="s">
        <v>3291</v>
      </c>
      <c r="F290" s="51">
        <v>3.0</v>
      </c>
      <c r="G290" s="51">
        <v>-3.0</v>
      </c>
      <c r="H290" s="51">
        <v>-1.0</v>
      </c>
      <c r="I290" s="51">
        <v>-3.0</v>
      </c>
      <c r="J290" s="51">
        <v>0.0</v>
      </c>
      <c r="K290" s="50" t="s">
        <v>45</v>
      </c>
      <c r="L290" s="50" t="s">
        <v>45</v>
      </c>
      <c r="M290" s="51">
        <v>0.0</v>
      </c>
      <c r="N290" s="51">
        <v>1.0</v>
      </c>
      <c r="O290" s="50" t="s">
        <v>84</v>
      </c>
      <c r="P290" s="50" t="s">
        <v>23</v>
      </c>
      <c r="Q290" s="51">
        <v>0.75</v>
      </c>
      <c r="R290" s="51">
        <v>0.25</v>
      </c>
      <c r="S290" s="51">
        <v>0.0</v>
      </c>
      <c r="T290" s="51">
        <v>1.0</v>
      </c>
      <c r="U290" s="50" t="s">
        <v>3292</v>
      </c>
      <c r="V290" s="50" t="s">
        <v>34</v>
      </c>
      <c r="W290" s="50" t="s">
        <v>34</v>
      </c>
      <c r="X290" s="50" t="s">
        <v>2324</v>
      </c>
      <c r="Y290" s="50" t="s">
        <v>102</v>
      </c>
      <c r="Z290" s="50" t="s">
        <v>3293</v>
      </c>
      <c r="AA290" s="50" t="s">
        <v>3294</v>
      </c>
      <c r="AB290" s="50" t="s">
        <v>3295</v>
      </c>
      <c r="AC290" s="50" t="s">
        <v>3296</v>
      </c>
      <c r="AD290" s="50" t="s">
        <v>3297</v>
      </c>
      <c r="AE290" s="50" t="s">
        <v>3298</v>
      </c>
      <c r="AF290" s="50" t="s">
        <v>3299</v>
      </c>
      <c r="AG290" s="50" t="s">
        <v>96</v>
      </c>
      <c r="AH290" s="56" t="s">
        <v>126</v>
      </c>
    </row>
    <row r="291">
      <c r="A291" s="33">
        <v>290.0</v>
      </c>
      <c r="B291" s="32" t="s">
        <v>3300</v>
      </c>
      <c r="C291" s="32" t="s">
        <v>3301</v>
      </c>
      <c r="D291" s="32">
        <v>2018.0</v>
      </c>
      <c r="E291" s="32" t="s">
        <v>229</v>
      </c>
      <c r="F291" s="32">
        <v>2.0</v>
      </c>
      <c r="G291" s="32">
        <v>-7.0</v>
      </c>
      <c r="H291" s="32">
        <v>-4.0</v>
      </c>
      <c r="I291" s="32">
        <v>-3.0</v>
      </c>
      <c r="J291" s="32">
        <v>2.0</v>
      </c>
      <c r="K291" s="32" t="s">
        <v>43</v>
      </c>
      <c r="L291" s="32" t="s">
        <v>43</v>
      </c>
      <c r="M291" s="32">
        <v>0.0</v>
      </c>
      <c r="N291" s="32">
        <v>0.0</v>
      </c>
      <c r="O291" s="32" t="s">
        <v>243</v>
      </c>
      <c r="P291" s="32" t="s">
        <v>16</v>
      </c>
      <c r="Q291" s="32">
        <v>0.25</v>
      </c>
      <c r="R291" s="32">
        <v>0.25</v>
      </c>
      <c r="S291" s="32">
        <v>0.5</v>
      </c>
      <c r="T291" s="32">
        <f t="shared" ref="T291:T301" si="22">SUM(Q291:S291)</f>
        <v>1</v>
      </c>
      <c r="U291" s="32" t="s">
        <v>3302</v>
      </c>
      <c r="V291" s="32" t="s">
        <v>3281</v>
      </c>
      <c r="W291" s="32" t="s">
        <v>21</v>
      </c>
      <c r="X291" s="32" t="s">
        <v>232</v>
      </c>
      <c r="Y291" s="32" t="s">
        <v>233</v>
      </c>
      <c r="Z291" s="32" t="s">
        <v>3303</v>
      </c>
      <c r="AA291" s="32" t="s">
        <v>3304</v>
      </c>
      <c r="AB291" s="32" t="s">
        <v>3305</v>
      </c>
      <c r="AC291" s="32" t="s">
        <v>3306</v>
      </c>
      <c r="AD291" s="32" t="s">
        <v>3307</v>
      </c>
      <c r="AE291" s="32" t="s">
        <v>3308</v>
      </c>
      <c r="AF291" s="32" t="s">
        <v>3309</v>
      </c>
      <c r="AG291" s="32" t="s">
        <v>96</v>
      </c>
      <c r="AH291" s="32" t="s">
        <v>126</v>
      </c>
    </row>
    <row r="292">
      <c r="A292" s="31">
        <v>291.0</v>
      </c>
      <c r="B292" s="32" t="s">
        <v>3310</v>
      </c>
      <c r="C292" s="32" t="s">
        <v>3311</v>
      </c>
      <c r="D292" s="32">
        <v>2003.0</v>
      </c>
      <c r="E292" s="32" t="s">
        <v>580</v>
      </c>
      <c r="F292" s="32">
        <v>3.0</v>
      </c>
      <c r="G292" s="32">
        <v>-3.0</v>
      </c>
      <c r="H292" s="32">
        <v>-1.0</v>
      </c>
      <c r="I292" s="32">
        <v>0.0</v>
      </c>
      <c r="J292" s="32">
        <v>0.0</v>
      </c>
      <c r="K292" s="32" t="s">
        <v>45</v>
      </c>
      <c r="L292" s="32" t="s">
        <v>45</v>
      </c>
      <c r="M292" s="32">
        <v>0.0</v>
      </c>
      <c r="N292" s="32">
        <v>1.0</v>
      </c>
      <c r="O292" s="32" t="s">
        <v>84</v>
      </c>
      <c r="P292" s="32" t="s">
        <v>23</v>
      </c>
      <c r="Q292" s="32">
        <v>0.75</v>
      </c>
      <c r="R292" s="32">
        <v>0.25</v>
      </c>
      <c r="S292" s="32">
        <v>0.0</v>
      </c>
      <c r="T292" s="32">
        <f t="shared" si="22"/>
        <v>1</v>
      </c>
      <c r="U292" s="32" t="s">
        <v>3312</v>
      </c>
      <c r="V292" s="32" t="s">
        <v>131</v>
      </c>
      <c r="W292" s="32" t="s">
        <v>35</v>
      </c>
      <c r="X292" s="32" t="s">
        <v>117</v>
      </c>
      <c r="Y292" s="32" t="s">
        <v>205</v>
      </c>
      <c r="Z292" s="32" t="s">
        <v>3313</v>
      </c>
      <c r="AA292" s="32" t="s">
        <v>3314</v>
      </c>
      <c r="AB292" s="32" t="s">
        <v>3315</v>
      </c>
      <c r="AC292" s="32" t="s">
        <v>3316</v>
      </c>
      <c r="AD292" s="32" t="s">
        <v>3317</v>
      </c>
      <c r="AE292" s="32" t="s">
        <v>137</v>
      </c>
      <c r="AF292" s="32" t="s">
        <v>3318</v>
      </c>
      <c r="AG292" s="32" t="s">
        <v>96</v>
      </c>
      <c r="AH292" s="32"/>
    </row>
    <row r="293">
      <c r="A293" s="33">
        <v>292.0</v>
      </c>
      <c r="B293" s="32" t="s">
        <v>3319</v>
      </c>
      <c r="C293" s="32" t="s">
        <v>3320</v>
      </c>
      <c r="D293" s="32">
        <v>2020.0</v>
      </c>
      <c r="E293" s="32" t="s">
        <v>229</v>
      </c>
      <c r="F293" s="32">
        <v>3.0</v>
      </c>
      <c r="G293" s="32">
        <v>-7.0</v>
      </c>
      <c r="H293" s="32">
        <v>-6.0</v>
      </c>
      <c r="I293" s="32">
        <v>-6.0</v>
      </c>
      <c r="J293" s="32">
        <v>5.0</v>
      </c>
      <c r="K293" s="32" t="s">
        <v>738</v>
      </c>
      <c r="L293" s="32" t="s">
        <v>43</v>
      </c>
      <c r="M293" s="32">
        <v>0.0</v>
      </c>
      <c r="N293" s="32">
        <v>0.0</v>
      </c>
      <c r="O293" s="32" t="s">
        <v>84</v>
      </c>
      <c r="P293" s="32" t="s">
        <v>23</v>
      </c>
      <c r="Q293" s="32">
        <v>0.75</v>
      </c>
      <c r="R293" s="32">
        <v>0.25</v>
      </c>
      <c r="S293" s="32">
        <v>0.0</v>
      </c>
      <c r="T293" s="32">
        <f t="shared" si="22"/>
        <v>1</v>
      </c>
      <c r="U293" s="32" t="s">
        <v>3321</v>
      </c>
      <c r="V293" s="32" t="s">
        <v>3322</v>
      </c>
      <c r="W293" s="32" t="s">
        <v>17</v>
      </c>
      <c r="X293" s="32" t="s">
        <v>3323</v>
      </c>
      <c r="Y293" s="32" t="s">
        <v>1540</v>
      </c>
      <c r="Z293" s="32" t="s">
        <v>3324</v>
      </c>
      <c r="AA293" s="32" t="s">
        <v>3325</v>
      </c>
      <c r="AB293" s="32" t="s">
        <v>3326</v>
      </c>
      <c r="AC293" s="32" t="s">
        <v>3327</v>
      </c>
      <c r="AD293" s="32" t="s">
        <v>3328</v>
      </c>
      <c r="AE293" s="32" t="s">
        <v>94</v>
      </c>
      <c r="AF293" s="32" t="s">
        <v>3329</v>
      </c>
      <c r="AG293" s="32" t="s">
        <v>96</v>
      </c>
      <c r="AH293" s="32" t="s">
        <v>126</v>
      </c>
    </row>
    <row r="294">
      <c r="A294" s="31">
        <v>293.0</v>
      </c>
      <c r="B294" s="32" t="s">
        <v>3330</v>
      </c>
      <c r="C294" s="32" t="s">
        <v>3331</v>
      </c>
      <c r="D294" s="32">
        <v>2011.0</v>
      </c>
      <c r="E294" s="32" t="s">
        <v>1633</v>
      </c>
      <c r="F294" s="32">
        <v>3.0</v>
      </c>
      <c r="G294" s="32">
        <v>-4.0</v>
      </c>
      <c r="H294" s="32">
        <v>-1.0</v>
      </c>
      <c r="I294" s="32">
        <v>-3.0</v>
      </c>
      <c r="J294" s="32">
        <v>0.0</v>
      </c>
      <c r="K294" s="32" t="s">
        <v>216</v>
      </c>
      <c r="L294" s="32" t="s">
        <v>45</v>
      </c>
      <c r="M294" s="32">
        <v>0.0</v>
      </c>
      <c r="N294" s="32">
        <v>1.0</v>
      </c>
      <c r="O294" s="32" t="s">
        <v>84</v>
      </c>
      <c r="P294" s="32" t="s">
        <v>113</v>
      </c>
      <c r="Q294" s="32">
        <v>1.0</v>
      </c>
      <c r="R294" s="32">
        <v>0.0</v>
      </c>
      <c r="S294" s="32">
        <v>0.0</v>
      </c>
      <c r="T294" s="32">
        <f t="shared" si="22"/>
        <v>1</v>
      </c>
      <c r="U294" s="32" t="s">
        <v>3332</v>
      </c>
      <c r="V294" s="32" t="s">
        <v>520</v>
      </c>
      <c r="W294" s="32" t="s">
        <v>34</v>
      </c>
      <c r="X294" s="32" t="s">
        <v>3333</v>
      </c>
      <c r="Y294" s="32" t="s">
        <v>3334</v>
      </c>
      <c r="Z294" s="32" t="s">
        <v>3335</v>
      </c>
      <c r="AA294" s="32" t="s">
        <v>3336</v>
      </c>
      <c r="AB294" s="32" t="s">
        <v>3337</v>
      </c>
      <c r="AC294" s="32" t="s">
        <v>3338</v>
      </c>
      <c r="AD294" s="32" t="s">
        <v>3339</v>
      </c>
      <c r="AE294" s="32" t="s">
        <v>3340</v>
      </c>
      <c r="AF294" s="32" t="s">
        <v>3341</v>
      </c>
      <c r="AG294" s="32" t="s">
        <v>96</v>
      </c>
      <c r="AH294" s="32" t="s">
        <v>126</v>
      </c>
    </row>
    <row r="295">
      <c r="A295" s="33">
        <v>294.0</v>
      </c>
      <c r="B295" s="33" t="s">
        <v>3342</v>
      </c>
      <c r="C295" s="33" t="s">
        <v>3343</v>
      </c>
      <c r="D295" s="33">
        <v>2009.0</v>
      </c>
      <c r="E295" s="33" t="s">
        <v>111</v>
      </c>
      <c r="F295" s="33">
        <v>3.0</v>
      </c>
      <c r="G295" s="33">
        <v>-3.0</v>
      </c>
      <c r="H295" s="33">
        <v>-2.0</v>
      </c>
      <c r="I295" s="33">
        <v>0.0</v>
      </c>
      <c r="J295" s="33">
        <v>0.0</v>
      </c>
      <c r="K295" s="33" t="s">
        <v>45</v>
      </c>
      <c r="L295" s="33" t="s">
        <v>45</v>
      </c>
      <c r="M295" s="33">
        <v>0.0</v>
      </c>
      <c r="N295" s="33">
        <v>1.0</v>
      </c>
      <c r="O295" s="33" t="s">
        <v>84</v>
      </c>
      <c r="P295" s="33" t="s">
        <v>23</v>
      </c>
      <c r="Q295" s="33">
        <v>0.25</v>
      </c>
      <c r="R295" s="33">
        <v>0.75</v>
      </c>
      <c r="S295" s="33">
        <v>0.0</v>
      </c>
      <c r="T295" s="33">
        <f t="shared" si="22"/>
        <v>1</v>
      </c>
      <c r="U295" s="33" t="s">
        <v>3344</v>
      </c>
      <c r="V295" s="33" t="s">
        <v>3345</v>
      </c>
      <c r="W295" s="33" t="s">
        <v>37</v>
      </c>
      <c r="X295" s="33" t="s">
        <v>3346</v>
      </c>
      <c r="Y295" s="33" t="s">
        <v>102</v>
      </c>
      <c r="Z295" s="33" t="s">
        <v>3347</v>
      </c>
      <c r="AA295" s="33" t="s">
        <v>3348</v>
      </c>
      <c r="AB295" s="33" t="s">
        <v>3343</v>
      </c>
      <c r="AC295" s="33" t="s">
        <v>3349</v>
      </c>
      <c r="AD295" s="33" t="s">
        <v>3350</v>
      </c>
      <c r="AE295" s="33" t="s">
        <v>3351</v>
      </c>
      <c r="AF295" s="33" t="s">
        <v>3352</v>
      </c>
      <c r="AG295" s="33" t="s">
        <v>3353</v>
      </c>
      <c r="AH295" s="33"/>
    </row>
    <row r="296">
      <c r="A296" s="31">
        <v>295.0</v>
      </c>
      <c r="B296" s="32" t="s">
        <v>3354</v>
      </c>
      <c r="C296" s="32" t="s">
        <v>3355</v>
      </c>
      <c r="D296" s="32">
        <v>2010.0</v>
      </c>
      <c r="E296" s="32" t="s">
        <v>179</v>
      </c>
      <c r="F296" s="32">
        <v>3.0</v>
      </c>
      <c r="G296" s="32">
        <v>-3.0</v>
      </c>
      <c r="H296" s="32">
        <v>-2.0</v>
      </c>
      <c r="I296" s="32">
        <v>-2.0</v>
      </c>
      <c r="J296" s="32">
        <v>0.0</v>
      </c>
      <c r="K296" s="32" t="s">
        <v>45</v>
      </c>
      <c r="L296" s="32" t="s">
        <v>45</v>
      </c>
      <c r="M296" s="32">
        <v>0.0</v>
      </c>
      <c r="N296" s="32">
        <v>1.0</v>
      </c>
      <c r="O296" s="32" t="s">
        <v>84</v>
      </c>
      <c r="P296" s="32" t="s">
        <v>23</v>
      </c>
      <c r="Q296" s="32">
        <v>1.0</v>
      </c>
      <c r="R296" s="32">
        <v>0.0</v>
      </c>
      <c r="S296" s="32">
        <v>0.0</v>
      </c>
      <c r="T296" s="32">
        <f t="shared" si="22"/>
        <v>1</v>
      </c>
      <c r="U296" s="32" t="s">
        <v>3356</v>
      </c>
      <c r="V296" s="32" t="s">
        <v>2180</v>
      </c>
      <c r="W296" s="32" t="s">
        <v>33</v>
      </c>
      <c r="X296" s="32" t="s">
        <v>259</v>
      </c>
      <c r="Y296" s="32" t="s">
        <v>3357</v>
      </c>
      <c r="Z296" s="32" t="s">
        <v>3358</v>
      </c>
      <c r="AA296" s="32" t="s">
        <v>3359</v>
      </c>
      <c r="AB296" s="32" t="s">
        <v>3360</v>
      </c>
      <c r="AC296" s="32" t="s">
        <v>3361</v>
      </c>
      <c r="AD296" s="32" t="s">
        <v>3362</v>
      </c>
      <c r="AE296" s="32" t="s">
        <v>137</v>
      </c>
      <c r="AF296" s="32" t="s">
        <v>3363</v>
      </c>
      <c r="AG296" s="32" t="s">
        <v>96</v>
      </c>
      <c r="AH296" s="32"/>
    </row>
    <row r="297" ht="28.5" customHeight="1">
      <c r="A297" s="33">
        <v>296.0</v>
      </c>
      <c r="B297" s="32" t="s">
        <v>3364</v>
      </c>
      <c r="C297" s="32" t="s">
        <v>3365</v>
      </c>
      <c r="D297" s="32">
        <v>2021.0</v>
      </c>
      <c r="E297" s="32" t="s">
        <v>99</v>
      </c>
      <c r="F297" s="32">
        <v>2.0</v>
      </c>
      <c r="G297" s="32">
        <v>-5.0</v>
      </c>
      <c r="H297" s="32">
        <v>-4.0</v>
      </c>
      <c r="I297" s="32">
        <v>3.0</v>
      </c>
      <c r="J297" s="32">
        <v>6.0</v>
      </c>
      <c r="K297" s="32" t="s">
        <v>604</v>
      </c>
      <c r="L297" s="32" t="s">
        <v>44</v>
      </c>
      <c r="M297" s="32">
        <v>0.0</v>
      </c>
      <c r="N297" s="32">
        <v>1.0</v>
      </c>
      <c r="O297" s="32" t="s">
        <v>84</v>
      </c>
      <c r="P297" s="32" t="s">
        <v>16</v>
      </c>
      <c r="Q297" s="32">
        <v>0.25</v>
      </c>
      <c r="R297" s="32">
        <v>0.25</v>
      </c>
      <c r="S297" s="32">
        <v>0.5</v>
      </c>
      <c r="T297" s="32">
        <f t="shared" si="22"/>
        <v>1</v>
      </c>
      <c r="U297" s="32" t="s">
        <v>3366</v>
      </c>
      <c r="V297" s="32" t="s">
        <v>26</v>
      </c>
      <c r="W297" s="32" t="s">
        <v>25</v>
      </c>
      <c r="X297" s="32" t="s">
        <v>3367</v>
      </c>
      <c r="Y297" s="32" t="s">
        <v>1015</v>
      </c>
      <c r="Z297" s="32" t="s">
        <v>3368</v>
      </c>
      <c r="AA297" s="32" t="s">
        <v>3369</v>
      </c>
      <c r="AB297" s="32" t="s">
        <v>3370</v>
      </c>
      <c r="AC297" s="32" t="s">
        <v>3371</v>
      </c>
      <c r="AD297" s="32" t="s">
        <v>3372</v>
      </c>
      <c r="AE297" s="32" t="s">
        <v>94</v>
      </c>
      <c r="AF297" s="32" t="s">
        <v>3373</v>
      </c>
      <c r="AG297" s="32" t="s">
        <v>96</v>
      </c>
      <c r="AH297" s="32" t="s">
        <v>126</v>
      </c>
    </row>
    <row r="298" ht="28.5" customHeight="1">
      <c r="A298" s="31">
        <v>297.0</v>
      </c>
      <c r="B298" s="31" t="s">
        <v>3374</v>
      </c>
      <c r="C298" s="31" t="s">
        <v>3375</v>
      </c>
      <c r="D298" s="31">
        <v>2013.0</v>
      </c>
      <c r="E298" s="31" t="s">
        <v>111</v>
      </c>
      <c r="F298" s="31">
        <v>2.0</v>
      </c>
      <c r="G298" s="31">
        <v>-9.0</v>
      </c>
      <c r="H298" s="31">
        <v>0.0</v>
      </c>
      <c r="I298" s="31">
        <v>-6.0</v>
      </c>
      <c r="J298" s="31">
        <v>0.0</v>
      </c>
      <c r="K298" s="31" t="s">
        <v>404</v>
      </c>
      <c r="L298" s="31" t="s">
        <v>405</v>
      </c>
      <c r="M298" s="31">
        <v>1.0</v>
      </c>
      <c r="N298" s="31">
        <v>1.0</v>
      </c>
      <c r="O298" s="31" t="s">
        <v>84</v>
      </c>
      <c r="P298" s="31" t="s">
        <v>16</v>
      </c>
      <c r="Q298" s="31">
        <v>0.75</v>
      </c>
      <c r="R298" s="31">
        <v>0.25</v>
      </c>
      <c r="S298" s="31">
        <v>0.0</v>
      </c>
      <c r="T298" s="31">
        <f t="shared" si="22"/>
        <v>1</v>
      </c>
      <c r="U298" s="31" t="s">
        <v>3376</v>
      </c>
      <c r="V298" s="31" t="s">
        <v>3377</v>
      </c>
      <c r="W298" s="57" t="s">
        <v>116</v>
      </c>
      <c r="X298" s="31" t="s">
        <v>2405</v>
      </c>
      <c r="Y298" s="31" t="s">
        <v>435</v>
      </c>
      <c r="Z298" s="31" t="s">
        <v>3378</v>
      </c>
      <c r="AA298" s="31" t="s">
        <v>3379</v>
      </c>
      <c r="AB298" s="31" t="s">
        <v>3380</v>
      </c>
      <c r="AC298" s="31" t="s">
        <v>3381</v>
      </c>
      <c r="AD298" s="31" t="s">
        <v>3382</v>
      </c>
      <c r="AE298" s="31" t="s">
        <v>3383</v>
      </c>
      <c r="AF298" s="31" t="s">
        <v>3384</v>
      </c>
      <c r="AG298" s="31" t="s">
        <v>3385</v>
      </c>
      <c r="AH298" s="31" t="s">
        <v>126</v>
      </c>
    </row>
    <row r="299" ht="28.5" customHeight="1">
      <c r="A299" s="33">
        <v>298.0</v>
      </c>
      <c r="B299" s="32" t="s">
        <v>3386</v>
      </c>
      <c r="C299" s="32" t="s">
        <v>3375</v>
      </c>
      <c r="D299" s="32">
        <v>2013.0</v>
      </c>
      <c r="E299" s="32" t="s">
        <v>3387</v>
      </c>
      <c r="F299" s="32">
        <v>3.0</v>
      </c>
      <c r="G299" s="32">
        <v>-4.0</v>
      </c>
      <c r="H299" s="32">
        <v>-1.0</v>
      </c>
      <c r="I299" s="32">
        <v>-2.0</v>
      </c>
      <c r="J299" s="32">
        <v>0.0</v>
      </c>
      <c r="K299" s="32" t="s">
        <v>45</v>
      </c>
      <c r="L299" s="32" t="s">
        <v>45</v>
      </c>
      <c r="M299" s="32">
        <v>0.0</v>
      </c>
      <c r="N299" s="32">
        <v>1.0</v>
      </c>
      <c r="O299" s="32" t="s">
        <v>84</v>
      </c>
      <c r="P299" s="32" t="s">
        <v>23</v>
      </c>
      <c r="Q299" s="32">
        <v>1.0</v>
      </c>
      <c r="R299" s="32">
        <v>0.0</v>
      </c>
      <c r="S299" s="32">
        <v>0.0</v>
      </c>
      <c r="T299" s="32">
        <f t="shared" si="22"/>
        <v>1</v>
      </c>
      <c r="U299" s="32" t="s">
        <v>3388</v>
      </c>
      <c r="V299" s="32" t="s">
        <v>520</v>
      </c>
      <c r="W299" s="32" t="s">
        <v>34</v>
      </c>
      <c r="X299" s="32" t="s">
        <v>521</v>
      </c>
      <c r="Y299" s="32" t="s">
        <v>1069</v>
      </c>
      <c r="Z299" s="32" t="s">
        <v>3389</v>
      </c>
      <c r="AA299" s="32" t="s">
        <v>3390</v>
      </c>
      <c r="AB299" s="32" t="s">
        <v>3391</v>
      </c>
      <c r="AC299" s="32" t="s">
        <v>3392</v>
      </c>
      <c r="AD299" s="32" t="s">
        <v>3393</v>
      </c>
      <c r="AE299" s="32" t="s">
        <v>94</v>
      </c>
      <c r="AF299" s="32" t="s">
        <v>3394</v>
      </c>
      <c r="AG299" s="32" t="s">
        <v>96</v>
      </c>
      <c r="AH299" s="32" t="s">
        <v>126</v>
      </c>
    </row>
    <row r="300" ht="28.5" customHeight="1">
      <c r="A300" s="31">
        <v>299.0</v>
      </c>
      <c r="B300" s="31" t="s">
        <v>3395</v>
      </c>
      <c r="C300" s="31" t="s">
        <v>3396</v>
      </c>
      <c r="D300" s="31">
        <v>2010.0</v>
      </c>
      <c r="E300" s="31" t="s">
        <v>3397</v>
      </c>
      <c r="F300" s="31">
        <v>3.0</v>
      </c>
      <c r="G300" s="31">
        <v>-3.0</v>
      </c>
      <c r="H300" s="31">
        <v>-2.0</v>
      </c>
      <c r="I300" s="31">
        <v>-3.0</v>
      </c>
      <c r="J300" s="31">
        <v>0.0</v>
      </c>
      <c r="K300" s="31" t="s">
        <v>45</v>
      </c>
      <c r="L300" s="31" t="s">
        <v>45</v>
      </c>
      <c r="M300" s="31">
        <v>0.0</v>
      </c>
      <c r="N300" s="31">
        <v>1.0</v>
      </c>
      <c r="O300" s="31" t="s">
        <v>84</v>
      </c>
      <c r="P300" s="31" t="s">
        <v>113</v>
      </c>
      <c r="Q300" s="31">
        <v>0.75</v>
      </c>
      <c r="R300" s="31">
        <v>0.25</v>
      </c>
      <c r="S300" s="31">
        <v>0.0</v>
      </c>
      <c r="T300" s="31">
        <f t="shared" si="22"/>
        <v>1</v>
      </c>
      <c r="U300" s="31" t="s">
        <v>3398</v>
      </c>
      <c r="V300" s="31" t="s">
        <v>3399</v>
      </c>
      <c r="W300" s="31" t="s">
        <v>37</v>
      </c>
      <c r="X300" s="31" t="s">
        <v>259</v>
      </c>
      <c r="Y300" s="31" t="s">
        <v>102</v>
      </c>
      <c r="Z300" s="31" t="s">
        <v>3400</v>
      </c>
      <c r="AA300" s="31" t="s">
        <v>3401</v>
      </c>
      <c r="AB300" s="31" t="s">
        <v>3402</v>
      </c>
      <c r="AC300" s="31" t="s">
        <v>3403</v>
      </c>
      <c r="AD300" s="31" t="s">
        <v>3404</v>
      </c>
      <c r="AE300" s="31" t="s">
        <v>137</v>
      </c>
      <c r="AF300" s="31" t="s">
        <v>3405</v>
      </c>
      <c r="AG300" s="31" t="s">
        <v>96</v>
      </c>
      <c r="AH300" s="31"/>
    </row>
    <row r="301" ht="28.5" customHeight="1">
      <c r="A301" s="33">
        <v>300.0</v>
      </c>
      <c r="B301" s="32" t="s">
        <v>3406</v>
      </c>
      <c r="C301" s="32" t="s">
        <v>3396</v>
      </c>
      <c r="D301" s="32">
        <v>2017.0</v>
      </c>
      <c r="E301" s="32" t="s">
        <v>3407</v>
      </c>
      <c r="F301" s="32">
        <v>3.0</v>
      </c>
      <c r="G301" s="32">
        <v>-4.0</v>
      </c>
      <c r="H301" s="32">
        <v>-1.0</v>
      </c>
      <c r="I301" s="32">
        <v>-3.0</v>
      </c>
      <c r="J301" s="32">
        <v>0.0</v>
      </c>
      <c r="K301" s="32" t="s">
        <v>216</v>
      </c>
      <c r="L301" s="32" t="s">
        <v>45</v>
      </c>
      <c r="M301" s="32">
        <v>0.0</v>
      </c>
      <c r="N301" s="32">
        <v>1.0</v>
      </c>
      <c r="O301" s="32" t="s">
        <v>84</v>
      </c>
      <c r="P301" s="32" t="s">
        <v>16</v>
      </c>
      <c r="Q301" s="32">
        <v>0.25</v>
      </c>
      <c r="R301" s="32">
        <v>0.75</v>
      </c>
      <c r="S301" s="32">
        <v>0.0</v>
      </c>
      <c r="T301" s="32">
        <f t="shared" si="22"/>
        <v>1</v>
      </c>
      <c r="U301" s="32" t="s">
        <v>3408</v>
      </c>
      <c r="V301" s="32" t="s">
        <v>3409</v>
      </c>
      <c r="W301" s="32" t="s">
        <v>33</v>
      </c>
      <c r="X301" s="32" t="s">
        <v>2244</v>
      </c>
      <c r="Y301" s="32" t="s">
        <v>102</v>
      </c>
      <c r="Z301" s="32" t="s">
        <v>3410</v>
      </c>
      <c r="AA301" s="32" t="s">
        <v>3411</v>
      </c>
      <c r="AB301" s="32" t="s">
        <v>3412</v>
      </c>
      <c r="AC301" s="32" t="s">
        <v>3413</v>
      </c>
      <c r="AD301" s="32" t="s">
        <v>3414</v>
      </c>
      <c r="AE301" s="32" t="s">
        <v>3415</v>
      </c>
      <c r="AF301" s="32" t="s">
        <v>3416</v>
      </c>
      <c r="AG301" s="32" t="s">
        <v>151</v>
      </c>
      <c r="AH301" s="45"/>
    </row>
    <row r="302" ht="28.5" customHeight="1">
      <c r="A302" s="31">
        <v>301.0</v>
      </c>
      <c r="B302" s="32" t="s">
        <v>3417</v>
      </c>
      <c r="C302" s="32" t="s">
        <v>3418</v>
      </c>
      <c r="D302" s="32">
        <v>2020.0</v>
      </c>
      <c r="E302" s="32" t="s">
        <v>3419</v>
      </c>
      <c r="F302" s="32">
        <v>3.0</v>
      </c>
      <c r="G302" s="32">
        <v>-9.0</v>
      </c>
      <c r="H302" s="32">
        <v>-4.0</v>
      </c>
      <c r="I302" s="32">
        <v>2.0</v>
      </c>
      <c r="J302" s="32">
        <v>2.0</v>
      </c>
      <c r="K302" s="32" t="s">
        <v>738</v>
      </c>
      <c r="L302" s="32" t="s">
        <v>43</v>
      </c>
      <c r="M302" s="32">
        <v>0.0</v>
      </c>
      <c r="N302" s="32">
        <v>1.0</v>
      </c>
      <c r="O302" s="32" t="s">
        <v>3420</v>
      </c>
      <c r="P302" s="32" t="s">
        <v>23</v>
      </c>
      <c r="Q302" s="32">
        <v>1.0</v>
      </c>
      <c r="R302" s="32">
        <v>0.0</v>
      </c>
      <c r="S302" s="32">
        <v>0.0</v>
      </c>
      <c r="T302" s="32">
        <v>0.0</v>
      </c>
      <c r="U302" s="32" t="s">
        <v>3421</v>
      </c>
      <c r="V302" s="32" t="s">
        <v>3422</v>
      </c>
      <c r="W302" s="32" t="s">
        <v>17</v>
      </c>
      <c r="X302" s="32" t="s">
        <v>3423</v>
      </c>
      <c r="Y302" s="32" t="s">
        <v>284</v>
      </c>
      <c r="Z302" s="32" t="s">
        <v>3424</v>
      </c>
      <c r="AA302" s="32" t="s">
        <v>3425</v>
      </c>
      <c r="AB302" s="32" t="s">
        <v>3426</v>
      </c>
      <c r="AC302" s="32" t="s">
        <v>3427</v>
      </c>
      <c r="AD302" s="32" t="s">
        <v>3428</v>
      </c>
      <c r="AE302" s="32" t="s">
        <v>94</v>
      </c>
      <c r="AF302" s="32" t="s">
        <v>3429</v>
      </c>
      <c r="AG302" s="32" t="s">
        <v>96</v>
      </c>
      <c r="AH302" s="32" t="s">
        <v>126</v>
      </c>
    </row>
    <row r="303" ht="28.5" customHeight="1">
      <c r="A303" s="33">
        <v>302.0</v>
      </c>
      <c r="B303" s="32" t="s">
        <v>3430</v>
      </c>
      <c r="C303" s="32" t="s">
        <v>3431</v>
      </c>
      <c r="D303" s="32">
        <v>2013.0</v>
      </c>
      <c r="E303" s="32" t="s">
        <v>1207</v>
      </c>
      <c r="F303" s="32">
        <v>3.0</v>
      </c>
      <c r="G303" s="32">
        <v>-3.0</v>
      </c>
      <c r="H303" s="32">
        <v>-2.0</v>
      </c>
      <c r="I303" s="32">
        <v>-2.0</v>
      </c>
      <c r="J303" s="32">
        <v>0.0</v>
      </c>
      <c r="K303" s="32" t="s">
        <v>45</v>
      </c>
      <c r="L303" s="32" t="s">
        <v>45</v>
      </c>
      <c r="M303" s="32">
        <v>0.0</v>
      </c>
      <c r="N303" s="32">
        <v>1.0</v>
      </c>
      <c r="O303" s="32" t="s">
        <v>84</v>
      </c>
      <c r="P303" s="32" t="s">
        <v>113</v>
      </c>
      <c r="Q303" s="32">
        <v>0.5</v>
      </c>
      <c r="R303" s="32">
        <v>0.5</v>
      </c>
      <c r="S303" s="32">
        <v>0.0</v>
      </c>
      <c r="T303" s="32">
        <f>SUM(Q303:S303)</f>
        <v>1</v>
      </c>
      <c r="U303" s="32" t="s">
        <v>3432</v>
      </c>
      <c r="V303" s="32" t="s">
        <v>3433</v>
      </c>
      <c r="W303" s="32" t="s">
        <v>36</v>
      </c>
      <c r="X303" s="32" t="s">
        <v>3434</v>
      </c>
      <c r="Y303" s="32" t="s">
        <v>582</v>
      </c>
      <c r="Z303" s="32" t="s">
        <v>3435</v>
      </c>
      <c r="AA303" s="32" t="s">
        <v>3436</v>
      </c>
      <c r="AB303" s="32" t="s">
        <v>3437</v>
      </c>
      <c r="AC303" s="32" t="s">
        <v>3438</v>
      </c>
      <c r="AD303" s="32" t="s">
        <v>3439</v>
      </c>
      <c r="AE303" s="32" t="s">
        <v>3440</v>
      </c>
      <c r="AF303" s="32" t="s">
        <v>3441</v>
      </c>
      <c r="AG303" s="32" t="s">
        <v>388</v>
      </c>
      <c r="AH303" s="32"/>
    </row>
    <row r="304" ht="28.5" customHeight="1">
      <c r="A304" s="31">
        <v>303.0</v>
      </c>
      <c r="B304" s="31" t="s">
        <v>3442</v>
      </c>
      <c r="C304" s="31" t="s">
        <v>3443</v>
      </c>
      <c r="D304" s="31">
        <v>2019.0</v>
      </c>
      <c r="E304" s="31" t="s">
        <v>229</v>
      </c>
      <c r="F304" s="31">
        <v>3.0</v>
      </c>
      <c r="G304" s="31">
        <v>-7.0</v>
      </c>
      <c r="H304" s="31">
        <v>-4.0</v>
      </c>
      <c r="I304" s="31">
        <v>-2.0</v>
      </c>
      <c r="J304" s="31">
        <v>0.0</v>
      </c>
      <c r="K304" s="31" t="s">
        <v>738</v>
      </c>
      <c r="L304" s="31" t="s">
        <v>43</v>
      </c>
      <c r="M304" s="31">
        <v>0.0</v>
      </c>
      <c r="N304" s="31">
        <v>0.0</v>
      </c>
      <c r="O304" s="31" t="s">
        <v>84</v>
      </c>
      <c r="P304" s="31" t="s">
        <v>23</v>
      </c>
      <c r="Q304" s="31">
        <v>1.0</v>
      </c>
      <c r="R304" s="31">
        <v>0.0</v>
      </c>
      <c r="S304" s="31">
        <v>0.0</v>
      </c>
      <c r="T304" s="31">
        <v>1.0</v>
      </c>
      <c r="U304" s="31" t="s">
        <v>3444</v>
      </c>
      <c r="V304" s="31" t="s">
        <v>3445</v>
      </c>
      <c r="W304" s="31" t="s">
        <v>17</v>
      </c>
      <c r="X304" s="31" t="s">
        <v>971</v>
      </c>
      <c r="Y304" s="31" t="s">
        <v>3446</v>
      </c>
      <c r="Z304" s="31" t="s">
        <v>3447</v>
      </c>
      <c r="AA304" s="31" t="s">
        <v>3448</v>
      </c>
      <c r="AB304" s="31" t="s">
        <v>3449</v>
      </c>
      <c r="AC304" s="31" t="s">
        <v>3450</v>
      </c>
      <c r="AD304" s="31" t="s">
        <v>3451</v>
      </c>
      <c r="AE304" s="31" t="s">
        <v>94</v>
      </c>
      <c r="AF304" s="31" t="s">
        <v>3452</v>
      </c>
      <c r="AG304" s="31" t="s">
        <v>96</v>
      </c>
      <c r="AH304" s="31" t="s">
        <v>126</v>
      </c>
    </row>
    <row r="305" ht="28.5" customHeight="1">
      <c r="A305" s="33">
        <v>304.0</v>
      </c>
      <c r="B305" s="33" t="s">
        <v>3453</v>
      </c>
      <c r="C305" s="33" t="s">
        <v>3454</v>
      </c>
      <c r="D305" s="33">
        <v>2012.0</v>
      </c>
      <c r="E305" s="33" t="s">
        <v>99</v>
      </c>
      <c r="F305" s="33">
        <v>3.0</v>
      </c>
      <c r="G305" s="33">
        <v>-5.0</v>
      </c>
      <c r="H305" s="33">
        <v>-4.0</v>
      </c>
      <c r="I305" s="33">
        <v>-3.0</v>
      </c>
      <c r="J305" s="33">
        <v>0.0</v>
      </c>
      <c r="K305" s="33" t="s">
        <v>43</v>
      </c>
      <c r="L305" s="33" t="s">
        <v>43</v>
      </c>
      <c r="M305" s="33">
        <v>0.0</v>
      </c>
      <c r="N305" s="33">
        <v>1.0</v>
      </c>
      <c r="O305" s="33" t="s">
        <v>84</v>
      </c>
      <c r="P305" s="33" t="s">
        <v>23</v>
      </c>
      <c r="Q305" s="33">
        <v>0.75</v>
      </c>
      <c r="R305" s="33">
        <v>0.0</v>
      </c>
      <c r="S305" s="33">
        <v>0.25</v>
      </c>
      <c r="T305" s="33">
        <f t="shared" ref="T305:T306" si="23">SUM(Q305:S305)</f>
        <v>1</v>
      </c>
      <c r="U305" s="33" t="s">
        <v>3455</v>
      </c>
      <c r="V305" s="33" t="s">
        <v>3456</v>
      </c>
      <c r="W305" s="33" t="s">
        <v>17</v>
      </c>
      <c r="X305" s="33" t="s">
        <v>3457</v>
      </c>
      <c r="Y305" s="33" t="s">
        <v>88</v>
      </c>
      <c r="Z305" s="33" t="s">
        <v>3458</v>
      </c>
      <c r="AA305" s="33" t="s">
        <v>3459</v>
      </c>
      <c r="AB305" s="33" t="s">
        <v>3460</v>
      </c>
      <c r="AC305" s="33" t="s">
        <v>3461</v>
      </c>
      <c r="AD305" s="33" t="s">
        <v>3462</v>
      </c>
      <c r="AE305" s="33" t="s">
        <v>3463</v>
      </c>
      <c r="AF305" s="33" t="s">
        <v>3464</v>
      </c>
      <c r="AG305" s="33" t="s">
        <v>3465</v>
      </c>
      <c r="AH305" s="33" t="s">
        <v>96</v>
      </c>
    </row>
    <row r="306" ht="28.5" customHeight="1">
      <c r="A306" s="31">
        <v>305.0</v>
      </c>
      <c r="B306" s="32" t="s">
        <v>3466</v>
      </c>
      <c r="C306" s="32" t="s">
        <v>3467</v>
      </c>
      <c r="D306" s="32">
        <v>2021.0</v>
      </c>
      <c r="E306" s="32" t="s">
        <v>2310</v>
      </c>
      <c r="F306" s="32">
        <v>2.0</v>
      </c>
      <c r="G306" s="32">
        <v>-9.0</v>
      </c>
      <c r="H306" s="32">
        <v>-7.0</v>
      </c>
      <c r="I306" s="32">
        <v>-3.0</v>
      </c>
      <c r="J306" s="32">
        <v>0.0</v>
      </c>
      <c r="K306" s="32" t="s">
        <v>494</v>
      </c>
      <c r="L306" s="32" t="s">
        <v>42</v>
      </c>
      <c r="M306" s="32">
        <v>0.0</v>
      </c>
      <c r="N306" s="32">
        <v>0.0</v>
      </c>
      <c r="O306" s="32" t="s">
        <v>84</v>
      </c>
      <c r="P306" s="32" t="s">
        <v>16</v>
      </c>
      <c r="Q306" s="32">
        <v>0.25</v>
      </c>
      <c r="R306" s="32">
        <v>0.75</v>
      </c>
      <c r="S306" s="32">
        <v>0.0</v>
      </c>
      <c r="T306" s="32">
        <f t="shared" si="23"/>
        <v>1</v>
      </c>
      <c r="U306" s="32" t="s">
        <v>3468</v>
      </c>
      <c r="V306" s="32" t="s">
        <v>3469</v>
      </c>
      <c r="W306" s="32" t="s">
        <v>12</v>
      </c>
      <c r="X306" s="32" t="s">
        <v>3470</v>
      </c>
      <c r="Y306" s="32" t="s">
        <v>233</v>
      </c>
      <c r="Z306" s="32" t="s">
        <v>3471</v>
      </c>
      <c r="AA306" s="32" t="s">
        <v>3472</v>
      </c>
      <c r="AB306" s="32" t="s">
        <v>3473</v>
      </c>
      <c r="AC306" s="32" t="s">
        <v>3474</v>
      </c>
      <c r="AD306" s="32" t="s">
        <v>3475</v>
      </c>
      <c r="AE306" s="32" t="s">
        <v>94</v>
      </c>
      <c r="AF306" s="32" t="s">
        <v>3476</v>
      </c>
      <c r="AG306" s="32" t="s">
        <v>96</v>
      </c>
      <c r="AH306" s="32" t="s">
        <v>126</v>
      </c>
    </row>
  </sheetData>
  <autoFilter ref="$W$1:$W$295"/>
  <conditionalFormatting sqref="S297:S306">
    <cfRule type="cellIs" dxfId="0" priority="1" operator="greaterThan">
      <formula>1</formula>
    </cfRule>
  </conditionalFormatting>
  <conditionalFormatting sqref="P297:P306">
    <cfRule type="cellIs" dxfId="1" priority="2" operator="equal">
      <formula>"Survey"</formula>
    </cfRule>
  </conditionalFormatting>
  <conditionalFormatting sqref="M297:M306">
    <cfRule type="cellIs" dxfId="2" priority="3" operator="equal">
      <formula>1</formula>
    </cfRule>
  </conditionalFormatting>
  <conditionalFormatting sqref="AF297:AF306">
    <cfRule type="containsText" dxfId="3" priority="4" operator="containsText" text="lower">
      <formula>NOT(ISERROR(SEARCH(("lower"),(AF297))))</formula>
    </cfRule>
  </conditionalFormatting>
  <conditionalFormatting sqref="AF297:AF306">
    <cfRule type="containsText" dxfId="4" priority="5" operator="containsText" text="upper">
      <formula>NOT(ISERROR(SEARCH(("upper"),(AF297))))</formula>
    </cfRule>
  </conditionalFormatting>
  <conditionalFormatting sqref="AG297:AG306">
    <cfRule type="containsText" dxfId="2" priority="6" operator="containsText" text="y">
      <formula>NOT(ISERROR(SEARCH(("y"),(AG297))))</formula>
    </cfRule>
  </conditionalFormatting>
  <conditionalFormatting sqref="AF297:AG306">
    <cfRule type="containsBlanks" dxfId="5" priority="7">
      <formula>LEN(TRIM(AF297))=0</formula>
    </cfRule>
  </conditionalFormatting>
  <conditionalFormatting sqref="AE297:AE306">
    <cfRule type="containsText" dxfId="2" priority="8" operator="containsText" text="y">
      <formula>NOT(ISERROR(SEARCH(("y"),(AE297))))</formula>
    </cfRule>
  </conditionalFormatting>
  <conditionalFormatting sqref="AD297:AD306">
    <cfRule type="containsText" dxfId="3" priority="9" operator="containsText" text="lower">
      <formula>NOT(ISERROR(SEARCH(("lower"),(AD297))))</formula>
    </cfRule>
  </conditionalFormatting>
  <conditionalFormatting sqref="AD297:AD306">
    <cfRule type="containsText" dxfId="4" priority="10" operator="containsText" text="upper">
      <formula>NOT(ISERROR(SEARCH(("upper"),(AD297))))</formula>
    </cfRule>
  </conditionalFormatting>
  <conditionalFormatting sqref="C297:AF306">
    <cfRule type="containsBlanks" dxfId="5" priority="11">
      <formula>LEN(TRIM(C297))=0</formula>
    </cfRule>
  </conditionalFormatting>
  <conditionalFormatting sqref="T162">
    <cfRule type="cellIs" dxfId="0" priority="12" operator="greaterThan">
      <formula>1</formula>
    </cfRule>
  </conditionalFormatting>
  <conditionalFormatting sqref="Q162:AE162">
    <cfRule type="containsBlanks" dxfId="5" priority="13">
      <formula>LEN(TRIM(Q162))=0</formula>
    </cfRule>
  </conditionalFormatting>
  <conditionalFormatting sqref="AH35:AJ35">
    <cfRule type="containsText" dxfId="2" priority="14" operator="containsText" text="y">
      <formula>NOT(ISERROR(SEARCH(("y"),(AH35))))</formula>
    </cfRule>
  </conditionalFormatting>
  <conditionalFormatting sqref="AH34">
    <cfRule type="containsText" dxfId="4" priority="15" operator="containsText" text="upper">
      <formula>NOT(ISERROR(SEARCH(("upper"),(AH34))))</formula>
    </cfRule>
  </conditionalFormatting>
  <conditionalFormatting sqref="AH34">
    <cfRule type="containsText" dxfId="3" priority="16" operator="containsText" text="lower">
      <formula>NOT(ISERROR(SEARCH(("lower"),(AH34))))</formula>
    </cfRule>
  </conditionalFormatting>
  <conditionalFormatting sqref="P34">
    <cfRule type="cellIs" dxfId="1" priority="17" operator="equal">
      <formula>"Survey"</formula>
    </cfRule>
  </conditionalFormatting>
  <conditionalFormatting sqref="U34">
    <cfRule type="cellIs" dxfId="6" priority="18" operator="notEqual">
      <formula>1</formula>
    </cfRule>
  </conditionalFormatting>
  <conditionalFormatting sqref="C88:AH88">
    <cfRule type="containsBlanks" dxfId="5" priority="19">
      <formula>LEN(TRIM(C88))=0</formula>
    </cfRule>
  </conditionalFormatting>
  <conditionalFormatting sqref="M88">
    <cfRule type="cellIs" dxfId="2" priority="20" operator="equal">
      <formula>1</formula>
    </cfRule>
  </conditionalFormatting>
  <conditionalFormatting sqref="P88">
    <cfRule type="cellIs" dxfId="1" priority="21" operator="equal">
      <formula>"Survey"</formula>
    </cfRule>
  </conditionalFormatting>
  <conditionalFormatting sqref="T88">
    <cfRule type="cellIs" dxfId="0" priority="22" operator="greaterThan">
      <formula>1</formula>
    </cfRule>
  </conditionalFormatting>
  <conditionalFormatting sqref="AG88">
    <cfRule type="containsText" dxfId="3" priority="23" operator="containsText" text="lower">
      <formula>NOT(ISERROR(SEARCH(("lower"),(AG88))))</formula>
    </cfRule>
  </conditionalFormatting>
  <conditionalFormatting sqref="AG88">
    <cfRule type="containsText" dxfId="4" priority="24" operator="containsText" text="upper">
      <formula>NOT(ISERROR(SEARCH(("upper"),(AG88))))</formula>
    </cfRule>
  </conditionalFormatting>
  <conditionalFormatting sqref="AH88">
    <cfRule type="containsText" dxfId="2" priority="25" operator="containsText" text="y">
      <formula>NOT(ISERROR(SEARCH(("y"),(AH88))))</formula>
    </cfRule>
  </conditionalFormatting>
  <conditionalFormatting sqref="T291">
    <cfRule type="cellIs" dxfId="0" priority="26" operator="greaterThan">
      <formula>1</formula>
    </cfRule>
  </conditionalFormatting>
  <conditionalFormatting sqref="AF291">
    <cfRule type="containsText" dxfId="4" priority="27" operator="containsText" text="upper">
      <formula>NOT(ISERROR(SEARCH(("upper"),(AF291))))</formula>
    </cfRule>
  </conditionalFormatting>
  <conditionalFormatting sqref="AF291">
    <cfRule type="containsText" dxfId="3" priority="28" operator="containsText" text="lower">
      <formula>NOT(ISERROR(SEARCH(("lower"),(AF291))))</formula>
    </cfRule>
  </conditionalFormatting>
  <conditionalFormatting sqref="P291 P295:P296">
    <cfRule type="cellIs" dxfId="1" priority="29" operator="equal">
      <formula>"Survey"</formula>
    </cfRule>
  </conditionalFormatting>
  <conditionalFormatting sqref="M291 M295:M296">
    <cfRule type="cellIs" dxfId="2" priority="30" operator="equal">
      <formula>1</formula>
    </cfRule>
  </conditionalFormatting>
  <conditionalFormatting sqref="AG291">
    <cfRule type="containsText" dxfId="2" priority="31" operator="containsText" text="y">
      <formula>NOT(ISERROR(SEARCH(("y"),(AG291))))</formula>
    </cfRule>
  </conditionalFormatting>
  <conditionalFormatting sqref="T132">
    <cfRule type="cellIs" dxfId="0" priority="42" operator="greaterThan">
      <formula>1</formula>
    </cfRule>
  </conditionalFormatting>
  <conditionalFormatting sqref="P132">
    <cfRule type="cellIs" dxfId="1" priority="43" operator="equal">
      <formula>"Survey"</formula>
    </cfRule>
  </conditionalFormatting>
  <conditionalFormatting sqref="AH132">
    <cfRule type="containsText" dxfId="2" priority="44" operator="containsText" text="y">
      <formula>NOT(ISERROR(SEARCH(("y"),(AH132))))</formula>
    </cfRule>
  </conditionalFormatting>
  <conditionalFormatting sqref="M132">
    <cfRule type="cellIs" dxfId="2" priority="45" operator="equal">
      <formula>1</formula>
    </cfRule>
  </conditionalFormatting>
  <conditionalFormatting sqref="C132:AH132">
    <cfRule type="containsBlanks" dxfId="5" priority="46">
      <formula>LEN(TRIM(C132))=0</formula>
    </cfRule>
  </conditionalFormatting>
  <conditionalFormatting sqref="AG132">
    <cfRule type="containsText" dxfId="3" priority="47" operator="containsText" text="lower">
      <formula>NOT(ISERROR(SEARCH(("lower"),(AG132))))</formula>
    </cfRule>
  </conditionalFormatting>
  <conditionalFormatting sqref="AG132">
    <cfRule type="containsText" dxfId="4" priority="48" operator="containsText" text="upper">
      <formula>NOT(ISERROR(SEARCH(("upper"),(AG132))))</formula>
    </cfRule>
  </conditionalFormatting>
  <conditionalFormatting sqref="AG144">
    <cfRule type="containsText" dxfId="3" priority="49" operator="containsText" text="lower">
      <formula>NOT(ISERROR(SEARCH(("lower"),(AG144))))</formula>
    </cfRule>
  </conditionalFormatting>
  <conditionalFormatting sqref="AG144">
    <cfRule type="containsText" dxfId="4" priority="50" operator="containsText" text="upper">
      <formula>NOT(ISERROR(SEARCH(("upper"),(AG144))))</formula>
    </cfRule>
  </conditionalFormatting>
  <conditionalFormatting sqref="AH144">
    <cfRule type="containsText" dxfId="2" priority="51" operator="containsText" text="y">
      <formula>NOT(ISERROR(SEARCH(("y"),(AH144))))</formula>
    </cfRule>
  </conditionalFormatting>
  <conditionalFormatting sqref="M144">
    <cfRule type="cellIs" dxfId="2" priority="52" operator="equal">
      <formula>1</formula>
    </cfRule>
  </conditionalFormatting>
  <conditionalFormatting sqref="T144">
    <cfRule type="cellIs" dxfId="0" priority="53" operator="greaterThan">
      <formula>1</formula>
    </cfRule>
  </conditionalFormatting>
  <conditionalFormatting sqref="C144:AH144">
    <cfRule type="containsBlanks" dxfId="5" priority="54">
      <formula>LEN(TRIM(C144))=0</formula>
    </cfRule>
  </conditionalFormatting>
  <conditionalFormatting sqref="P144">
    <cfRule type="cellIs" dxfId="1" priority="55" operator="equal">
      <formula>"Survey"</formula>
    </cfRule>
  </conditionalFormatting>
  <conditionalFormatting sqref="P289:P290 P292">
    <cfRule type="cellIs" dxfId="1" priority="56" operator="equal">
      <formula>"Survey"</formula>
    </cfRule>
  </conditionalFormatting>
  <conditionalFormatting sqref="T289:T290 T292">
    <cfRule type="cellIs" dxfId="0" priority="57" operator="greaterThan">
      <formula>1</formula>
    </cfRule>
  </conditionalFormatting>
  <conditionalFormatting sqref="AG289:AG290 AG292">
    <cfRule type="containsText" dxfId="4" priority="58" operator="containsText" text="upper">
      <formula>NOT(ISERROR(SEARCH(("upper"),(AG289))))</formula>
    </cfRule>
  </conditionalFormatting>
  <conditionalFormatting sqref="AG289:AG290 AG292">
    <cfRule type="containsText" dxfId="3" priority="59" operator="containsText" text="lower">
      <formula>NOT(ISERROR(SEARCH(("lower"),(AG289))))</formula>
    </cfRule>
  </conditionalFormatting>
  <conditionalFormatting sqref="AH289:AH292">
    <cfRule type="containsText" dxfId="2" priority="60" operator="containsText" text="y">
      <formula>NOT(ISERROR(SEARCH(("y"),(AH289))))</formula>
    </cfRule>
  </conditionalFormatting>
  <conditionalFormatting sqref="T2:T41 T44:T63 T65:T87 T89:T132 T134:T143 T147:T161 V161:W161 T164:T172 T174:T200 T202:T215 T217:T222 S223 T224:T279 T281:T282 T284:T290 T292:T296">
    <cfRule type="cellIs" dxfId="0" priority="61" operator="greaterThan">
      <formula>1</formula>
    </cfRule>
  </conditionalFormatting>
  <conditionalFormatting sqref="P1:P41 P44:P63 P65:P87 P89:P132 P134:P143 P147:P161 Q161 P164:P172 P174:P200 P202:P215 P217:P279 P281:P282 P284:P288 P293:P296">
    <cfRule type="cellIs" dxfId="1" priority="62" operator="equal">
      <formula>"Survey"</formula>
    </cfRule>
  </conditionalFormatting>
  <conditionalFormatting sqref="AH1:AH33 AH35:AH41 AH44:AH63 AH65:AH87 AH89:AH132 AH134:AH143 AH147:AH161 AF161 AH164:AH172 AH174:AH200 AH202:AH215 AH217:AH222 AF223 AH224:AH279 AH281:AH282 AH284:AH288 AH293:AH296">
    <cfRule type="containsText" dxfId="2" priority="63" operator="containsText" text="y">
      <formula>NOT(ISERROR(SEARCH(("y"),(AH1))))</formula>
    </cfRule>
  </conditionalFormatting>
  <conditionalFormatting sqref="AG1:AG41 AG44:AG63 AG65:AG87 AG89:AG132 AG134:AG143 AG147:AG161 AG164:AG172 AG174:AG200 AG202:AG215 AG217:AG222 AE223 AG224:AG279 AG281:AG282 AG284:AG288 AG293:AG296">
    <cfRule type="containsText" dxfId="3" priority="64" operator="containsText" text="lower">
      <formula>NOT(ISERROR(SEARCH(("lower"),(AG1))))</formula>
    </cfRule>
  </conditionalFormatting>
  <conditionalFormatting sqref="AG1:AG41 AG44:AG63 AG65:AG87 AG89:AG132 AG134:AG143 AG147:AG161 AG164:AG172 AG174:AG200 AG202:AG215 AG217:AG222 AE223 AG224:AG279 AG281:AG282 AG284:AG288 AG293:AG296">
    <cfRule type="containsText" dxfId="4" priority="65" operator="containsText" text="upper">
      <formula>NOT(ISERROR(SEARCH(("upper"),(AG1))))</formula>
    </cfRule>
  </conditionalFormatting>
  <conditionalFormatting sqref="M1:M41 M44:M63 M65:M87 M89:M132 M134:M143 M147:M161 O161 M164:M172 M174:M200 M202:M215 M217:M282 M284:M290 M292:M296">
    <cfRule type="cellIs" dxfId="2" priority="66" operator="equal">
      <formula>1</formula>
    </cfRule>
  </conditionalFormatting>
  <conditionalFormatting sqref="C1:D33 E1:T41 U1:AF33 AG1:AG41 AH1:AH33 C35:D41 U35:AF41 AH35:AH41 C44:AH63 C65:AH87 C89:AH132 C134:P143 Q134:S144 T134:AH143 C147:AH161 C164:AH172 C174:AH200 C202:AH215 C217:L279 M217:M282 N217:AH279 C281:L282 N281:AH282 C284:AG290 AH284:AH296 C292:AG296 G304:J306 K305:L305">
    <cfRule type="containsBlanks" dxfId="5" priority="67">
      <formula>LEN(TRIM(C1))=0</formula>
    </cfRule>
  </conditionalFormatting>
  <hyperlinks>
    <hyperlink r:id="rId2" ref="AC19"/>
    <hyperlink r:id="rId3" ref="AC21"/>
    <hyperlink r:id="rId4" ref="AE96"/>
    <hyperlink r:id="rId5" ref="AC199"/>
    <hyperlink r:id="rId6" ref="AC27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63"/>
    <col customWidth="1" min="2" max="2" width="42.63"/>
    <col customWidth="1" min="3" max="3" width="20.13"/>
    <col customWidth="1" min="4" max="4" width="6.63"/>
    <col customWidth="1" min="6" max="6" width="4.88"/>
    <col customWidth="1" min="7" max="7" width="6.25"/>
    <col customWidth="1" min="8" max="10" width="4.88"/>
    <col customWidth="1" min="11" max="12" width="18.0"/>
    <col customWidth="1" min="13" max="13" width="5.63"/>
    <col customWidth="1" min="14" max="14" width="6.0"/>
    <col customWidth="1" min="17" max="20" width="6.13"/>
    <col customWidth="1" min="23" max="23" width="15.75"/>
    <col customWidth="1" min="31" max="31" width="33.88"/>
  </cols>
  <sheetData>
    <row r="1">
      <c r="A1" s="30" t="s">
        <v>47</v>
      </c>
      <c r="B1" s="58"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3477</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3478</v>
      </c>
    </row>
    <row r="2">
      <c r="A2" s="32" t="s">
        <v>3479</v>
      </c>
      <c r="B2" s="59" t="s">
        <v>3480</v>
      </c>
      <c r="C2" s="32" t="s">
        <v>3481</v>
      </c>
      <c r="D2" s="32">
        <v>2018.0</v>
      </c>
      <c r="E2" s="32" t="s">
        <v>3482</v>
      </c>
      <c r="F2" s="32">
        <v>2.0</v>
      </c>
      <c r="G2" s="32">
        <v>-10.0</v>
      </c>
      <c r="H2" s="32">
        <v>-4.0</v>
      </c>
      <c r="I2" s="32">
        <v>-15.0</v>
      </c>
      <c r="J2" s="32">
        <v>6.0</v>
      </c>
      <c r="K2" s="32" t="s">
        <v>405</v>
      </c>
      <c r="L2" s="32" t="s">
        <v>42</v>
      </c>
      <c r="M2" s="32">
        <v>1.0</v>
      </c>
      <c r="N2" s="32">
        <v>1.0</v>
      </c>
      <c r="O2" s="32" t="s">
        <v>3483</v>
      </c>
      <c r="P2" s="32" t="s">
        <v>3484</v>
      </c>
      <c r="Q2" s="32">
        <v>0.25</v>
      </c>
      <c r="R2" s="32">
        <v>0.75</v>
      </c>
      <c r="S2" s="32">
        <v>0.0</v>
      </c>
      <c r="T2" s="32">
        <f t="shared" ref="T2:T4" si="1">SUM(Q2:S2)</f>
        <v>1</v>
      </c>
      <c r="U2" s="32" t="s">
        <v>3485</v>
      </c>
      <c r="V2" s="32" t="s">
        <v>15</v>
      </c>
      <c r="W2" s="32"/>
      <c r="X2" s="32" t="s">
        <v>3486</v>
      </c>
      <c r="Y2" s="32" t="s">
        <v>3487</v>
      </c>
      <c r="Z2" s="32" t="s">
        <v>3488</v>
      </c>
      <c r="AA2" s="32" t="s">
        <v>3489</v>
      </c>
      <c r="AB2" s="32" t="s">
        <v>3490</v>
      </c>
      <c r="AC2" s="32" t="s">
        <v>3491</v>
      </c>
      <c r="AD2" s="32" t="s">
        <v>3492</v>
      </c>
      <c r="AE2" s="32" t="s">
        <v>94</v>
      </c>
      <c r="AF2" s="32" t="s">
        <v>3493</v>
      </c>
      <c r="AG2" s="32" t="s">
        <v>96</v>
      </c>
      <c r="AH2" s="32" t="s">
        <v>3494</v>
      </c>
    </row>
    <row r="3">
      <c r="A3" s="32" t="s">
        <v>3495</v>
      </c>
      <c r="B3" s="59" t="s">
        <v>3496</v>
      </c>
      <c r="C3" s="32" t="s">
        <v>3497</v>
      </c>
      <c r="D3" s="32">
        <v>2008.0</v>
      </c>
      <c r="E3" s="32" t="s">
        <v>3498</v>
      </c>
      <c r="F3" s="43">
        <v>44230.0</v>
      </c>
      <c r="G3" s="32">
        <v>-3.0</v>
      </c>
      <c r="H3" s="32">
        <v>0.0</v>
      </c>
      <c r="I3" s="32">
        <v>-3.0</v>
      </c>
      <c r="J3" s="32">
        <v>3.0</v>
      </c>
      <c r="K3" s="32" t="s">
        <v>3499</v>
      </c>
      <c r="L3" s="32" t="s">
        <v>45</v>
      </c>
      <c r="M3" s="32">
        <v>1.0</v>
      </c>
      <c r="N3" s="32">
        <v>1.0</v>
      </c>
      <c r="O3" s="32" t="s">
        <v>84</v>
      </c>
      <c r="P3" s="32" t="s">
        <v>10</v>
      </c>
      <c r="Q3" s="32">
        <v>0.0</v>
      </c>
      <c r="R3" s="32">
        <v>1.0</v>
      </c>
      <c r="S3" s="32">
        <v>0.0</v>
      </c>
      <c r="T3" s="32">
        <f t="shared" si="1"/>
        <v>1</v>
      </c>
      <c r="U3" s="32" t="s">
        <v>3500</v>
      </c>
      <c r="V3" s="32" t="s">
        <v>3501</v>
      </c>
      <c r="W3" s="32"/>
      <c r="X3" s="32" t="s">
        <v>3502</v>
      </c>
      <c r="Y3" s="32" t="s">
        <v>102</v>
      </c>
      <c r="Z3" s="32" t="s">
        <v>3503</v>
      </c>
      <c r="AA3" s="32" t="s">
        <v>3504</v>
      </c>
      <c r="AB3" s="32" t="s">
        <v>3505</v>
      </c>
      <c r="AC3" s="32" t="s">
        <v>3506</v>
      </c>
      <c r="AD3" s="32" t="s">
        <v>3507</v>
      </c>
      <c r="AE3" s="32" t="s">
        <v>94</v>
      </c>
      <c r="AF3" s="32" t="s">
        <v>3508</v>
      </c>
      <c r="AG3" s="32" t="s">
        <v>3353</v>
      </c>
      <c r="AH3" s="32" t="s">
        <v>3509</v>
      </c>
    </row>
    <row r="4">
      <c r="A4" s="32" t="s">
        <v>3510</v>
      </c>
      <c r="B4" s="59" t="s">
        <v>3511</v>
      </c>
      <c r="C4" s="32" t="s">
        <v>98</v>
      </c>
      <c r="D4" s="32">
        <v>2017.0</v>
      </c>
      <c r="E4" s="32" t="s">
        <v>3512</v>
      </c>
      <c r="F4" s="32">
        <v>3.0</v>
      </c>
      <c r="G4" s="32">
        <v>-10.0</v>
      </c>
      <c r="H4" s="32">
        <v>-6.0</v>
      </c>
      <c r="I4" s="32">
        <v>-15.0</v>
      </c>
      <c r="J4" s="32">
        <v>5.0</v>
      </c>
      <c r="K4" s="32" t="s">
        <v>42</v>
      </c>
      <c r="L4" s="32" t="s">
        <v>42</v>
      </c>
      <c r="M4" s="32">
        <v>0.0</v>
      </c>
      <c r="N4" s="32">
        <v>1.0</v>
      </c>
      <c r="O4" s="32" t="s">
        <v>968</v>
      </c>
      <c r="P4" s="32" t="s">
        <v>10</v>
      </c>
      <c r="Q4" s="32">
        <v>0.25</v>
      </c>
      <c r="R4" s="32">
        <v>0.75</v>
      </c>
      <c r="S4" s="32">
        <v>0.0</v>
      </c>
      <c r="T4" s="32">
        <f t="shared" si="1"/>
        <v>1</v>
      </c>
      <c r="U4" s="32" t="s">
        <v>3513</v>
      </c>
      <c r="V4" s="32" t="s">
        <v>9</v>
      </c>
      <c r="W4" s="32"/>
      <c r="X4" s="32" t="s">
        <v>3514</v>
      </c>
      <c r="Y4" s="32" t="s">
        <v>102</v>
      </c>
      <c r="Z4" s="32" t="s">
        <v>3515</v>
      </c>
      <c r="AA4" s="32" t="s">
        <v>3516</v>
      </c>
      <c r="AB4" s="32" t="s">
        <v>3517</v>
      </c>
      <c r="AC4" s="32" t="s">
        <v>3518</v>
      </c>
      <c r="AD4" s="32" t="s">
        <v>3519</v>
      </c>
      <c r="AE4" s="32" t="s">
        <v>3520</v>
      </c>
      <c r="AF4" s="32" t="s">
        <v>3521</v>
      </c>
      <c r="AG4" s="32" t="s">
        <v>96</v>
      </c>
      <c r="AH4" s="32" t="s">
        <v>3522</v>
      </c>
    </row>
    <row r="5">
      <c r="A5" s="32" t="s">
        <v>3523</v>
      </c>
      <c r="B5" s="32" t="s">
        <v>3524</v>
      </c>
      <c r="C5" s="32" t="s">
        <v>3525</v>
      </c>
      <c r="D5" s="32">
        <v>2005.0</v>
      </c>
      <c r="E5" s="32" t="s">
        <v>111</v>
      </c>
      <c r="F5" s="32">
        <v>0.0</v>
      </c>
      <c r="G5" s="32">
        <v>-9.0</v>
      </c>
      <c r="H5" s="32">
        <v>0.0</v>
      </c>
      <c r="I5" s="32">
        <v>-9.0</v>
      </c>
      <c r="J5" s="32">
        <v>5.0</v>
      </c>
      <c r="K5" s="32" t="s">
        <v>404</v>
      </c>
      <c r="L5" s="32" t="s">
        <v>404</v>
      </c>
      <c r="M5" s="32">
        <v>1.0</v>
      </c>
      <c r="N5" s="32">
        <v>1.0</v>
      </c>
      <c r="O5" s="32" t="s">
        <v>3526</v>
      </c>
      <c r="P5" s="32" t="s">
        <v>3484</v>
      </c>
      <c r="Q5" s="32">
        <v>0.0</v>
      </c>
      <c r="R5" s="32">
        <v>0.0</v>
      </c>
      <c r="S5" s="32">
        <f>SUM(Q5:R5)</f>
        <v>0</v>
      </c>
      <c r="T5" s="32" t="s">
        <v>3527</v>
      </c>
      <c r="U5" s="32" t="s">
        <v>3528</v>
      </c>
      <c r="V5" s="32" t="s">
        <v>3529</v>
      </c>
      <c r="W5" s="32"/>
      <c r="X5" s="32" t="s">
        <v>3530</v>
      </c>
      <c r="Y5" s="32" t="s">
        <v>3531</v>
      </c>
      <c r="Z5" s="32" t="s">
        <v>137</v>
      </c>
      <c r="AA5" s="32" t="s">
        <v>3532</v>
      </c>
      <c r="AB5" s="32" t="s">
        <v>137</v>
      </c>
      <c r="AC5" s="32" t="s">
        <v>137</v>
      </c>
      <c r="AD5" s="32" t="s">
        <v>94</v>
      </c>
      <c r="AE5" s="32" t="s">
        <v>3533</v>
      </c>
      <c r="AF5" s="32" t="s">
        <v>126</v>
      </c>
      <c r="AG5" s="32" t="s">
        <v>96</v>
      </c>
      <c r="AH5" s="32" t="s">
        <v>3534</v>
      </c>
    </row>
    <row r="6">
      <c r="A6" s="32" t="s">
        <v>3535</v>
      </c>
      <c r="B6" s="59" t="s">
        <v>3536</v>
      </c>
      <c r="C6" s="32" t="s">
        <v>3537</v>
      </c>
      <c r="D6" s="32">
        <v>2014.0</v>
      </c>
      <c r="E6" s="32" t="s">
        <v>154</v>
      </c>
      <c r="F6" s="43">
        <v>44230.0</v>
      </c>
      <c r="G6" s="32">
        <v>-3.0</v>
      </c>
      <c r="H6" s="32">
        <v>-1.0</v>
      </c>
      <c r="I6" s="32">
        <v>-3.0</v>
      </c>
      <c r="J6" s="32">
        <v>0.0</v>
      </c>
      <c r="K6" s="32" t="s">
        <v>216</v>
      </c>
      <c r="L6" s="32" t="s">
        <v>45</v>
      </c>
      <c r="M6" s="32">
        <v>0.0</v>
      </c>
      <c r="N6" s="32">
        <v>1.0</v>
      </c>
      <c r="O6" s="32" t="s">
        <v>84</v>
      </c>
      <c r="P6" s="32" t="s">
        <v>10</v>
      </c>
      <c r="Q6" s="32">
        <v>0.75</v>
      </c>
      <c r="R6" s="32">
        <v>0.25</v>
      </c>
      <c r="S6" s="32">
        <v>0.0</v>
      </c>
      <c r="T6" s="32">
        <f t="shared" ref="T6:T9" si="2">SUM(Q6:S6)</f>
        <v>1</v>
      </c>
      <c r="U6" s="32" t="s">
        <v>3538</v>
      </c>
      <c r="V6" s="32" t="s">
        <v>3539</v>
      </c>
      <c r="W6" s="32"/>
      <c r="X6" s="32" t="s">
        <v>3540</v>
      </c>
      <c r="Y6" s="32" t="s">
        <v>102</v>
      </c>
      <c r="Z6" s="32" t="s">
        <v>3541</v>
      </c>
      <c r="AA6" s="32" t="s">
        <v>3542</v>
      </c>
      <c r="AB6" s="32" t="s">
        <v>3543</v>
      </c>
      <c r="AC6" s="32" t="s">
        <v>3544</v>
      </c>
      <c r="AD6" s="32" t="s">
        <v>94</v>
      </c>
      <c r="AE6" s="32" t="s">
        <v>94</v>
      </c>
      <c r="AF6" s="32" t="s">
        <v>3545</v>
      </c>
      <c r="AG6" s="32" t="s">
        <v>96</v>
      </c>
      <c r="AH6" s="32" t="s">
        <v>3546</v>
      </c>
    </row>
    <row r="7">
      <c r="A7" s="32" t="s">
        <v>3547</v>
      </c>
      <c r="B7" s="59" t="s">
        <v>3548</v>
      </c>
      <c r="C7" s="32" t="s">
        <v>3549</v>
      </c>
      <c r="D7" s="32">
        <v>2021.0</v>
      </c>
      <c r="E7" s="32" t="s">
        <v>94</v>
      </c>
      <c r="F7" s="32" t="s">
        <v>3550</v>
      </c>
      <c r="G7" s="32" t="s">
        <v>2468</v>
      </c>
      <c r="H7" s="32" t="s">
        <v>2468</v>
      </c>
      <c r="I7" s="32" t="s">
        <v>2468</v>
      </c>
      <c r="J7" s="32" t="s">
        <v>2468</v>
      </c>
      <c r="K7" s="32" t="s">
        <v>94</v>
      </c>
      <c r="L7" s="32" t="s">
        <v>94</v>
      </c>
      <c r="M7" s="32">
        <v>1.0</v>
      </c>
      <c r="N7" s="32">
        <v>0.0</v>
      </c>
      <c r="O7" s="32" t="s">
        <v>84</v>
      </c>
      <c r="P7" s="32" t="s">
        <v>10</v>
      </c>
      <c r="Q7" s="32">
        <v>0.5</v>
      </c>
      <c r="R7" s="32">
        <v>0.5</v>
      </c>
      <c r="S7" s="32">
        <v>0.0</v>
      </c>
      <c r="T7" s="32">
        <f t="shared" si="2"/>
        <v>1</v>
      </c>
      <c r="U7" s="32" t="s">
        <v>3551</v>
      </c>
      <c r="V7" s="32" t="s">
        <v>137</v>
      </c>
      <c r="W7" s="32"/>
      <c r="X7" s="32" t="s">
        <v>137</v>
      </c>
      <c r="Y7" s="32" t="s">
        <v>448</v>
      </c>
      <c r="Z7" s="32" t="s">
        <v>3552</v>
      </c>
      <c r="AA7" s="32" t="s">
        <v>3553</v>
      </c>
      <c r="AB7" s="32" t="s">
        <v>3554</v>
      </c>
      <c r="AC7" s="32" t="s">
        <v>3555</v>
      </c>
      <c r="AD7" s="32" t="s">
        <v>3556</v>
      </c>
      <c r="AE7" s="32" t="s">
        <v>2468</v>
      </c>
      <c r="AF7" s="32" t="s">
        <v>3557</v>
      </c>
      <c r="AG7" s="32" t="s">
        <v>96</v>
      </c>
      <c r="AH7" s="32" t="s">
        <v>3558</v>
      </c>
    </row>
    <row r="8">
      <c r="A8" s="32" t="s">
        <v>3559</v>
      </c>
      <c r="B8" s="59" t="s">
        <v>3560</v>
      </c>
      <c r="C8" s="32" t="s">
        <v>3561</v>
      </c>
      <c r="D8" s="32">
        <v>2016.0</v>
      </c>
      <c r="E8" s="32" t="s">
        <v>99</v>
      </c>
      <c r="F8" s="32">
        <v>3.0</v>
      </c>
      <c r="G8" s="32">
        <v>-6.0</v>
      </c>
      <c r="H8" s="32">
        <v>-1.0</v>
      </c>
      <c r="I8" s="32">
        <v>-6.0</v>
      </c>
      <c r="J8" s="32">
        <v>0.0</v>
      </c>
      <c r="K8" s="32" t="s">
        <v>3562</v>
      </c>
      <c r="L8" s="32" t="s">
        <v>45</v>
      </c>
      <c r="M8" s="32">
        <v>1.0</v>
      </c>
      <c r="N8" s="32">
        <v>1.0</v>
      </c>
      <c r="O8" s="32" t="s">
        <v>84</v>
      </c>
      <c r="P8" s="32" t="s">
        <v>10</v>
      </c>
      <c r="Q8" s="32">
        <v>0.25</v>
      </c>
      <c r="R8" s="32">
        <v>0.75</v>
      </c>
      <c r="S8" s="32">
        <v>0.0</v>
      </c>
      <c r="T8" s="32">
        <f t="shared" si="2"/>
        <v>1</v>
      </c>
      <c r="U8" s="32" t="s">
        <v>3563</v>
      </c>
      <c r="V8" s="32" t="s">
        <v>3564</v>
      </c>
      <c r="W8" s="32"/>
      <c r="X8" s="32" t="s">
        <v>259</v>
      </c>
      <c r="Y8" s="32" t="s">
        <v>3565</v>
      </c>
      <c r="Z8" s="32" t="s">
        <v>3566</v>
      </c>
      <c r="AA8" s="32" t="s">
        <v>3567</v>
      </c>
      <c r="AB8" s="32" t="s">
        <v>3568</v>
      </c>
      <c r="AC8" s="32" t="s">
        <v>3569</v>
      </c>
      <c r="AD8" s="32" t="s">
        <v>3570</v>
      </c>
      <c r="AE8" s="32" t="s">
        <v>3570</v>
      </c>
      <c r="AF8" s="32" t="s">
        <v>3571</v>
      </c>
      <c r="AG8" s="32" t="s">
        <v>96</v>
      </c>
      <c r="AH8" s="32" t="s">
        <v>3572</v>
      </c>
    </row>
    <row r="9">
      <c r="A9" s="32" t="s">
        <v>3573</v>
      </c>
      <c r="B9" s="59" t="s">
        <v>3574</v>
      </c>
      <c r="C9" s="32" t="s">
        <v>3575</v>
      </c>
      <c r="D9" s="32">
        <v>2013.0</v>
      </c>
      <c r="E9" s="32" t="s">
        <v>3576</v>
      </c>
      <c r="F9" s="32">
        <v>2.0</v>
      </c>
      <c r="G9" s="32">
        <v>-9.0</v>
      </c>
      <c r="H9" s="32">
        <v>-7.0</v>
      </c>
      <c r="I9" s="32">
        <v>-6.0</v>
      </c>
      <c r="J9" s="32">
        <v>5.0</v>
      </c>
      <c r="K9" s="32" t="s">
        <v>42</v>
      </c>
      <c r="L9" s="32" t="s">
        <v>42</v>
      </c>
      <c r="M9" s="32">
        <v>0.0</v>
      </c>
      <c r="N9" s="32">
        <v>1.0</v>
      </c>
      <c r="O9" s="32" t="s">
        <v>84</v>
      </c>
      <c r="P9" s="32" t="s">
        <v>10</v>
      </c>
      <c r="Q9" s="32">
        <v>0.25</v>
      </c>
      <c r="R9" s="32">
        <v>0.75</v>
      </c>
      <c r="S9" s="32">
        <v>0.0</v>
      </c>
      <c r="T9" s="32">
        <f t="shared" si="2"/>
        <v>1</v>
      </c>
      <c r="U9" s="32" t="s">
        <v>3577</v>
      </c>
      <c r="V9" s="32" t="s">
        <v>3578</v>
      </c>
      <c r="W9" s="32"/>
      <c r="X9" s="32" t="s">
        <v>422</v>
      </c>
      <c r="Y9" s="32" t="s">
        <v>3579</v>
      </c>
      <c r="Z9" s="32" t="s">
        <v>3580</v>
      </c>
      <c r="AA9" s="32" t="s">
        <v>3581</v>
      </c>
      <c r="AB9" s="32" t="s">
        <v>3582</v>
      </c>
      <c r="AC9" s="32" t="s">
        <v>3583</v>
      </c>
      <c r="AD9" s="32" t="s">
        <v>3584</v>
      </c>
      <c r="AE9" s="32" t="s">
        <v>3585</v>
      </c>
      <c r="AF9" s="32" t="s">
        <v>3586</v>
      </c>
      <c r="AG9" s="32" t="s">
        <v>96</v>
      </c>
      <c r="AH9" s="32" t="s">
        <v>3587</v>
      </c>
    </row>
    <row r="10">
      <c r="A10" s="32" t="s">
        <v>3588</v>
      </c>
      <c r="B10" s="59" t="s">
        <v>3589</v>
      </c>
      <c r="C10" s="32" t="s">
        <v>3590</v>
      </c>
      <c r="D10" s="32">
        <v>2019.0</v>
      </c>
      <c r="E10" s="32" t="s">
        <v>111</v>
      </c>
      <c r="F10" s="32">
        <v>3.0</v>
      </c>
      <c r="G10" s="32">
        <v>-10.0</v>
      </c>
      <c r="H10" s="32">
        <v>-5.0</v>
      </c>
      <c r="I10" s="32">
        <v>-9.0</v>
      </c>
      <c r="J10" s="32">
        <v>5.0</v>
      </c>
      <c r="K10" s="32" t="s">
        <v>3591</v>
      </c>
      <c r="L10" s="32" t="s">
        <v>43</v>
      </c>
      <c r="M10" s="32">
        <v>0.0</v>
      </c>
      <c r="N10" s="32">
        <v>0.0</v>
      </c>
      <c r="O10" s="32" t="s">
        <v>84</v>
      </c>
      <c r="P10" s="32" t="s">
        <v>10</v>
      </c>
      <c r="Q10" s="32">
        <v>1.0</v>
      </c>
      <c r="R10" s="32">
        <v>0.0</v>
      </c>
      <c r="S10" s="32">
        <v>0.0</v>
      </c>
      <c r="T10" s="32">
        <v>1.0</v>
      </c>
      <c r="U10" s="32" t="s">
        <v>3592</v>
      </c>
      <c r="V10" s="32" t="s">
        <v>3593</v>
      </c>
      <c r="W10" s="32"/>
      <c r="X10" s="32" t="s">
        <v>3594</v>
      </c>
      <c r="Y10" s="32" t="s">
        <v>2892</v>
      </c>
      <c r="Z10" s="32" t="s">
        <v>3595</v>
      </c>
      <c r="AA10" s="32" t="s">
        <v>3596</v>
      </c>
      <c r="AB10" s="32" t="s">
        <v>3597</v>
      </c>
      <c r="AC10" s="32" t="s">
        <v>3598</v>
      </c>
      <c r="AD10" s="32" t="s">
        <v>3599</v>
      </c>
      <c r="AE10" s="32" t="s">
        <v>3600</v>
      </c>
      <c r="AF10" s="32" t="s">
        <v>3601</v>
      </c>
      <c r="AG10" s="32" t="s">
        <v>96</v>
      </c>
      <c r="AH10" s="32" t="s">
        <v>3602</v>
      </c>
    </row>
    <row r="11">
      <c r="A11" s="32" t="s">
        <v>3603</v>
      </c>
      <c r="B11" s="32" t="s">
        <v>3604</v>
      </c>
      <c r="C11" s="32" t="s">
        <v>3590</v>
      </c>
      <c r="D11" s="32">
        <v>2013.0</v>
      </c>
      <c r="E11" s="32" t="s">
        <v>1024</v>
      </c>
      <c r="F11" s="32">
        <v>3.0</v>
      </c>
      <c r="G11" s="32">
        <v>-10.0</v>
      </c>
      <c r="H11" s="32">
        <v>-7.0</v>
      </c>
      <c r="I11" s="32">
        <v>-9.0</v>
      </c>
      <c r="J11" s="32">
        <v>5.0</v>
      </c>
      <c r="K11" s="32" t="s">
        <v>3591</v>
      </c>
      <c r="L11" s="32" t="s">
        <v>43</v>
      </c>
      <c r="M11" s="32">
        <v>0.0</v>
      </c>
      <c r="N11" s="32">
        <v>1.0</v>
      </c>
      <c r="O11" s="32" t="s">
        <v>84</v>
      </c>
      <c r="P11" s="32" t="s">
        <v>10</v>
      </c>
      <c r="Q11" s="32">
        <v>1.0</v>
      </c>
      <c r="R11" s="32">
        <v>0.0</v>
      </c>
      <c r="S11" s="32">
        <v>0.0</v>
      </c>
      <c r="T11" s="32">
        <f t="shared" ref="T11:T39" si="3">SUM(Q11:S11)</f>
        <v>1</v>
      </c>
      <c r="U11" s="32" t="s">
        <v>3605</v>
      </c>
      <c r="V11" s="32" t="s">
        <v>3606</v>
      </c>
      <c r="W11" s="32" t="s">
        <v>17</v>
      </c>
      <c r="X11" s="44" t="s">
        <v>1260</v>
      </c>
      <c r="Y11" s="32" t="s">
        <v>3607</v>
      </c>
      <c r="Z11" s="32" t="s">
        <v>3608</v>
      </c>
      <c r="AA11" s="44" t="s">
        <v>3609</v>
      </c>
      <c r="AB11" s="32" t="s">
        <v>3597</v>
      </c>
      <c r="AC11" s="32" t="s">
        <v>3610</v>
      </c>
      <c r="AD11" s="32" t="s">
        <v>3611</v>
      </c>
      <c r="AE11" s="32" t="s">
        <v>3612</v>
      </c>
      <c r="AF11" s="32" t="s">
        <v>3613</v>
      </c>
      <c r="AG11" s="32" t="s">
        <v>96</v>
      </c>
      <c r="AH11" s="32" t="s">
        <v>3602</v>
      </c>
    </row>
    <row r="12">
      <c r="A12" s="32" t="s">
        <v>3614</v>
      </c>
      <c r="B12" s="32" t="s">
        <v>3615</v>
      </c>
      <c r="C12" s="32" t="s">
        <v>3616</v>
      </c>
      <c r="D12" s="32">
        <v>2008.0</v>
      </c>
      <c r="E12" s="32" t="s">
        <v>111</v>
      </c>
      <c r="F12" s="32">
        <v>0.0</v>
      </c>
      <c r="G12" s="32">
        <v>-9.0</v>
      </c>
      <c r="H12" s="32">
        <v>-2.0</v>
      </c>
      <c r="I12" s="32">
        <v>-9.0</v>
      </c>
      <c r="J12" s="32">
        <v>5.0</v>
      </c>
      <c r="K12" s="40" t="s">
        <v>404</v>
      </c>
      <c r="L12" s="40" t="s">
        <v>404</v>
      </c>
      <c r="M12" s="32">
        <v>1.0</v>
      </c>
      <c r="N12" s="32">
        <v>1.0</v>
      </c>
      <c r="O12" s="32" t="s">
        <v>84</v>
      </c>
      <c r="P12" s="32" t="s">
        <v>3484</v>
      </c>
      <c r="Q12" s="32">
        <v>0.0</v>
      </c>
      <c r="R12" s="32">
        <v>0.0</v>
      </c>
      <c r="S12" s="32">
        <v>0.0</v>
      </c>
      <c r="T12" s="32">
        <f t="shared" si="3"/>
        <v>0</v>
      </c>
      <c r="U12" s="32" t="s">
        <v>3617</v>
      </c>
      <c r="V12" s="32" t="s">
        <v>3529</v>
      </c>
      <c r="W12" s="32"/>
      <c r="X12" s="32" t="s">
        <v>3530</v>
      </c>
      <c r="Y12" s="32" t="s">
        <v>3618</v>
      </c>
      <c r="Z12" s="32" t="s">
        <v>3619</v>
      </c>
      <c r="AA12" s="32" t="s">
        <v>94</v>
      </c>
      <c r="AB12" s="32" t="s">
        <v>3620</v>
      </c>
      <c r="AC12" s="32" t="s">
        <v>3621</v>
      </c>
      <c r="AD12" s="32" t="s">
        <v>3621</v>
      </c>
      <c r="AE12" s="32" t="s">
        <v>137</v>
      </c>
      <c r="AF12" s="32" t="s">
        <v>3622</v>
      </c>
      <c r="AG12" s="35"/>
      <c r="AH12" s="32" t="s">
        <v>3623</v>
      </c>
    </row>
    <row r="13">
      <c r="A13" s="32" t="s">
        <v>3624</v>
      </c>
      <c r="B13" s="59" t="s">
        <v>3625</v>
      </c>
      <c r="C13" s="32" t="s">
        <v>3626</v>
      </c>
      <c r="D13" s="32">
        <v>2010.0</v>
      </c>
      <c r="E13" s="32" t="s">
        <v>3627</v>
      </c>
      <c r="F13" s="32">
        <v>2.0</v>
      </c>
      <c r="G13" s="32">
        <v>-10.0</v>
      </c>
      <c r="H13" s="32">
        <v>-6.0</v>
      </c>
      <c r="I13" s="32">
        <v>2.0</v>
      </c>
      <c r="J13" s="32">
        <v>2.0</v>
      </c>
      <c r="K13" s="32" t="s">
        <v>308</v>
      </c>
      <c r="L13" s="32" t="s">
        <v>42</v>
      </c>
      <c r="M13" s="32">
        <v>1.0</v>
      </c>
      <c r="N13" s="32">
        <v>1.0</v>
      </c>
      <c r="O13" s="32" t="s">
        <v>243</v>
      </c>
      <c r="P13" s="32" t="s">
        <v>10</v>
      </c>
      <c r="Q13" s="32">
        <v>0.25</v>
      </c>
      <c r="R13" s="32">
        <v>0.75</v>
      </c>
      <c r="S13" s="32">
        <v>0.0</v>
      </c>
      <c r="T13" s="32">
        <f t="shared" si="3"/>
        <v>1</v>
      </c>
      <c r="U13" s="32" t="s">
        <v>3628</v>
      </c>
      <c r="V13" s="32" t="s">
        <v>3629</v>
      </c>
      <c r="W13" s="32"/>
      <c r="X13" s="32" t="s">
        <v>496</v>
      </c>
      <c r="Y13" s="32" t="s">
        <v>3630</v>
      </c>
      <c r="Z13" s="32" t="s">
        <v>3631</v>
      </c>
      <c r="AA13" s="32" t="s">
        <v>94</v>
      </c>
      <c r="AB13" s="32" t="s">
        <v>3632</v>
      </c>
      <c r="AC13" s="32" t="s">
        <v>3633</v>
      </c>
      <c r="AD13" s="32" t="s">
        <v>3634</v>
      </c>
      <c r="AE13" s="32" t="s">
        <v>3635</v>
      </c>
      <c r="AF13" s="32" t="s">
        <v>3636</v>
      </c>
      <c r="AG13" s="32" t="s">
        <v>96</v>
      </c>
      <c r="AH13" s="32" t="s">
        <v>3637</v>
      </c>
    </row>
    <row r="14">
      <c r="A14" s="32" t="s">
        <v>3638</v>
      </c>
      <c r="B14" s="32" t="s">
        <v>3639</v>
      </c>
      <c r="C14" s="32" t="s">
        <v>3640</v>
      </c>
      <c r="D14" s="32">
        <v>2021.0</v>
      </c>
      <c r="E14" s="32" t="s">
        <v>916</v>
      </c>
      <c r="F14" s="43">
        <v>44595.0</v>
      </c>
      <c r="G14" s="32">
        <v>-3.0</v>
      </c>
      <c r="H14" s="32">
        <v>-1.0</v>
      </c>
      <c r="I14" s="32">
        <v>-2.0</v>
      </c>
      <c r="J14" s="32">
        <v>8.0</v>
      </c>
      <c r="K14" s="32" t="s">
        <v>216</v>
      </c>
      <c r="L14" s="32" t="s">
        <v>45</v>
      </c>
      <c r="M14" s="32">
        <v>1.0</v>
      </c>
      <c r="N14" s="32">
        <v>1.0</v>
      </c>
      <c r="O14" s="32" t="s">
        <v>3641</v>
      </c>
      <c r="P14" s="32" t="s">
        <v>3484</v>
      </c>
      <c r="Q14" s="32">
        <v>0.25</v>
      </c>
      <c r="R14" s="32">
        <v>0.5</v>
      </c>
      <c r="S14" s="32">
        <v>0.25</v>
      </c>
      <c r="T14" s="32">
        <f t="shared" si="3"/>
        <v>1</v>
      </c>
      <c r="U14" s="32" t="s">
        <v>3642</v>
      </c>
      <c r="V14" s="32" t="s">
        <v>3643</v>
      </c>
      <c r="W14" s="32"/>
      <c r="X14" s="32" t="s">
        <v>3644</v>
      </c>
      <c r="Y14" s="32" t="s">
        <v>88</v>
      </c>
      <c r="Z14" s="32" t="s">
        <v>3645</v>
      </c>
      <c r="AA14" s="32" t="s">
        <v>94</v>
      </c>
      <c r="AB14" s="32" t="s">
        <v>3646</v>
      </c>
      <c r="AC14" s="32" t="s">
        <v>3647</v>
      </c>
      <c r="AD14" s="32" t="s">
        <v>3648</v>
      </c>
      <c r="AE14" s="32" t="s">
        <v>3649</v>
      </c>
      <c r="AF14" s="32" t="s">
        <v>3650</v>
      </c>
      <c r="AG14" s="32" t="s">
        <v>96</v>
      </c>
      <c r="AH14" s="32" t="s">
        <v>3623</v>
      </c>
    </row>
    <row r="15">
      <c r="A15" s="32" t="s">
        <v>3651</v>
      </c>
      <c r="B15" s="59" t="s">
        <v>3652</v>
      </c>
      <c r="C15" s="32" t="s">
        <v>3653</v>
      </c>
      <c r="D15" s="32">
        <v>2020.0</v>
      </c>
      <c r="E15" s="32" t="s">
        <v>3654</v>
      </c>
      <c r="F15" s="43">
        <v>44595.0</v>
      </c>
      <c r="G15" s="32">
        <v>-10.0</v>
      </c>
      <c r="H15" s="32">
        <v>-5.0</v>
      </c>
      <c r="I15" s="32">
        <v>-9.0</v>
      </c>
      <c r="J15" s="32">
        <v>5.0</v>
      </c>
      <c r="K15" s="32" t="s">
        <v>43</v>
      </c>
      <c r="L15" s="32" t="s">
        <v>43</v>
      </c>
      <c r="M15" s="32">
        <v>0.0</v>
      </c>
      <c r="N15" s="32">
        <v>1.0</v>
      </c>
      <c r="O15" s="32" t="s">
        <v>1949</v>
      </c>
      <c r="P15" s="32" t="s">
        <v>10</v>
      </c>
      <c r="Q15" s="32">
        <v>0.25</v>
      </c>
      <c r="R15" s="32">
        <v>0.25</v>
      </c>
      <c r="S15" s="32">
        <v>0.5</v>
      </c>
      <c r="T15" s="32">
        <f t="shared" si="3"/>
        <v>1</v>
      </c>
      <c r="U15" s="32" t="s">
        <v>3655</v>
      </c>
      <c r="V15" s="32" t="s">
        <v>137</v>
      </c>
      <c r="W15" s="32"/>
      <c r="X15" s="32" t="s">
        <v>2348</v>
      </c>
      <c r="Y15" s="32" t="s">
        <v>3656</v>
      </c>
      <c r="Z15" s="32" t="s">
        <v>3657</v>
      </c>
      <c r="AA15" s="32" t="s">
        <v>3658</v>
      </c>
      <c r="AB15" s="32" t="s">
        <v>3659</v>
      </c>
      <c r="AC15" s="32" t="s">
        <v>3660</v>
      </c>
      <c r="AD15" s="32" t="s">
        <v>3661</v>
      </c>
      <c r="AE15" s="32" t="s">
        <v>3662</v>
      </c>
      <c r="AF15" s="32" t="s">
        <v>3663</v>
      </c>
      <c r="AG15" s="32" t="s">
        <v>96</v>
      </c>
      <c r="AH15" s="32" t="s">
        <v>3602</v>
      </c>
    </row>
    <row r="16">
      <c r="A16" s="32" t="s">
        <v>3664</v>
      </c>
      <c r="B16" s="59" t="s">
        <v>3665</v>
      </c>
      <c r="C16" s="32" t="s">
        <v>3666</v>
      </c>
      <c r="D16" s="32">
        <v>2017.0</v>
      </c>
      <c r="E16" s="32" t="s">
        <v>3667</v>
      </c>
      <c r="F16" s="32">
        <v>3.0</v>
      </c>
      <c r="G16" s="32">
        <v>-10.0</v>
      </c>
      <c r="H16" s="32">
        <v>-6.0</v>
      </c>
      <c r="I16" s="32">
        <v>2.0</v>
      </c>
      <c r="J16" s="32">
        <v>2.0</v>
      </c>
      <c r="K16" s="32" t="s">
        <v>330</v>
      </c>
      <c r="L16" s="32" t="s">
        <v>42</v>
      </c>
      <c r="M16" s="32">
        <v>1.0</v>
      </c>
      <c r="N16" s="32">
        <v>1.0</v>
      </c>
      <c r="O16" s="32" t="s">
        <v>968</v>
      </c>
      <c r="P16" s="32" t="s">
        <v>10</v>
      </c>
      <c r="Q16" s="32">
        <v>0.45</v>
      </c>
      <c r="R16" s="32">
        <v>0.45</v>
      </c>
      <c r="S16" s="32">
        <v>0.1</v>
      </c>
      <c r="T16" s="32">
        <f t="shared" si="3"/>
        <v>1</v>
      </c>
      <c r="U16" s="32" t="s">
        <v>3668</v>
      </c>
      <c r="V16" s="32" t="s">
        <v>3669</v>
      </c>
      <c r="W16" s="32"/>
      <c r="X16" s="32" t="s">
        <v>3670</v>
      </c>
      <c r="Y16" s="32" t="s">
        <v>2892</v>
      </c>
      <c r="Z16" s="32" t="s">
        <v>3671</v>
      </c>
      <c r="AA16" s="32" t="s">
        <v>3672</v>
      </c>
      <c r="AB16" s="32" t="s">
        <v>3673</v>
      </c>
      <c r="AC16" s="32" t="s">
        <v>3674</v>
      </c>
      <c r="AD16" s="32" t="s">
        <v>3675</v>
      </c>
      <c r="AE16" s="32" t="s">
        <v>3676</v>
      </c>
      <c r="AF16" s="32" t="s">
        <v>3677</v>
      </c>
      <c r="AG16" s="32" t="s">
        <v>96</v>
      </c>
      <c r="AH16" s="32" t="s">
        <v>3522</v>
      </c>
    </row>
    <row r="17">
      <c r="A17" s="32" t="s">
        <v>3678</v>
      </c>
      <c r="B17" s="59" t="s">
        <v>3679</v>
      </c>
      <c r="C17" s="32" t="s">
        <v>3680</v>
      </c>
      <c r="D17" s="32">
        <v>2014.0</v>
      </c>
      <c r="E17" s="32" t="s">
        <v>3512</v>
      </c>
      <c r="F17" s="32">
        <v>3.0</v>
      </c>
      <c r="G17" s="32">
        <v>-10.0</v>
      </c>
      <c r="H17" s="32">
        <v>-6.0</v>
      </c>
      <c r="I17" s="32">
        <v>-15.0</v>
      </c>
      <c r="J17" s="32">
        <v>5.0</v>
      </c>
      <c r="K17" s="32" t="s">
        <v>42</v>
      </c>
      <c r="L17" s="32" t="s">
        <v>42</v>
      </c>
      <c r="M17" s="32">
        <v>0.0</v>
      </c>
      <c r="N17" s="32">
        <v>1.0</v>
      </c>
      <c r="O17" s="32" t="s">
        <v>84</v>
      </c>
      <c r="P17" s="32" t="s">
        <v>10</v>
      </c>
      <c r="Q17" s="32">
        <v>0.25</v>
      </c>
      <c r="R17" s="32">
        <v>0.5</v>
      </c>
      <c r="S17" s="32">
        <v>0.25</v>
      </c>
      <c r="T17" s="32">
        <f t="shared" si="3"/>
        <v>1</v>
      </c>
      <c r="U17" s="32" t="s">
        <v>3681</v>
      </c>
      <c r="V17" s="32" t="s">
        <v>9</v>
      </c>
      <c r="W17" s="32"/>
      <c r="X17" s="32" t="s">
        <v>422</v>
      </c>
      <c r="Y17" s="32" t="s">
        <v>3682</v>
      </c>
      <c r="Z17" s="32" t="s">
        <v>3683</v>
      </c>
      <c r="AA17" s="32" t="s">
        <v>94</v>
      </c>
      <c r="AB17" s="32" t="s">
        <v>3684</v>
      </c>
      <c r="AC17" s="32" t="s">
        <v>3685</v>
      </c>
      <c r="AD17" s="32" t="s">
        <v>3686</v>
      </c>
      <c r="AE17" s="32" t="s">
        <v>94</v>
      </c>
      <c r="AF17" s="32" t="s">
        <v>3687</v>
      </c>
      <c r="AG17" s="32" t="s">
        <v>96</v>
      </c>
      <c r="AH17" s="32" t="s">
        <v>3688</v>
      </c>
    </row>
    <row r="18">
      <c r="A18" s="32" t="s">
        <v>3689</v>
      </c>
      <c r="B18" s="32" t="s">
        <v>3690</v>
      </c>
      <c r="C18" s="32" t="s">
        <v>3691</v>
      </c>
      <c r="D18" s="32">
        <v>2006.0</v>
      </c>
      <c r="E18" s="32" t="s">
        <v>2696</v>
      </c>
      <c r="F18" s="32" t="s">
        <v>137</v>
      </c>
      <c r="G18" s="32">
        <v>-9.0</v>
      </c>
      <c r="H18" s="32">
        <v>0.0</v>
      </c>
      <c r="I18" s="32">
        <v>-6.0</v>
      </c>
      <c r="J18" s="32">
        <v>5.0</v>
      </c>
      <c r="K18" s="32" t="s">
        <v>404</v>
      </c>
      <c r="L18" s="32" t="s">
        <v>404</v>
      </c>
      <c r="M18" s="32">
        <v>1.0</v>
      </c>
      <c r="N18" s="32">
        <v>1.0</v>
      </c>
      <c r="O18" s="32" t="s">
        <v>84</v>
      </c>
      <c r="P18" s="32" t="s">
        <v>3484</v>
      </c>
      <c r="Q18" s="32">
        <v>0.0</v>
      </c>
      <c r="R18" s="32">
        <v>0.0</v>
      </c>
      <c r="S18" s="32">
        <v>0.0</v>
      </c>
      <c r="T18" s="32">
        <f t="shared" si="3"/>
        <v>0</v>
      </c>
      <c r="U18" s="32" t="s">
        <v>3617</v>
      </c>
      <c r="V18" s="32" t="s">
        <v>3692</v>
      </c>
      <c r="W18" s="32"/>
      <c r="X18" s="32" t="s">
        <v>3529</v>
      </c>
      <c r="Y18" s="32" t="s">
        <v>3530</v>
      </c>
      <c r="Z18" s="32" t="s">
        <v>3693</v>
      </c>
      <c r="AA18" s="32" t="s">
        <v>137</v>
      </c>
      <c r="AB18" s="32" t="s">
        <v>3694</v>
      </c>
      <c r="AC18" s="32" t="s">
        <v>3695</v>
      </c>
      <c r="AD18" s="32" t="s">
        <v>137</v>
      </c>
      <c r="AE18" s="32" t="s">
        <v>137</v>
      </c>
      <c r="AF18" s="32" t="s">
        <v>3696</v>
      </c>
      <c r="AG18" s="32" t="s">
        <v>96</v>
      </c>
      <c r="AH18" s="32" t="s">
        <v>3623</v>
      </c>
    </row>
    <row r="19">
      <c r="A19" s="32" t="s">
        <v>3697</v>
      </c>
      <c r="B19" s="59" t="s">
        <v>3698</v>
      </c>
      <c r="C19" s="32" t="s">
        <v>3699</v>
      </c>
      <c r="D19" s="32">
        <v>2019.0</v>
      </c>
      <c r="E19" s="32" t="s">
        <v>3700</v>
      </c>
      <c r="F19" s="32">
        <v>2.0</v>
      </c>
      <c r="G19" s="32">
        <v>-7.0</v>
      </c>
      <c r="H19" s="32">
        <v>-6.0</v>
      </c>
      <c r="I19" s="32">
        <v>2.0</v>
      </c>
      <c r="J19" s="32">
        <v>2.0</v>
      </c>
      <c r="K19" s="32" t="s">
        <v>330</v>
      </c>
      <c r="L19" s="32" t="s">
        <v>42</v>
      </c>
      <c r="M19" s="32">
        <v>0.0</v>
      </c>
      <c r="N19" s="32">
        <v>1.0</v>
      </c>
      <c r="O19" s="32" t="s">
        <v>1949</v>
      </c>
      <c r="P19" s="32" t="s">
        <v>10</v>
      </c>
      <c r="Q19" s="32">
        <v>0.25</v>
      </c>
      <c r="R19" s="32">
        <v>0.5</v>
      </c>
      <c r="S19" s="32">
        <v>0.25</v>
      </c>
      <c r="T19" s="32">
        <f t="shared" si="3"/>
        <v>1</v>
      </c>
      <c r="U19" s="32" t="s">
        <v>3701</v>
      </c>
      <c r="V19" s="32" t="s">
        <v>3702</v>
      </c>
      <c r="W19" s="32"/>
      <c r="X19" s="32" t="s">
        <v>333</v>
      </c>
      <c r="Y19" s="32" t="s">
        <v>3703</v>
      </c>
      <c r="Z19" s="32" t="s">
        <v>3704</v>
      </c>
      <c r="AA19" s="32" t="s">
        <v>3705</v>
      </c>
      <c r="AB19" s="32" t="s">
        <v>3706</v>
      </c>
      <c r="AC19" s="32" t="s">
        <v>3707</v>
      </c>
      <c r="AD19" s="32" t="s">
        <v>3708</v>
      </c>
      <c r="AE19" s="32" t="s">
        <v>3709</v>
      </c>
      <c r="AF19" s="32" t="s">
        <v>3710</v>
      </c>
      <c r="AG19" s="32" t="s">
        <v>96</v>
      </c>
      <c r="AH19" s="32" t="s">
        <v>3522</v>
      </c>
    </row>
    <row r="20">
      <c r="A20" s="32" t="s">
        <v>3711</v>
      </c>
      <c r="B20" s="59" t="s">
        <v>3712</v>
      </c>
      <c r="C20" s="32" t="s">
        <v>3713</v>
      </c>
      <c r="D20" s="32">
        <v>2014.0</v>
      </c>
      <c r="E20" s="32" t="s">
        <v>3714</v>
      </c>
      <c r="F20" s="43">
        <v>44230.0</v>
      </c>
      <c r="G20" s="32">
        <v>-10.0</v>
      </c>
      <c r="H20" s="32">
        <v>-7.0</v>
      </c>
      <c r="I20" s="32">
        <v>-15.0</v>
      </c>
      <c r="J20" s="32">
        <v>0.0</v>
      </c>
      <c r="K20" s="32" t="s">
        <v>42</v>
      </c>
      <c r="L20" s="32" t="s">
        <v>42</v>
      </c>
      <c r="M20" s="32">
        <v>0.0</v>
      </c>
      <c r="N20" s="32">
        <v>1.0</v>
      </c>
      <c r="O20" s="32" t="s">
        <v>3715</v>
      </c>
      <c r="P20" s="32" t="s">
        <v>10</v>
      </c>
      <c r="Q20" s="32">
        <v>0.0</v>
      </c>
      <c r="R20" s="32">
        <v>0.5</v>
      </c>
      <c r="S20" s="32">
        <v>0.5</v>
      </c>
      <c r="T20" s="32">
        <f t="shared" si="3"/>
        <v>1</v>
      </c>
      <c r="U20" s="32" t="s">
        <v>3716</v>
      </c>
      <c r="V20" s="32" t="s">
        <v>9</v>
      </c>
      <c r="W20" s="32"/>
      <c r="X20" s="32" t="s">
        <v>422</v>
      </c>
      <c r="Y20" s="32" t="s">
        <v>3717</v>
      </c>
      <c r="Z20" s="32" t="s">
        <v>3718</v>
      </c>
      <c r="AA20" s="32" t="s">
        <v>3719</v>
      </c>
      <c r="AB20" s="32" t="s">
        <v>3720</v>
      </c>
      <c r="AC20" s="32" t="s">
        <v>3721</v>
      </c>
      <c r="AD20" s="32" t="s">
        <v>3722</v>
      </c>
      <c r="AE20" s="32" t="s">
        <v>3723</v>
      </c>
      <c r="AF20" s="32" t="s">
        <v>3724</v>
      </c>
      <c r="AG20" s="32" t="s">
        <v>96</v>
      </c>
      <c r="AH20" s="32" t="s">
        <v>3623</v>
      </c>
    </row>
    <row r="21">
      <c r="A21" s="32" t="s">
        <v>3725</v>
      </c>
      <c r="B21" s="59" t="s">
        <v>3726</v>
      </c>
      <c r="C21" s="32" t="s">
        <v>3727</v>
      </c>
      <c r="D21" s="32">
        <v>2017.0</v>
      </c>
      <c r="E21" s="32" t="s">
        <v>141</v>
      </c>
      <c r="F21" s="32">
        <v>3.0</v>
      </c>
      <c r="G21" s="32">
        <v>-3.0</v>
      </c>
      <c r="H21" s="32">
        <v>-2.0</v>
      </c>
      <c r="I21" s="32">
        <v>-2.0</v>
      </c>
      <c r="J21" s="32">
        <v>0.0</v>
      </c>
      <c r="K21" s="32" t="s">
        <v>3728</v>
      </c>
      <c r="L21" s="32" t="s">
        <v>45</v>
      </c>
      <c r="M21" s="32">
        <v>0.0</v>
      </c>
      <c r="N21" s="32">
        <v>1.0</v>
      </c>
      <c r="O21" s="32" t="s">
        <v>243</v>
      </c>
      <c r="P21" s="32" t="s">
        <v>10</v>
      </c>
      <c r="Q21" s="32">
        <v>0.25</v>
      </c>
      <c r="R21" s="32">
        <v>0.75</v>
      </c>
      <c r="S21" s="32">
        <v>0.0</v>
      </c>
      <c r="T21" s="32">
        <f t="shared" si="3"/>
        <v>1</v>
      </c>
      <c r="U21" s="32" t="s">
        <v>3729</v>
      </c>
      <c r="V21" s="32" t="s">
        <v>3730</v>
      </c>
      <c r="W21" s="32"/>
      <c r="X21" s="32" t="s">
        <v>3731</v>
      </c>
      <c r="Y21" s="32" t="s">
        <v>102</v>
      </c>
      <c r="Z21" s="32" t="s">
        <v>3732</v>
      </c>
      <c r="AA21" s="32" t="s">
        <v>3733</v>
      </c>
      <c r="AB21" s="32" t="s">
        <v>3734</v>
      </c>
      <c r="AC21" s="32" t="s">
        <v>3735</v>
      </c>
      <c r="AD21" s="32" t="s">
        <v>3736</v>
      </c>
      <c r="AE21" s="32" t="s">
        <v>3737</v>
      </c>
      <c r="AF21" s="32" t="s">
        <v>3738</v>
      </c>
      <c r="AG21" s="32" t="s">
        <v>151</v>
      </c>
      <c r="AH21" s="32" t="s">
        <v>3739</v>
      </c>
    </row>
    <row r="22">
      <c r="A22" s="32" t="s">
        <v>3740</v>
      </c>
      <c r="B22" s="59" t="s">
        <v>3741</v>
      </c>
      <c r="C22" s="32" t="s">
        <v>3742</v>
      </c>
      <c r="D22" s="32">
        <v>2016.0</v>
      </c>
      <c r="E22" s="32" t="s">
        <v>3743</v>
      </c>
      <c r="F22" s="32">
        <v>3.0</v>
      </c>
      <c r="G22" s="32">
        <v>-10.0</v>
      </c>
      <c r="H22" s="32">
        <v>-7.0</v>
      </c>
      <c r="I22" s="32">
        <v>-9.0</v>
      </c>
      <c r="J22" s="32">
        <v>5.0</v>
      </c>
      <c r="K22" s="32" t="s">
        <v>42</v>
      </c>
      <c r="L22" s="32" t="s">
        <v>42</v>
      </c>
      <c r="M22" s="32">
        <v>0.0</v>
      </c>
      <c r="N22" s="32">
        <v>1.0</v>
      </c>
      <c r="O22" s="32" t="s">
        <v>968</v>
      </c>
      <c r="P22" s="32" t="s">
        <v>10</v>
      </c>
      <c r="Q22" s="32">
        <v>0.25</v>
      </c>
      <c r="R22" s="32">
        <v>0.5</v>
      </c>
      <c r="S22" s="32">
        <v>0.25</v>
      </c>
      <c r="T22" s="32">
        <f t="shared" si="3"/>
        <v>1</v>
      </c>
      <c r="U22" s="32" t="s">
        <v>3744</v>
      </c>
      <c r="V22" s="32" t="s">
        <v>3745</v>
      </c>
      <c r="W22" s="32"/>
      <c r="X22" s="32" t="s">
        <v>422</v>
      </c>
      <c r="Y22" s="32" t="s">
        <v>102</v>
      </c>
      <c r="Z22" s="32" t="s">
        <v>3746</v>
      </c>
      <c r="AA22" s="32" t="s">
        <v>3747</v>
      </c>
      <c r="AB22" s="32" t="s">
        <v>3748</v>
      </c>
      <c r="AC22" s="32" t="s">
        <v>3749</v>
      </c>
      <c r="AD22" s="32" t="s">
        <v>3750</v>
      </c>
      <c r="AE22" s="32" t="s">
        <v>3751</v>
      </c>
      <c r="AF22" s="32" t="s">
        <v>3752</v>
      </c>
      <c r="AG22" s="32" t="s">
        <v>564</v>
      </c>
      <c r="AH22" s="32" t="s">
        <v>3753</v>
      </c>
    </row>
    <row r="23">
      <c r="A23" s="32" t="s">
        <v>3754</v>
      </c>
      <c r="B23" s="59" t="s">
        <v>3755</v>
      </c>
      <c r="C23" s="32" t="s">
        <v>1754</v>
      </c>
      <c r="D23" s="32">
        <v>2016.0</v>
      </c>
      <c r="E23" s="32" t="s">
        <v>3743</v>
      </c>
      <c r="F23" s="32">
        <v>3.0</v>
      </c>
      <c r="G23" s="32">
        <v>-10.0</v>
      </c>
      <c r="H23" s="32">
        <v>-7.0</v>
      </c>
      <c r="I23" s="32">
        <v>-9.0</v>
      </c>
      <c r="J23" s="32">
        <v>0.0</v>
      </c>
      <c r="K23" s="32" t="s">
        <v>42</v>
      </c>
      <c r="L23" s="32" t="s">
        <v>42</v>
      </c>
      <c r="M23" s="32">
        <v>0.0</v>
      </c>
      <c r="N23" s="32">
        <v>1.0</v>
      </c>
      <c r="O23" s="32" t="s">
        <v>268</v>
      </c>
      <c r="P23" s="32" t="s">
        <v>10</v>
      </c>
      <c r="Q23" s="32">
        <v>0.25</v>
      </c>
      <c r="R23" s="32">
        <v>0.75</v>
      </c>
      <c r="S23" s="32">
        <v>0.0</v>
      </c>
      <c r="T23" s="32">
        <f t="shared" si="3"/>
        <v>1</v>
      </c>
      <c r="U23" s="32" t="s">
        <v>3756</v>
      </c>
      <c r="V23" s="32" t="s">
        <v>3757</v>
      </c>
      <c r="W23" s="32"/>
      <c r="X23" s="32" t="s">
        <v>496</v>
      </c>
      <c r="Y23" s="32" t="s">
        <v>102</v>
      </c>
      <c r="Z23" s="32" t="s">
        <v>3758</v>
      </c>
      <c r="AA23" s="32" t="s">
        <v>3759</v>
      </c>
      <c r="AB23" s="32" t="s">
        <v>3760</v>
      </c>
      <c r="AC23" s="32" t="s">
        <v>3761</v>
      </c>
      <c r="AD23" s="32" t="s">
        <v>3762</v>
      </c>
      <c r="AE23" s="32" t="s">
        <v>3763</v>
      </c>
      <c r="AF23" s="32" t="s">
        <v>3764</v>
      </c>
      <c r="AG23" s="32" t="s">
        <v>564</v>
      </c>
      <c r="AH23" s="32" t="s">
        <v>3753</v>
      </c>
    </row>
    <row r="24">
      <c r="A24" s="32" t="s">
        <v>3765</v>
      </c>
      <c r="B24" s="59" t="s">
        <v>3766</v>
      </c>
      <c r="C24" s="32" t="s">
        <v>1839</v>
      </c>
      <c r="D24" s="32">
        <v>2018.0</v>
      </c>
      <c r="E24" s="32" t="s">
        <v>3767</v>
      </c>
      <c r="F24" s="32">
        <v>3.0</v>
      </c>
      <c r="G24" s="32">
        <v>-9.0</v>
      </c>
      <c r="H24" s="32">
        <v>0.0</v>
      </c>
      <c r="I24" s="32">
        <v>-3.0</v>
      </c>
      <c r="J24" s="32">
        <v>0.0</v>
      </c>
      <c r="K24" s="32" t="s">
        <v>3768</v>
      </c>
      <c r="L24" s="32" t="s">
        <v>3768</v>
      </c>
      <c r="M24" s="32">
        <v>0.0</v>
      </c>
      <c r="N24" s="32">
        <v>1.0</v>
      </c>
      <c r="O24" s="32" t="s">
        <v>3769</v>
      </c>
      <c r="P24" s="32" t="s">
        <v>10</v>
      </c>
      <c r="Q24" s="32">
        <v>0.5</v>
      </c>
      <c r="R24" s="32">
        <v>0.5</v>
      </c>
      <c r="S24" s="32">
        <v>0.0</v>
      </c>
      <c r="T24" s="32">
        <f t="shared" si="3"/>
        <v>1</v>
      </c>
      <c r="U24" s="32" t="s">
        <v>3770</v>
      </c>
      <c r="V24" s="45"/>
      <c r="W24" s="45"/>
      <c r="X24" s="45"/>
      <c r="Y24" s="45"/>
      <c r="Z24" s="45"/>
      <c r="AA24" s="45"/>
      <c r="AB24" s="32" t="s">
        <v>3771</v>
      </c>
      <c r="AC24" s="32" t="s">
        <v>3772</v>
      </c>
      <c r="AD24" s="45"/>
      <c r="AE24" s="45"/>
      <c r="AF24" s="32" t="s">
        <v>3773</v>
      </c>
      <c r="AG24" s="32" t="s">
        <v>151</v>
      </c>
      <c r="AH24" s="45"/>
    </row>
    <row r="25">
      <c r="A25" s="32" t="s">
        <v>3774</v>
      </c>
      <c r="B25" s="59" t="s">
        <v>3775</v>
      </c>
      <c r="C25" s="32" t="s">
        <v>1894</v>
      </c>
      <c r="D25" s="32">
        <v>2012.0</v>
      </c>
      <c r="E25" s="32" t="s">
        <v>2696</v>
      </c>
      <c r="F25" s="32">
        <v>3.0</v>
      </c>
      <c r="G25" s="32">
        <v>-3.0</v>
      </c>
      <c r="H25" s="32">
        <v>-1.0</v>
      </c>
      <c r="I25" s="32">
        <v>-3.0</v>
      </c>
      <c r="J25" s="32">
        <v>0.0</v>
      </c>
      <c r="K25" s="32" t="s">
        <v>45</v>
      </c>
      <c r="L25" s="32" t="s">
        <v>45</v>
      </c>
      <c r="M25" s="32">
        <v>0.0</v>
      </c>
      <c r="N25" s="32">
        <v>1.0</v>
      </c>
      <c r="O25" s="32" t="s">
        <v>84</v>
      </c>
      <c r="P25" s="32" t="s">
        <v>10</v>
      </c>
      <c r="Q25" s="32">
        <v>1.0</v>
      </c>
      <c r="R25" s="32">
        <v>0.0</v>
      </c>
      <c r="S25" s="32">
        <v>0.0</v>
      </c>
      <c r="T25" s="32">
        <f t="shared" si="3"/>
        <v>1</v>
      </c>
      <c r="U25" s="32" t="s">
        <v>3776</v>
      </c>
      <c r="V25" s="32" t="s">
        <v>2076</v>
      </c>
      <c r="W25" s="32"/>
      <c r="X25" s="32" t="s">
        <v>1699</v>
      </c>
      <c r="Y25" s="32" t="s">
        <v>102</v>
      </c>
      <c r="Z25" s="32" t="s">
        <v>3777</v>
      </c>
      <c r="AA25" s="32" t="s">
        <v>137</v>
      </c>
      <c r="AB25" s="32" t="s">
        <v>3778</v>
      </c>
      <c r="AC25" s="32" t="s">
        <v>3779</v>
      </c>
      <c r="AD25" s="32" t="s">
        <v>3780</v>
      </c>
      <c r="AE25" s="32" t="s">
        <v>137</v>
      </c>
      <c r="AF25" s="32" t="s">
        <v>3781</v>
      </c>
      <c r="AG25" s="32" t="s">
        <v>96</v>
      </c>
      <c r="AH25" s="32" t="s">
        <v>3782</v>
      </c>
    </row>
    <row r="26">
      <c r="A26" s="32" t="s">
        <v>3783</v>
      </c>
      <c r="B26" s="59" t="s">
        <v>3784</v>
      </c>
      <c r="C26" s="32" t="s">
        <v>3785</v>
      </c>
      <c r="D26" s="32">
        <v>2013.0</v>
      </c>
      <c r="E26" s="32" t="s">
        <v>3786</v>
      </c>
      <c r="F26" s="43">
        <v>44230.0</v>
      </c>
      <c r="G26" s="32">
        <v>-9.0</v>
      </c>
      <c r="H26" s="32">
        <v>-1.0</v>
      </c>
      <c r="I26" s="32">
        <v>-6.0</v>
      </c>
      <c r="J26" s="32">
        <v>-2.0</v>
      </c>
      <c r="K26" s="32" t="s">
        <v>45</v>
      </c>
      <c r="L26" s="32" t="s">
        <v>45</v>
      </c>
      <c r="M26" s="32">
        <v>1.0</v>
      </c>
      <c r="N26" s="32">
        <v>0.0</v>
      </c>
      <c r="O26" s="32" t="s">
        <v>1949</v>
      </c>
      <c r="P26" s="32" t="s">
        <v>10</v>
      </c>
      <c r="Q26" s="32">
        <v>0.5</v>
      </c>
      <c r="R26" s="32">
        <v>0.25</v>
      </c>
      <c r="S26" s="32">
        <v>0.25</v>
      </c>
      <c r="T26" s="32">
        <f t="shared" si="3"/>
        <v>1</v>
      </c>
      <c r="U26" s="32" t="s">
        <v>3787</v>
      </c>
      <c r="V26" s="32" t="s">
        <v>3788</v>
      </c>
      <c r="W26" s="32"/>
      <c r="X26" s="32" t="s">
        <v>3789</v>
      </c>
      <c r="Y26" s="32" t="s">
        <v>3790</v>
      </c>
      <c r="Z26" s="32" t="s">
        <v>3791</v>
      </c>
      <c r="AA26" s="32" t="s">
        <v>3792</v>
      </c>
      <c r="AB26" s="32" t="s">
        <v>3793</v>
      </c>
      <c r="AC26" s="32" t="s">
        <v>3794</v>
      </c>
      <c r="AD26" s="32" t="s">
        <v>3795</v>
      </c>
      <c r="AE26" s="32" t="s">
        <v>3796</v>
      </c>
      <c r="AF26" s="32" t="s">
        <v>3797</v>
      </c>
      <c r="AG26" s="32" t="s">
        <v>96</v>
      </c>
      <c r="AH26" s="32" t="s">
        <v>3798</v>
      </c>
    </row>
    <row r="27">
      <c r="A27" s="32" t="s">
        <v>3799</v>
      </c>
      <c r="B27" s="59" t="s">
        <v>3800</v>
      </c>
      <c r="C27" s="32" t="s">
        <v>3801</v>
      </c>
      <c r="D27" s="32">
        <v>2012.0</v>
      </c>
      <c r="E27" s="32" t="s">
        <v>3800</v>
      </c>
      <c r="F27" s="32">
        <v>3.0</v>
      </c>
      <c r="G27" s="32">
        <v>-3.0</v>
      </c>
      <c r="H27" s="32">
        <v>-1.0</v>
      </c>
      <c r="I27" s="32">
        <v>-2.0</v>
      </c>
      <c r="J27" s="32">
        <v>0.0</v>
      </c>
      <c r="K27" s="32" t="s">
        <v>216</v>
      </c>
      <c r="L27" s="32" t="s">
        <v>45</v>
      </c>
      <c r="M27" s="32">
        <v>0.0</v>
      </c>
      <c r="N27" s="32">
        <v>1.0</v>
      </c>
      <c r="O27" s="32" t="s">
        <v>84</v>
      </c>
      <c r="P27" s="32" t="s">
        <v>10</v>
      </c>
      <c r="Q27" s="32">
        <v>0.5</v>
      </c>
      <c r="R27" s="32">
        <v>0.5</v>
      </c>
      <c r="S27" s="32">
        <v>0.0</v>
      </c>
      <c r="T27" s="32">
        <f t="shared" si="3"/>
        <v>1</v>
      </c>
      <c r="U27" s="32" t="s">
        <v>3802</v>
      </c>
      <c r="V27" s="32" t="s">
        <v>31</v>
      </c>
      <c r="W27" s="32"/>
      <c r="X27" s="32" t="s">
        <v>630</v>
      </c>
      <c r="Y27" s="32" t="s">
        <v>582</v>
      </c>
      <c r="Z27" s="32" t="s">
        <v>3803</v>
      </c>
      <c r="AA27" s="32" t="s">
        <v>137</v>
      </c>
      <c r="AB27" s="32" t="s">
        <v>3804</v>
      </c>
      <c r="AC27" s="32" t="s">
        <v>3805</v>
      </c>
      <c r="AD27" s="32" t="s">
        <v>137</v>
      </c>
      <c r="AE27" s="32" t="s">
        <v>137</v>
      </c>
      <c r="AF27" s="32" t="s">
        <v>3806</v>
      </c>
      <c r="AG27" s="32" t="s">
        <v>96</v>
      </c>
      <c r="AH27" s="32" t="s">
        <v>3807</v>
      </c>
    </row>
    <row r="28">
      <c r="A28" s="32" t="s">
        <v>3808</v>
      </c>
      <c r="B28" s="59" t="s">
        <v>3809</v>
      </c>
      <c r="C28" s="32" t="s">
        <v>3810</v>
      </c>
      <c r="D28" s="32">
        <v>2011.0</v>
      </c>
      <c r="E28" s="32" t="s">
        <v>141</v>
      </c>
      <c r="F28" s="32">
        <v>3.0</v>
      </c>
      <c r="G28" s="32">
        <v>-3.0</v>
      </c>
      <c r="H28" s="32">
        <v>-1.0</v>
      </c>
      <c r="I28" s="32">
        <v>-2.0</v>
      </c>
      <c r="J28" s="32">
        <v>0.0</v>
      </c>
      <c r="K28" s="32" t="s">
        <v>216</v>
      </c>
      <c r="L28" s="32" t="s">
        <v>45</v>
      </c>
      <c r="M28" s="32">
        <v>0.0</v>
      </c>
      <c r="N28" s="32">
        <v>1.0</v>
      </c>
      <c r="O28" s="32" t="s">
        <v>84</v>
      </c>
      <c r="P28" s="32" t="s">
        <v>10</v>
      </c>
      <c r="Q28" s="32">
        <v>0.75</v>
      </c>
      <c r="R28" s="32">
        <v>0.25</v>
      </c>
      <c r="S28" s="32">
        <v>0.0</v>
      </c>
      <c r="T28" s="32">
        <f t="shared" si="3"/>
        <v>1</v>
      </c>
      <c r="U28" s="32" t="s">
        <v>3802</v>
      </c>
      <c r="V28" s="32" t="s">
        <v>31</v>
      </c>
      <c r="W28" s="32"/>
      <c r="X28" s="32" t="s">
        <v>259</v>
      </c>
      <c r="Y28" s="32" t="s">
        <v>1116</v>
      </c>
      <c r="Z28" s="32" t="s">
        <v>3811</v>
      </c>
      <c r="AA28" s="32" t="s">
        <v>137</v>
      </c>
      <c r="AB28" s="32" t="s">
        <v>3812</v>
      </c>
      <c r="AC28" s="32" t="s">
        <v>3813</v>
      </c>
      <c r="AD28" s="32" t="s">
        <v>137</v>
      </c>
      <c r="AE28" s="32" t="s">
        <v>137</v>
      </c>
      <c r="AF28" s="32" t="s">
        <v>3814</v>
      </c>
      <c r="AG28" s="32" t="s">
        <v>96</v>
      </c>
      <c r="AH28" s="32" t="s">
        <v>3807</v>
      </c>
    </row>
    <row r="29">
      <c r="A29" s="32" t="s">
        <v>3815</v>
      </c>
      <c r="B29" s="59" t="s">
        <v>3816</v>
      </c>
      <c r="C29" s="32" t="s">
        <v>3817</v>
      </c>
      <c r="D29" s="32">
        <v>2019.0</v>
      </c>
      <c r="E29" s="32" t="s">
        <v>3818</v>
      </c>
      <c r="F29" s="32">
        <v>3.0</v>
      </c>
      <c r="G29" s="32">
        <v>-10.0</v>
      </c>
      <c r="H29" s="32">
        <v>-7.0</v>
      </c>
      <c r="I29" s="32">
        <v>-15.0</v>
      </c>
      <c r="J29" s="32">
        <v>0.0</v>
      </c>
      <c r="K29" s="32" t="s">
        <v>42</v>
      </c>
      <c r="L29" s="32" t="s">
        <v>42</v>
      </c>
      <c r="M29" s="32">
        <v>0.0</v>
      </c>
      <c r="N29" s="32">
        <v>1.0</v>
      </c>
      <c r="O29" s="32" t="s">
        <v>268</v>
      </c>
      <c r="P29" s="32" t="s">
        <v>10</v>
      </c>
      <c r="Q29" s="32">
        <v>0.25</v>
      </c>
      <c r="R29" s="32">
        <v>0.25</v>
      </c>
      <c r="S29" s="32">
        <v>0.5</v>
      </c>
      <c r="T29" s="32">
        <f t="shared" si="3"/>
        <v>1</v>
      </c>
      <c r="U29" s="32" t="s">
        <v>3819</v>
      </c>
      <c r="V29" s="32" t="s">
        <v>1198</v>
      </c>
      <c r="W29" s="32"/>
      <c r="X29" s="32" t="s">
        <v>3820</v>
      </c>
      <c r="Y29" s="32" t="s">
        <v>3821</v>
      </c>
      <c r="Z29" s="32" t="s">
        <v>3822</v>
      </c>
      <c r="AA29" s="32" t="s">
        <v>3823</v>
      </c>
      <c r="AB29" s="32" t="s">
        <v>3824</v>
      </c>
      <c r="AC29" s="32" t="s">
        <v>3825</v>
      </c>
      <c r="AD29" s="32" t="s">
        <v>3826</v>
      </c>
      <c r="AE29" s="32" t="s">
        <v>2468</v>
      </c>
      <c r="AF29" s="32" t="s">
        <v>3827</v>
      </c>
      <c r="AG29" s="32" t="s">
        <v>96</v>
      </c>
      <c r="AH29" s="32" t="s">
        <v>3828</v>
      </c>
    </row>
    <row r="30">
      <c r="A30" s="32" t="s">
        <v>3829</v>
      </c>
      <c r="B30" s="59" t="s">
        <v>3830</v>
      </c>
      <c r="C30" s="32" t="s">
        <v>3831</v>
      </c>
      <c r="D30" s="32">
        <v>2012.0</v>
      </c>
      <c r="E30" s="32" t="s">
        <v>3832</v>
      </c>
      <c r="F30" s="32">
        <v>3.0</v>
      </c>
      <c r="G30" s="32">
        <v>-10.0</v>
      </c>
      <c r="H30" s="32">
        <v>0.0</v>
      </c>
      <c r="I30" s="32">
        <v>-9.0</v>
      </c>
      <c r="J30" s="32">
        <v>6.0</v>
      </c>
      <c r="K30" s="32" t="s">
        <v>3833</v>
      </c>
      <c r="L30" s="32" t="s">
        <v>45</v>
      </c>
      <c r="M30" s="32">
        <v>1.0</v>
      </c>
      <c r="N30" s="32">
        <v>1.0</v>
      </c>
      <c r="O30" s="32" t="s">
        <v>3834</v>
      </c>
      <c r="P30" s="32" t="s">
        <v>10</v>
      </c>
      <c r="Q30" s="32">
        <v>0.25</v>
      </c>
      <c r="R30" s="32">
        <v>0.25</v>
      </c>
      <c r="S30" s="32">
        <v>0.5</v>
      </c>
      <c r="T30" s="32">
        <f t="shared" si="3"/>
        <v>1</v>
      </c>
      <c r="U30" s="32" t="s">
        <v>3835</v>
      </c>
      <c r="V30" s="32" t="s">
        <v>408</v>
      </c>
      <c r="W30" s="32"/>
      <c r="X30" s="32" t="s">
        <v>408</v>
      </c>
      <c r="Y30" s="32" t="s">
        <v>102</v>
      </c>
      <c r="Z30" s="32" t="s">
        <v>3836</v>
      </c>
      <c r="AA30" s="32" t="s">
        <v>94</v>
      </c>
      <c r="AB30" s="32" t="s">
        <v>3837</v>
      </c>
      <c r="AC30" s="32" t="s">
        <v>3838</v>
      </c>
      <c r="AD30" s="32" t="s">
        <v>116</v>
      </c>
      <c r="AE30" s="32" t="s">
        <v>3839</v>
      </c>
      <c r="AF30" s="32" t="s">
        <v>3840</v>
      </c>
      <c r="AG30" s="32" t="s">
        <v>151</v>
      </c>
      <c r="AH30" s="32" t="s">
        <v>3623</v>
      </c>
    </row>
    <row r="31">
      <c r="A31" s="32" t="s">
        <v>3841</v>
      </c>
      <c r="B31" s="59" t="s">
        <v>3842</v>
      </c>
      <c r="C31" s="32" t="s">
        <v>3843</v>
      </c>
      <c r="D31" s="32">
        <v>2019.0</v>
      </c>
      <c r="E31" s="32" t="s">
        <v>2147</v>
      </c>
      <c r="F31" s="32">
        <v>2.0</v>
      </c>
      <c r="G31" s="32">
        <v>-9.0</v>
      </c>
      <c r="H31" s="32">
        <v>-7.0</v>
      </c>
      <c r="I31" s="32">
        <v>-6.0</v>
      </c>
      <c r="J31" s="32">
        <v>5.0</v>
      </c>
      <c r="K31" s="32" t="s">
        <v>42</v>
      </c>
      <c r="L31" s="32" t="s">
        <v>42</v>
      </c>
      <c r="M31" s="32">
        <v>0.0</v>
      </c>
      <c r="N31" s="32">
        <v>1.0</v>
      </c>
      <c r="O31" s="32" t="s">
        <v>84</v>
      </c>
      <c r="P31" s="32" t="s">
        <v>10</v>
      </c>
      <c r="Q31" s="32">
        <v>0.0</v>
      </c>
      <c r="R31" s="32">
        <v>1.0</v>
      </c>
      <c r="S31" s="32">
        <v>0.0</v>
      </c>
      <c r="T31" s="32">
        <f t="shared" si="3"/>
        <v>1</v>
      </c>
      <c r="U31" s="32" t="s">
        <v>3844</v>
      </c>
      <c r="V31" s="32" t="s">
        <v>3845</v>
      </c>
      <c r="W31" s="32"/>
      <c r="X31" s="32" t="s">
        <v>496</v>
      </c>
      <c r="Y31" s="32" t="s">
        <v>102</v>
      </c>
      <c r="Z31" s="32" t="s">
        <v>3846</v>
      </c>
      <c r="AA31" s="32" t="s">
        <v>3847</v>
      </c>
      <c r="AB31" s="32" t="s">
        <v>3848</v>
      </c>
      <c r="AC31" s="32" t="s">
        <v>3849</v>
      </c>
      <c r="AD31" s="32" t="s">
        <v>3850</v>
      </c>
      <c r="AE31" s="32" t="s">
        <v>3851</v>
      </c>
      <c r="AF31" s="32" t="s">
        <v>3852</v>
      </c>
      <c r="AG31" s="32" t="s">
        <v>3853</v>
      </c>
      <c r="AH31" s="32" t="s">
        <v>3522</v>
      </c>
    </row>
    <row r="32">
      <c r="A32" s="32" t="s">
        <v>3854</v>
      </c>
      <c r="B32" s="59" t="s">
        <v>3855</v>
      </c>
      <c r="C32" s="32" t="s">
        <v>3856</v>
      </c>
      <c r="D32" s="32">
        <v>2014.0</v>
      </c>
      <c r="E32" s="32" t="s">
        <v>408</v>
      </c>
      <c r="F32" s="32">
        <v>3.0</v>
      </c>
      <c r="G32" s="32">
        <v>-9.0</v>
      </c>
      <c r="H32" s="32">
        <v>0.0</v>
      </c>
      <c r="I32" s="32">
        <v>9.0</v>
      </c>
      <c r="J32" s="32">
        <v>5.0</v>
      </c>
      <c r="K32" s="32" t="s">
        <v>3857</v>
      </c>
      <c r="L32" s="32" t="s">
        <v>3857</v>
      </c>
      <c r="M32" s="32">
        <v>1.0</v>
      </c>
      <c r="N32" s="32">
        <v>0.0</v>
      </c>
      <c r="O32" s="32" t="s">
        <v>968</v>
      </c>
      <c r="P32" s="32" t="s">
        <v>10</v>
      </c>
      <c r="Q32" s="32">
        <v>0.25</v>
      </c>
      <c r="R32" s="32">
        <v>0.5</v>
      </c>
      <c r="S32" s="32">
        <v>0.25</v>
      </c>
      <c r="T32" s="32">
        <f t="shared" si="3"/>
        <v>1</v>
      </c>
      <c r="U32" s="32" t="s">
        <v>3858</v>
      </c>
      <c r="V32" s="32" t="s">
        <v>408</v>
      </c>
      <c r="W32" s="32"/>
      <c r="X32" s="32" t="s">
        <v>408</v>
      </c>
      <c r="Y32" s="32" t="s">
        <v>643</v>
      </c>
      <c r="Z32" s="32" t="s">
        <v>3859</v>
      </c>
      <c r="AA32" s="32" t="s">
        <v>3860</v>
      </c>
      <c r="AB32" s="32" t="s">
        <v>3861</v>
      </c>
      <c r="AC32" s="32" t="s">
        <v>3862</v>
      </c>
      <c r="AD32" s="32" t="s">
        <v>3863</v>
      </c>
      <c r="AE32" s="32" t="s">
        <v>3864</v>
      </c>
      <c r="AF32" s="32" t="s">
        <v>3865</v>
      </c>
      <c r="AG32" s="32" t="s">
        <v>96</v>
      </c>
      <c r="AH32" s="32" t="s">
        <v>3623</v>
      </c>
    </row>
    <row r="33">
      <c r="A33" s="32" t="s">
        <v>3866</v>
      </c>
      <c r="B33" s="59" t="s">
        <v>3867</v>
      </c>
      <c r="C33" s="32" t="s">
        <v>3868</v>
      </c>
      <c r="D33" s="32">
        <v>2019.0</v>
      </c>
      <c r="E33" s="32" t="s">
        <v>3869</v>
      </c>
      <c r="F33" s="32">
        <v>2.0</v>
      </c>
      <c r="G33" s="32">
        <v>-7.0</v>
      </c>
      <c r="H33" s="32">
        <v>-1.0</v>
      </c>
      <c r="I33" s="32">
        <v>-6.0</v>
      </c>
      <c r="J33" s="32">
        <v>0.0</v>
      </c>
      <c r="K33" s="32" t="s">
        <v>45</v>
      </c>
      <c r="L33" s="32" t="s">
        <v>45</v>
      </c>
      <c r="M33" s="32">
        <v>0.0</v>
      </c>
      <c r="N33" s="32">
        <v>1.0</v>
      </c>
      <c r="O33" s="32" t="s">
        <v>84</v>
      </c>
      <c r="P33" s="32" t="s">
        <v>10</v>
      </c>
      <c r="Q33" s="32">
        <v>0.0</v>
      </c>
      <c r="R33" s="32">
        <v>0.75</v>
      </c>
      <c r="S33" s="32">
        <v>0.25</v>
      </c>
      <c r="T33" s="32">
        <f t="shared" si="3"/>
        <v>1</v>
      </c>
      <c r="U33" s="32" t="s">
        <v>3870</v>
      </c>
      <c r="V33" s="32" t="s">
        <v>3409</v>
      </c>
      <c r="W33" s="32"/>
      <c r="X33" s="32" t="s">
        <v>219</v>
      </c>
      <c r="Y33" s="32" t="s">
        <v>102</v>
      </c>
      <c r="Z33" s="32" t="s">
        <v>3871</v>
      </c>
      <c r="AA33" s="32" t="s">
        <v>94</v>
      </c>
      <c r="AB33" s="32" t="s">
        <v>3872</v>
      </c>
      <c r="AC33" s="32" t="s">
        <v>3873</v>
      </c>
      <c r="AD33" s="32" t="s">
        <v>3874</v>
      </c>
      <c r="AE33" s="32" t="s">
        <v>3875</v>
      </c>
      <c r="AF33" s="32" t="s">
        <v>3876</v>
      </c>
      <c r="AG33" s="32" t="s">
        <v>96</v>
      </c>
      <c r="AH33" s="32" t="s">
        <v>96</v>
      </c>
    </row>
    <row r="34">
      <c r="A34" s="32" t="s">
        <v>3877</v>
      </c>
      <c r="B34" s="59" t="s">
        <v>3878</v>
      </c>
      <c r="C34" s="32" t="s">
        <v>3879</v>
      </c>
      <c r="D34" s="32">
        <v>2010.0</v>
      </c>
      <c r="E34" s="32" t="s">
        <v>3880</v>
      </c>
      <c r="F34" s="32">
        <v>0.0</v>
      </c>
      <c r="G34" s="32">
        <v>-10.0</v>
      </c>
      <c r="H34" s="32">
        <v>-6.0</v>
      </c>
      <c r="I34" s="32">
        <v>2.0</v>
      </c>
      <c r="J34" s="32">
        <v>2.0</v>
      </c>
      <c r="K34" s="32" t="s">
        <v>330</v>
      </c>
      <c r="L34" s="32" t="s">
        <v>42</v>
      </c>
      <c r="M34" s="32">
        <v>0.0</v>
      </c>
      <c r="N34" s="32">
        <v>1.0</v>
      </c>
      <c r="O34" s="32" t="s">
        <v>1949</v>
      </c>
      <c r="P34" s="32" t="s">
        <v>10</v>
      </c>
      <c r="Q34" s="32">
        <v>0.0</v>
      </c>
      <c r="R34" s="32">
        <v>1.0</v>
      </c>
      <c r="S34" s="32">
        <v>0.0</v>
      </c>
      <c r="T34" s="32">
        <f t="shared" si="3"/>
        <v>1</v>
      </c>
      <c r="U34" s="32" t="s">
        <v>1549</v>
      </c>
      <c r="V34" s="32" t="s">
        <v>3881</v>
      </c>
      <c r="W34" s="32"/>
      <c r="X34" s="32" t="s">
        <v>3882</v>
      </c>
      <c r="Y34" s="32" t="s">
        <v>1116</v>
      </c>
      <c r="Z34" s="32" t="s">
        <v>3883</v>
      </c>
      <c r="AA34" s="32" t="s">
        <v>3884</v>
      </c>
      <c r="AB34" s="32" t="s">
        <v>3885</v>
      </c>
      <c r="AC34" s="32" t="s">
        <v>3886</v>
      </c>
      <c r="AD34" s="32" t="s">
        <v>3887</v>
      </c>
      <c r="AE34" s="32" t="s">
        <v>3888</v>
      </c>
      <c r="AF34" s="32" t="s">
        <v>3889</v>
      </c>
      <c r="AG34" s="32" t="s">
        <v>96</v>
      </c>
      <c r="AH34" s="32" t="s">
        <v>3522</v>
      </c>
    </row>
    <row r="35">
      <c r="A35" s="32" t="s">
        <v>3890</v>
      </c>
      <c r="B35" s="59" t="s">
        <v>3891</v>
      </c>
      <c r="C35" s="32" t="s">
        <v>3892</v>
      </c>
      <c r="D35" s="32">
        <v>2019.0</v>
      </c>
      <c r="E35" s="32" t="s">
        <v>3893</v>
      </c>
      <c r="F35" s="32">
        <v>2.0</v>
      </c>
      <c r="G35" s="32">
        <v>-10.0</v>
      </c>
      <c r="H35" s="32">
        <v>-6.0</v>
      </c>
      <c r="I35" s="32">
        <v>2.0</v>
      </c>
      <c r="J35" s="32">
        <v>2.0</v>
      </c>
      <c r="K35" s="32" t="s">
        <v>330</v>
      </c>
      <c r="L35" s="32" t="s">
        <v>330</v>
      </c>
      <c r="M35" s="32">
        <v>0.0</v>
      </c>
      <c r="N35" s="32">
        <v>1.0</v>
      </c>
      <c r="O35" s="32" t="s">
        <v>243</v>
      </c>
      <c r="P35" s="32" t="s">
        <v>10</v>
      </c>
      <c r="Q35" s="32">
        <v>0.5</v>
      </c>
      <c r="R35" s="32">
        <v>0.5</v>
      </c>
      <c r="S35" s="32">
        <v>0.0</v>
      </c>
      <c r="T35" s="32">
        <f t="shared" si="3"/>
        <v>1</v>
      </c>
      <c r="U35" s="32" t="s">
        <v>3894</v>
      </c>
      <c r="V35" s="32" t="s">
        <v>3895</v>
      </c>
      <c r="W35" s="32"/>
      <c r="X35" s="32" t="s">
        <v>1370</v>
      </c>
      <c r="Y35" s="32" t="s">
        <v>102</v>
      </c>
      <c r="Z35" s="32" t="s">
        <v>3896</v>
      </c>
      <c r="AA35" s="32" t="s">
        <v>3897</v>
      </c>
      <c r="AB35" s="32" t="s">
        <v>3898</v>
      </c>
      <c r="AC35" s="32" t="s">
        <v>3899</v>
      </c>
      <c r="AD35" s="32" t="s">
        <v>3900</v>
      </c>
      <c r="AE35" s="32" t="s">
        <v>3901</v>
      </c>
      <c r="AF35" s="32" t="s">
        <v>3902</v>
      </c>
      <c r="AG35" s="32" t="s">
        <v>564</v>
      </c>
      <c r="AH35" s="32" t="s">
        <v>3522</v>
      </c>
    </row>
    <row r="36">
      <c r="A36" s="32" t="s">
        <v>3903</v>
      </c>
      <c r="B36" s="32" t="s">
        <v>3904</v>
      </c>
      <c r="C36" s="32" t="s">
        <v>3905</v>
      </c>
      <c r="D36" s="32">
        <v>2021.0</v>
      </c>
      <c r="E36" s="32" t="s">
        <v>3906</v>
      </c>
      <c r="F36" s="43">
        <v>44595.0</v>
      </c>
      <c r="G36" s="32">
        <v>-10.0</v>
      </c>
      <c r="H36" s="32">
        <v>0.0</v>
      </c>
      <c r="I36" s="32">
        <v>-6.0</v>
      </c>
      <c r="J36" s="32">
        <v>9.0</v>
      </c>
      <c r="K36" s="32" t="s">
        <v>308</v>
      </c>
      <c r="L36" s="32" t="s">
        <v>42</v>
      </c>
      <c r="M36" s="32">
        <v>1.0</v>
      </c>
      <c r="N36" s="32">
        <v>1.0</v>
      </c>
      <c r="O36" s="32" t="s">
        <v>84</v>
      </c>
      <c r="P36" s="32" t="s">
        <v>3484</v>
      </c>
      <c r="Q36" s="32">
        <v>0.0</v>
      </c>
      <c r="R36" s="32">
        <v>0.75</v>
      </c>
      <c r="S36" s="32">
        <v>0.25</v>
      </c>
      <c r="T36" s="32">
        <f t="shared" si="3"/>
        <v>1</v>
      </c>
      <c r="U36" s="32" t="s">
        <v>3907</v>
      </c>
      <c r="V36" s="32" t="s">
        <v>408</v>
      </c>
      <c r="W36" s="32"/>
      <c r="X36" s="32" t="s">
        <v>408</v>
      </c>
      <c r="Y36" s="32" t="s">
        <v>2892</v>
      </c>
      <c r="Z36" s="32" t="s">
        <v>3908</v>
      </c>
      <c r="AA36" s="32" t="s">
        <v>3909</v>
      </c>
      <c r="AB36" s="32" t="s">
        <v>3910</v>
      </c>
      <c r="AC36" s="32" t="s">
        <v>3911</v>
      </c>
      <c r="AD36" s="32" t="s">
        <v>3912</v>
      </c>
      <c r="AE36" s="32" t="s">
        <v>3913</v>
      </c>
      <c r="AF36" s="32" t="s">
        <v>3914</v>
      </c>
      <c r="AG36" s="32" t="s">
        <v>96</v>
      </c>
      <c r="AH36" s="32" t="s">
        <v>3623</v>
      </c>
    </row>
    <row r="37">
      <c r="A37" s="32" t="s">
        <v>3915</v>
      </c>
      <c r="B37" s="59" t="s">
        <v>3916</v>
      </c>
      <c r="C37" s="32" t="s">
        <v>3917</v>
      </c>
      <c r="D37" s="32">
        <v>2010.0</v>
      </c>
      <c r="E37" s="32" t="s">
        <v>3918</v>
      </c>
      <c r="F37" s="43">
        <v>44257.0</v>
      </c>
      <c r="G37" s="32">
        <v>-10.0</v>
      </c>
      <c r="H37" s="32">
        <v>-7.0</v>
      </c>
      <c r="I37" s="32">
        <v>-15.0</v>
      </c>
      <c r="J37" s="32">
        <v>3.0</v>
      </c>
      <c r="K37" s="32" t="s">
        <v>42</v>
      </c>
      <c r="L37" s="32" t="s">
        <v>42</v>
      </c>
      <c r="M37" s="32">
        <v>0.0</v>
      </c>
      <c r="N37" s="32">
        <v>0.0</v>
      </c>
      <c r="O37" s="32" t="s">
        <v>3919</v>
      </c>
      <c r="P37" s="32" t="s">
        <v>10</v>
      </c>
      <c r="Q37" s="32">
        <v>0.75</v>
      </c>
      <c r="R37" s="32">
        <v>0.25</v>
      </c>
      <c r="S37" s="32">
        <v>0.0</v>
      </c>
      <c r="T37" s="32">
        <f t="shared" si="3"/>
        <v>1</v>
      </c>
      <c r="U37" s="32" t="s">
        <v>3920</v>
      </c>
      <c r="V37" s="32" t="s">
        <v>3921</v>
      </c>
      <c r="W37" s="32"/>
      <c r="X37" s="32" t="s">
        <v>3922</v>
      </c>
      <c r="Y37" s="32" t="s">
        <v>1015</v>
      </c>
      <c r="Z37" s="32" t="s">
        <v>3923</v>
      </c>
      <c r="AA37" s="32" t="s">
        <v>3924</v>
      </c>
      <c r="AB37" s="32" t="s">
        <v>3925</v>
      </c>
      <c r="AC37" s="32" t="s">
        <v>3926</v>
      </c>
      <c r="AD37" s="32" t="s">
        <v>3927</v>
      </c>
      <c r="AE37" s="32" t="s">
        <v>94</v>
      </c>
      <c r="AF37" s="32" t="s">
        <v>3928</v>
      </c>
      <c r="AG37" s="32" t="s">
        <v>96</v>
      </c>
      <c r="AH37" s="32" t="s">
        <v>3522</v>
      </c>
    </row>
    <row r="38">
      <c r="A38" s="32" t="s">
        <v>3929</v>
      </c>
      <c r="B38" s="59" t="s">
        <v>3930</v>
      </c>
      <c r="C38" s="32" t="s">
        <v>3917</v>
      </c>
      <c r="D38" s="32">
        <v>2018.0</v>
      </c>
      <c r="E38" s="32" t="s">
        <v>3931</v>
      </c>
      <c r="F38" s="32">
        <v>2.0</v>
      </c>
      <c r="G38" s="32">
        <v>-10.0</v>
      </c>
      <c r="H38" s="32">
        <v>-4.0</v>
      </c>
      <c r="I38" s="32">
        <v>2.0</v>
      </c>
      <c r="J38" s="32">
        <v>7.0</v>
      </c>
      <c r="K38" s="32" t="s">
        <v>774</v>
      </c>
      <c r="L38" s="32" t="s">
        <v>42</v>
      </c>
      <c r="M38" s="32">
        <v>1.0</v>
      </c>
      <c r="N38" s="32">
        <v>1.0</v>
      </c>
      <c r="O38" s="32" t="s">
        <v>268</v>
      </c>
      <c r="P38" s="32" t="s">
        <v>10</v>
      </c>
      <c r="Q38" s="32">
        <v>0.5</v>
      </c>
      <c r="R38" s="32">
        <v>0.25</v>
      </c>
      <c r="S38" s="32">
        <v>0.25</v>
      </c>
      <c r="T38" s="32">
        <f t="shared" si="3"/>
        <v>1</v>
      </c>
      <c r="U38" s="32" t="s">
        <v>3932</v>
      </c>
      <c r="V38" s="32" t="s">
        <v>3933</v>
      </c>
      <c r="W38" s="32"/>
      <c r="X38" s="32" t="s">
        <v>3934</v>
      </c>
      <c r="Y38" s="32" t="s">
        <v>233</v>
      </c>
      <c r="Z38" s="32" t="s">
        <v>3935</v>
      </c>
      <c r="AA38" s="32" t="s">
        <v>3936</v>
      </c>
      <c r="AB38" s="32" t="s">
        <v>3937</v>
      </c>
      <c r="AC38" s="32" t="s">
        <v>3938</v>
      </c>
      <c r="AD38" s="32" t="s">
        <v>3939</v>
      </c>
      <c r="AE38" s="32" t="s">
        <v>3940</v>
      </c>
      <c r="AF38" s="32" t="s">
        <v>3941</v>
      </c>
      <c r="AG38" s="32" t="s">
        <v>96</v>
      </c>
      <c r="AH38" s="32" t="s">
        <v>3942</v>
      </c>
    </row>
    <row r="39">
      <c r="A39" s="32" t="s">
        <v>3943</v>
      </c>
      <c r="B39" s="59" t="s">
        <v>3944</v>
      </c>
      <c r="C39" s="32" t="s">
        <v>3917</v>
      </c>
      <c r="D39" s="32">
        <v>2010.0</v>
      </c>
      <c r="E39" s="32" t="s">
        <v>94</v>
      </c>
      <c r="F39" s="32" t="s">
        <v>94</v>
      </c>
      <c r="G39" s="32">
        <v>-10.0</v>
      </c>
      <c r="H39" s="32">
        <v>-1.0</v>
      </c>
      <c r="I39" s="32">
        <v>-15.0</v>
      </c>
      <c r="J39" s="32">
        <v>6.0</v>
      </c>
      <c r="K39" s="32" t="s">
        <v>404</v>
      </c>
      <c r="L39" s="32" t="s">
        <v>42</v>
      </c>
      <c r="M39" s="32">
        <v>1.0</v>
      </c>
      <c r="N39" s="32">
        <v>1.0</v>
      </c>
      <c r="O39" s="32" t="s">
        <v>84</v>
      </c>
      <c r="P39" s="32" t="s">
        <v>3484</v>
      </c>
      <c r="Q39" s="32">
        <v>0.25</v>
      </c>
      <c r="R39" s="32">
        <v>0.5</v>
      </c>
      <c r="S39" s="32">
        <v>0.25</v>
      </c>
      <c r="T39" s="32">
        <f t="shared" si="3"/>
        <v>1</v>
      </c>
      <c r="U39" s="32" t="s">
        <v>3945</v>
      </c>
      <c r="V39" s="32" t="s">
        <v>3946</v>
      </c>
      <c r="W39" s="32"/>
      <c r="X39" s="32" t="s">
        <v>3922</v>
      </c>
      <c r="Y39" s="32" t="s">
        <v>1015</v>
      </c>
      <c r="Z39" s="32" t="s">
        <v>3947</v>
      </c>
      <c r="AA39" s="32" t="s">
        <v>3948</v>
      </c>
      <c r="AB39" s="32" t="s">
        <v>3949</v>
      </c>
      <c r="AC39" s="32" t="s">
        <v>3950</v>
      </c>
      <c r="AD39" s="32" t="s">
        <v>3951</v>
      </c>
      <c r="AE39" s="32" t="s">
        <v>137</v>
      </c>
      <c r="AF39" s="32" t="s">
        <v>3952</v>
      </c>
      <c r="AG39" s="32" t="s">
        <v>96</v>
      </c>
      <c r="AH39" s="32" t="s">
        <v>3953</v>
      </c>
    </row>
    <row r="40">
      <c r="A40" s="32" t="s">
        <v>3954</v>
      </c>
      <c r="B40" s="60" t="s">
        <v>3955</v>
      </c>
      <c r="C40" s="50" t="s">
        <v>3956</v>
      </c>
      <c r="D40" s="51">
        <v>2019.0</v>
      </c>
      <c r="E40" s="50" t="s">
        <v>718</v>
      </c>
      <c r="F40" s="51">
        <v>3.0</v>
      </c>
      <c r="G40" s="51">
        <v>-3.0</v>
      </c>
      <c r="H40" s="51">
        <v>-1.0</v>
      </c>
      <c r="I40" s="51">
        <v>-3.0</v>
      </c>
      <c r="J40" s="51">
        <v>0.0</v>
      </c>
      <c r="K40" s="50" t="s">
        <v>45</v>
      </c>
      <c r="L40" s="50" t="s">
        <v>45</v>
      </c>
      <c r="M40" s="51">
        <v>0.0</v>
      </c>
      <c r="N40" s="51">
        <v>1.0</v>
      </c>
      <c r="O40" s="50" t="s">
        <v>84</v>
      </c>
      <c r="P40" s="61" t="s">
        <v>10</v>
      </c>
      <c r="Q40" s="51">
        <v>0.5</v>
      </c>
      <c r="R40" s="51">
        <v>0.5</v>
      </c>
      <c r="S40" s="51">
        <v>0.0</v>
      </c>
      <c r="T40" s="51">
        <v>1.0</v>
      </c>
      <c r="U40" s="50" t="s">
        <v>3957</v>
      </c>
      <c r="V40" s="50" t="s">
        <v>31</v>
      </c>
      <c r="W40" s="62"/>
      <c r="X40" s="50" t="s">
        <v>3958</v>
      </c>
      <c r="Y40" s="50" t="s">
        <v>102</v>
      </c>
      <c r="Z40" s="50" t="s">
        <v>3959</v>
      </c>
      <c r="AA40" s="50" t="s">
        <v>94</v>
      </c>
      <c r="AB40" s="50" t="s">
        <v>3960</v>
      </c>
      <c r="AC40" s="50" t="s">
        <v>3961</v>
      </c>
      <c r="AD40" s="50" t="s">
        <v>3962</v>
      </c>
      <c r="AE40" s="50" t="s">
        <v>3963</v>
      </c>
      <c r="AF40" s="62"/>
      <c r="AG40" s="62"/>
      <c r="AH40" s="62"/>
    </row>
    <row r="41">
      <c r="A41" s="32" t="s">
        <v>3964</v>
      </c>
      <c r="B41" s="32" t="s">
        <v>3965</v>
      </c>
      <c r="C41" s="32" t="s">
        <v>3966</v>
      </c>
      <c r="D41" s="32">
        <v>2015.0</v>
      </c>
      <c r="E41" s="32" t="s">
        <v>3967</v>
      </c>
      <c r="F41" s="43">
        <v>44595.0</v>
      </c>
      <c r="G41" s="32">
        <v>-10.0</v>
      </c>
      <c r="H41" s="32">
        <v>0.0</v>
      </c>
      <c r="I41" s="32">
        <v>-9.0</v>
      </c>
      <c r="J41" s="32">
        <v>0.0</v>
      </c>
      <c r="K41" s="32" t="s">
        <v>3833</v>
      </c>
      <c r="L41" s="32" t="s">
        <v>45</v>
      </c>
      <c r="M41" s="32">
        <v>1.0</v>
      </c>
      <c r="N41" s="32">
        <v>1.0</v>
      </c>
      <c r="O41" s="32" t="s">
        <v>968</v>
      </c>
      <c r="P41" s="32" t="s">
        <v>3484</v>
      </c>
      <c r="Q41" s="32">
        <v>0.5</v>
      </c>
      <c r="R41" s="32">
        <v>0.5</v>
      </c>
      <c r="S41" s="32">
        <v>0.0</v>
      </c>
      <c r="T41" s="32">
        <f t="shared" ref="T41:T46" si="4">SUM(Q41:S41)</f>
        <v>1</v>
      </c>
      <c r="U41" s="32" t="s">
        <v>3968</v>
      </c>
      <c r="V41" s="32" t="s">
        <v>408</v>
      </c>
      <c r="W41" s="32"/>
      <c r="X41" s="32" t="s">
        <v>408</v>
      </c>
      <c r="Y41" s="32" t="s">
        <v>102</v>
      </c>
      <c r="Z41" s="32" t="s">
        <v>3969</v>
      </c>
      <c r="AA41" s="32" t="s">
        <v>3970</v>
      </c>
      <c r="AB41" s="32" t="s">
        <v>3971</v>
      </c>
      <c r="AC41" s="32" t="s">
        <v>3972</v>
      </c>
      <c r="AD41" s="32" t="s">
        <v>3973</v>
      </c>
      <c r="AE41" s="32" t="s">
        <v>94</v>
      </c>
      <c r="AF41" s="32" t="s">
        <v>94</v>
      </c>
      <c r="AG41" s="32" t="s">
        <v>96</v>
      </c>
      <c r="AH41" s="32" t="s">
        <v>3623</v>
      </c>
    </row>
    <row r="42">
      <c r="A42" s="32" t="s">
        <v>3974</v>
      </c>
      <c r="B42" s="59" t="s">
        <v>3975</v>
      </c>
      <c r="C42" s="32" t="s">
        <v>3976</v>
      </c>
      <c r="D42" s="32">
        <v>2015.0</v>
      </c>
      <c r="E42" s="32" t="s">
        <v>3977</v>
      </c>
      <c r="F42" s="63">
        <v>44595.0</v>
      </c>
      <c r="G42" s="32">
        <v>-10.0</v>
      </c>
      <c r="H42" s="32">
        <v>-6.0</v>
      </c>
      <c r="I42" s="32">
        <v>2.0</v>
      </c>
      <c r="J42" s="32">
        <v>5.0</v>
      </c>
      <c r="K42" s="32" t="s">
        <v>330</v>
      </c>
      <c r="L42" s="32" t="s">
        <v>42</v>
      </c>
      <c r="M42" s="32">
        <v>1.0</v>
      </c>
      <c r="N42" s="32">
        <v>0.0</v>
      </c>
      <c r="O42" s="32" t="s">
        <v>968</v>
      </c>
      <c r="P42" s="32" t="s">
        <v>10</v>
      </c>
      <c r="Q42" s="32">
        <v>0.45</v>
      </c>
      <c r="R42" s="32">
        <v>0.45</v>
      </c>
      <c r="S42" s="32">
        <v>0.1</v>
      </c>
      <c r="T42" s="32">
        <f t="shared" si="4"/>
        <v>1</v>
      </c>
      <c r="U42" s="32" t="s">
        <v>3978</v>
      </c>
      <c r="V42" s="32" t="s">
        <v>3979</v>
      </c>
      <c r="W42" s="32"/>
      <c r="X42" s="32" t="s">
        <v>3980</v>
      </c>
      <c r="Y42" s="32" t="s">
        <v>2440</v>
      </c>
      <c r="Z42" s="32" t="s">
        <v>3981</v>
      </c>
      <c r="AA42" s="32" t="s">
        <v>3982</v>
      </c>
      <c r="AB42" s="32" t="s">
        <v>3983</v>
      </c>
      <c r="AC42" s="32" t="s">
        <v>3984</v>
      </c>
      <c r="AD42" s="32" t="s">
        <v>3985</v>
      </c>
      <c r="AE42" s="32" t="s">
        <v>3986</v>
      </c>
      <c r="AF42" s="32" t="s">
        <v>3987</v>
      </c>
      <c r="AG42" s="32" t="s">
        <v>96</v>
      </c>
      <c r="AH42" s="32" t="s">
        <v>3988</v>
      </c>
    </row>
    <row r="43">
      <c r="A43" s="32" t="s">
        <v>3989</v>
      </c>
      <c r="B43" s="59" t="s">
        <v>3990</v>
      </c>
      <c r="C43" s="32" t="s">
        <v>3991</v>
      </c>
      <c r="D43" s="32">
        <v>2014.0</v>
      </c>
      <c r="E43" s="32" t="s">
        <v>3786</v>
      </c>
      <c r="F43" s="43">
        <v>44230.0</v>
      </c>
      <c r="G43" s="32">
        <v>-9.0</v>
      </c>
      <c r="H43" s="32">
        <v>-1.0</v>
      </c>
      <c r="I43" s="32">
        <v>-6.0</v>
      </c>
      <c r="J43" s="32">
        <v>-2.0</v>
      </c>
      <c r="K43" s="32" t="s">
        <v>45</v>
      </c>
      <c r="L43" s="32" t="s">
        <v>45</v>
      </c>
      <c r="M43" s="32">
        <v>1.0</v>
      </c>
      <c r="N43" s="32">
        <v>0.0</v>
      </c>
      <c r="O43" s="32" t="s">
        <v>1949</v>
      </c>
      <c r="P43" s="32" t="s">
        <v>10</v>
      </c>
      <c r="Q43" s="32">
        <v>0.5</v>
      </c>
      <c r="R43" s="32">
        <v>0.5</v>
      </c>
      <c r="S43" s="32">
        <v>0.0</v>
      </c>
      <c r="T43" s="32">
        <f t="shared" si="4"/>
        <v>1</v>
      </c>
      <c r="U43" s="32" t="s">
        <v>3992</v>
      </c>
      <c r="V43" s="32" t="s">
        <v>3788</v>
      </c>
      <c r="W43" s="32"/>
      <c r="X43" s="32" t="s">
        <v>3789</v>
      </c>
      <c r="Y43" s="32" t="s">
        <v>88</v>
      </c>
      <c r="Z43" s="32" t="s">
        <v>3993</v>
      </c>
      <c r="AA43" s="32" t="s">
        <v>3994</v>
      </c>
      <c r="AB43" s="32" t="s">
        <v>3995</v>
      </c>
      <c r="AC43" s="32" t="s">
        <v>3996</v>
      </c>
      <c r="AD43" s="32" t="s">
        <v>3795</v>
      </c>
      <c r="AE43" s="32" t="s">
        <v>3997</v>
      </c>
      <c r="AF43" s="32" t="s">
        <v>3998</v>
      </c>
      <c r="AG43" s="32" t="s">
        <v>96</v>
      </c>
      <c r="AH43" s="32" t="s">
        <v>3999</v>
      </c>
    </row>
    <row r="44">
      <c r="A44" s="32" t="s">
        <v>4000</v>
      </c>
      <c r="B44" s="59" t="s">
        <v>4001</v>
      </c>
      <c r="C44" s="32" t="s">
        <v>4002</v>
      </c>
      <c r="D44" s="32">
        <v>2009.0</v>
      </c>
      <c r="E44" s="32" t="s">
        <v>4003</v>
      </c>
      <c r="F44" s="43">
        <v>44595.0</v>
      </c>
      <c r="G44" s="32">
        <v>-3.0</v>
      </c>
      <c r="H44" s="32">
        <v>-1.0</v>
      </c>
      <c r="I44" s="32">
        <v>0.0</v>
      </c>
      <c r="J44" s="32">
        <v>0.0</v>
      </c>
      <c r="K44" s="32" t="s">
        <v>216</v>
      </c>
      <c r="L44" s="32" t="s">
        <v>44</v>
      </c>
      <c r="M44" s="32">
        <v>0.0</v>
      </c>
      <c r="N44" s="32">
        <v>1.0</v>
      </c>
      <c r="O44" s="32" t="s">
        <v>84</v>
      </c>
      <c r="P44" s="32" t="s">
        <v>10</v>
      </c>
      <c r="Q44" s="32">
        <v>0.25</v>
      </c>
      <c r="R44" s="32">
        <v>0.75</v>
      </c>
      <c r="S44" s="32">
        <v>0.0</v>
      </c>
      <c r="T44" s="32">
        <f t="shared" si="4"/>
        <v>1</v>
      </c>
      <c r="U44" s="32" t="s">
        <v>4004</v>
      </c>
      <c r="V44" s="32" t="s">
        <v>4005</v>
      </c>
      <c r="W44" s="32" t="s">
        <v>28</v>
      </c>
      <c r="X44" s="32" t="s">
        <v>4006</v>
      </c>
      <c r="Y44" s="32" t="s">
        <v>102</v>
      </c>
      <c r="Z44" s="32" t="s">
        <v>4007</v>
      </c>
      <c r="AA44" s="32" t="s">
        <v>4008</v>
      </c>
      <c r="AB44" s="32" t="s">
        <v>4009</v>
      </c>
      <c r="AC44" s="32" t="s">
        <v>4010</v>
      </c>
      <c r="AD44" s="32" t="s">
        <v>4011</v>
      </c>
      <c r="AE44" s="32" t="s">
        <v>94</v>
      </c>
      <c r="AF44" s="32" t="s">
        <v>4012</v>
      </c>
      <c r="AG44" s="32" t="s">
        <v>151</v>
      </c>
      <c r="AH44" s="32" t="s">
        <v>4013</v>
      </c>
    </row>
    <row r="45">
      <c r="A45" s="32" t="s">
        <v>4014</v>
      </c>
      <c r="B45" s="59" t="s">
        <v>4015</v>
      </c>
      <c r="C45" s="32" t="s">
        <v>4016</v>
      </c>
      <c r="D45" s="32">
        <v>2020.0</v>
      </c>
      <c r="E45" s="32" t="s">
        <v>4017</v>
      </c>
      <c r="F45" s="32">
        <v>3.0</v>
      </c>
      <c r="G45" s="32">
        <v>-3.0</v>
      </c>
      <c r="H45" s="32">
        <v>-1.0</v>
      </c>
      <c r="I45" s="32">
        <v>-3.0</v>
      </c>
      <c r="J45" s="32">
        <v>0.0</v>
      </c>
      <c r="K45" s="32" t="s">
        <v>3768</v>
      </c>
      <c r="L45" s="32" t="s">
        <v>3768</v>
      </c>
      <c r="M45" s="32">
        <v>0.0</v>
      </c>
      <c r="N45" s="32">
        <v>1.0</v>
      </c>
      <c r="O45" s="32" t="s">
        <v>3111</v>
      </c>
      <c r="P45" s="32" t="s">
        <v>10</v>
      </c>
      <c r="Q45" s="32">
        <v>0.0</v>
      </c>
      <c r="R45" s="32">
        <v>0.0</v>
      </c>
      <c r="S45" s="32">
        <v>1.0</v>
      </c>
      <c r="T45" s="32">
        <f t="shared" si="4"/>
        <v>1</v>
      </c>
      <c r="U45" s="32" t="s">
        <v>4018</v>
      </c>
      <c r="V45" s="32" t="s">
        <v>4019</v>
      </c>
      <c r="W45" s="32" t="s">
        <v>4020</v>
      </c>
      <c r="X45" s="32" t="s">
        <v>4021</v>
      </c>
      <c r="Y45" s="32" t="s">
        <v>102</v>
      </c>
      <c r="Z45" s="32" t="s">
        <v>4022</v>
      </c>
      <c r="AA45" s="32" t="s">
        <v>4023</v>
      </c>
      <c r="AB45" s="32" t="s">
        <v>4024</v>
      </c>
      <c r="AC45" s="32" t="s">
        <v>4025</v>
      </c>
      <c r="AD45" s="32" t="s">
        <v>4026</v>
      </c>
      <c r="AE45" s="32" t="s">
        <v>94</v>
      </c>
      <c r="AF45" s="32" t="s">
        <v>4027</v>
      </c>
      <c r="AG45" s="32" t="s">
        <v>96</v>
      </c>
      <c r="AH45" s="32" t="s">
        <v>4028</v>
      </c>
    </row>
    <row r="46">
      <c r="A46" s="32" t="s">
        <v>4029</v>
      </c>
      <c r="B46" s="59" t="s">
        <v>4030</v>
      </c>
      <c r="C46" s="32" t="s">
        <v>2589</v>
      </c>
      <c r="D46" s="32">
        <v>2017.0</v>
      </c>
      <c r="E46" s="32" t="s">
        <v>4031</v>
      </c>
      <c r="F46" s="43">
        <v>44230.0</v>
      </c>
      <c r="G46" s="32">
        <v>-7.0</v>
      </c>
      <c r="H46" s="32">
        <v>-4.0</v>
      </c>
      <c r="I46" s="32">
        <v>-3.0</v>
      </c>
      <c r="J46" s="32">
        <v>5.0</v>
      </c>
      <c r="K46" s="32" t="s">
        <v>43</v>
      </c>
      <c r="L46" s="32" t="s">
        <v>43</v>
      </c>
      <c r="M46" s="32">
        <v>0.0</v>
      </c>
      <c r="N46" s="32">
        <v>1.0</v>
      </c>
      <c r="O46" s="32" t="s">
        <v>243</v>
      </c>
      <c r="P46" s="32" t="s">
        <v>10</v>
      </c>
      <c r="Q46" s="32">
        <v>0.5</v>
      </c>
      <c r="R46" s="32">
        <v>0.5</v>
      </c>
      <c r="S46" s="32">
        <v>0.0</v>
      </c>
      <c r="T46" s="32">
        <f t="shared" si="4"/>
        <v>1</v>
      </c>
      <c r="U46" s="32" t="s">
        <v>4032</v>
      </c>
      <c r="V46" s="32" t="s">
        <v>4033</v>
      </c>
      <c r="W46" s="32" t="s">
        <v>17</v>
      </c>
      <c r="X46" s="32" t="s">
        <v>2937</v>
      </c>
      <c r="Y46" s="32" t="s">
        <v>88</v>
      </c>
      <c r="Z46" s="32" t="s">
        <v>4034</v>
      </c>
      <c r="AA46" s="32" t="s">
        <v>4035</v>
      </c>
      <c r="AB46" s="32" t="s">
        <v>2594</v>
      </c>
      <c r="AC46" s="32" t="s">
        <v>4036</v>
      </c>
      <c r="AD46" s="32" t="s">
        <v>4037</v>
      </c>
      <c r="AE46" s="32" t="s">
        <v>4038</v>
      </c>
      <c r="AF46" s="32" t="s">
        <v>4039</v>
      </c>
      <c r="AG46" s="32" t="s">
        <v>151</v>
      </c>
      <c r="AH46" s="32" t="s">
        <v>3602</v>
      </c>
    </row>
    <row r="47">
      <c r="A47" s="32" t="s">
        <v>4040</v>
      </c>
      <c r="B47" s="32" t="s">
        <v>4041</v>
      </c>
      <c r="C47" s="32" t="s">
        <v>4042</v>
      </c>
      <c r="D47" s="32">
        <v>2009.0</v>
      </c>
      <c r="E47" s="32" t="s">
        <v>99</v>
      </c>
      <c r="F47" s="32">
        <v>3.0</v>
      </c>
      <c r="G47" s="32">
        <v>-7.0</v>
      </c>
      <c r="H47" s="32">
        <v>-4.0</v>
      </c>
      <c r="I47" s="32">
        <v>-6.0</v>
      </c>
      <c r="J47" s="32">
        <v>3.0</v>
      </c>
      <c r="K47" s="32" t="s">
        <v>405</v>
      </c>
      <c r="L47" s="32" t="s">
        <v>405</v>
      </c>
      <c r="M47" s="32">
        <v>0.0</v>
      </c>
      <c r="N47" s="32">
        <v>1.0</v>
      </c>
      <c r="O47" s="32" t="s">
        <v>84</v>
      </c>
      <c r="P47" s="32" t="s">
        <v>10</v>
      </c>
      <c r="Q47" s="32">
        <v>1.0</v>
      </c>
      <c r="R47" s="32">
        <v>0.0</v>
      </c>
      <c r="S47" s="32">
        <v>0.0</v>
      </c>
      <c r="T47" s="32">
        <v>0.0</v>
      </c>
      <c r="U47" s="32" t="s">
        <v>4043</v>
      </c>
      <c r="V47" s="32" t="s">
        <v>4044</v>
      </c>
      <c r="W47" s="32" t="s">
        <v>25</v>
      </c>
      <c r="X47" s="32" t="s">
        <v>4045</v>
      </c>
      <c r="Y47" s="32" t="s">
        <v>4046</v>
      </c>
      <c r="Z47" s="32" t="s">
        <v>4047</v>
      </c>
      <c r="AA47" s="32" t="s">
        <v>94</v>
      </c>
      <c r="AB47" s="32" t="s">
        <v>4048</v>
      </c>
      <c r="AC47" s="32" t="s">
        <v>4049</v>
      </c>
      <c r="AD47" s="32" t="s">
        <v>4050</v>
      </c>
      <c r="AE47" s="32" t="s">
        <v>94</v>
      </c>
      <c r="AF47" s="32" t="s">
        <v>4051</v>
      </c>
      <c r="AG47" s="32" t="s">
        <v>96</v>
      </c>
      <c r="AH47" s="32" t="s">
        <v>126</v>
      </c>
    </row>
    <row r="48">
      <c r="A48" s="32" t="s">
        <v>4052</v>
      </c>
      <c r="B48" s="59" t="s">
        <v>4053</v>
      </c>
      <c r="C48" s="32" t="s">
        <v>4054</v>
      </c>
      <c r="D48" s="32">
        <v>2008.0</v>
      </c>
      <c r="E48" s="32" t="s">
        <v>4055</v>
      </c>
      <c r="F48" s="32">
        <v>2.0</v>
      </c>
      <c r="G48" s="32">
        <v>-10.0</v>
      </c>
      <c r="H48" s="32">
        <v>-5.0</v>
      </c>
      <c r="I48" s="32">
        <v>-15.0</v>
      </c>
      <c r="J48" s="32">
        <v>0.0</v>
      </c>
      <c r="K48" s="32" t="s">
        <v>308</v>
      </c>
      <c r="L48" s="32" t="s">
        <v>42</v>
      </c>
      <c r="M48" s="32">
        <v>0.0</v>
      </c>
      <c r="N48" s="32">
        <v>1.0</v>
      </c>
      <c r="O48" s="32" t="s">
        <v>968</v>
      </c>
      <c r="P48" s="32" t="s">
        <v>10</v>
      </c>
      <c r="Q48" s="32">
        <v>0.25</v>
      </c>
      <c r="R48" s="32">
        <v>0.75</v>
      </c>
      <c r="S48" s="32">
        <v>9.0</v>
      </c>
      <c r="T48" s="32">
        <v>1.0</v>
      </c>
      <c r="U48" s="45"/>
      <c r="V48" s="32">
        <f>SUM(S48:U48)</f>
        <v>10</v>
      </c>
      <c r="W48" s="32"/>
      <c r="X48" s="45"/>
      <c r="Y48" s="45"/>
      <c r="Z48" s="45"/>
      <c r="AA48" s="45"/>
      <c r="AB48" s="45"/>
      <c r="AC48" s="45"/>
      <c r="AD48" s="32" t="s">
        <v>4056</v>
      </c>
      <c r="AE48" s="45"/>
      <c r="AF48" s="32" t="s">
        <v>4057</v>
      </c>
      <c r="AG48" s="32" t="s">
        <v>96</v>
      </c>
      <c r="AH48" s="32" t="s">
        <v>3828</v>
      </c>
    </row>
    <row r="49">
      <c r="A49" s="32" t="s">
        <v>4058</v>
      </c>
      <c r="B49" s="59" t="s">
        <v>4059</v>
      </c>
      <c r="C49" s="32" t="s">
        <v>2792</v>
      </c>
      <c r="D49" s="32">
        <v>2019.0</v>
      </c>
      <c r="E49" s="32" t="s">
        <v>4060</v>
      </c>
      <c r="F49" s="32" t="s">
        <v>1248</v>
      </c>
      <c r="G49" s="32">
        <v>-10.0</v>
      </c>
      <c r="H49" s="32">
        <v>-6.0</v>
      </c>
      <c r="I49" s="32">
        <v>-15.0</v>
      </c>
      <c r="J49" s="32">
        <v>0.0</v>
      </c>
      <c r="K49" s="32" t="s">
        <v>42</v>
      </c>
      <c r="L49" s="32" t="s">
        <v>42</v>
      </c>
      <c r="M49" s="32">
        <v>0.0</v>
      </c>
      <c r="N49" s="32">
        <v>1.0</v>
      </c>
      <c r="O49" s="32" t="s">
        <v>84</v>
      </c>
      <c r="P49" s="32" t="s">
        <v>10</v>
      </c>
      <c r="Q49" s="32">
        <v>0.0</v>
      </c>
      <c r="R49" s="32">
        <v>1.0</v>
      </c>
      <c r="S49" s="32">
        <v>0.0</v>
      </c>
      <c r="T49" s="32">
        <f t="shared" ref="T49:T50" si="5">SUM(Q49:S49)</f>
        <v>1</v>
      </c>
      <c r="U49" s="32" t="s">
        <v>4061</v>
      </c>
      <c r="V49" s="32" t="s">
        <v>4062</v>
      </c>
      <c r="W49" s="32"/>
      <c r="X49" s="32" t="s">
        <v>422</v>
      </c>
      <c r="Y49" s="32" t="s">
        <v>102</v>
      </c>
      <c r="Z49" s="32" t="s">
        <v>4063</v>
      </c>
      <c r="AA49" s="32" t="s">
        <v>94</v>
      </c>
      <c r="AB49" s="32" t="s">
        <v>4064</v>
      </c>
      <c r="AC49" s="32" t="s">
        <v>4065</v>
      </c>
      <c r="AD49" s="32" t="s">
        <v>4066</v>
      </c>
      <c r="AE49" s="32" t="s">
        <v>4067</v>
      </c>
      <c r="AF49" s="32" t="s">
        <v>4068</v>
      </c>
      <c r="AG49" s="32" t="s">
        <v>96</v>
      </c>
      <c r="AH49" s="32" t="s">
        <v>3522</v>
      </c>
    </row>
    <row r="50">
      <c r="A50" s="32" t="s">
        <v>4069</v>
      </c>
      <c r="B50" s="59" t="s">
        <v>4070</v>
      </c>
      <c r="C50" s="32" t="s">
        <v>4071</v>
      </c>
      <c r="D50" s="32">
        <v>2019.0</v>
      </c>
      <c r="E50" s="32" t="s">
        <v>4072</v>
      </c>
      <c r="F50" s="43">
        <v>44595.0</v>
      </c>
      <c r="G50" s="32">
        <v>-3.0</v>
      </c>
      <c r="H50" s="32">
        <v>-1.0</v>
      </c>
      <c r="I50" s="32">
        <v>-2.0</v>
      </c>
      <c r="J50" s="32">
        <v>0.0</v>
      </c>
      <c r="K50" s="32" t="s">
        <v>216</v>
      </c>
      <c r="L50" s="32" t="s">
        <v>44</v>
      </c>
      <c r="M50" s="32">
        <v>0.0</v>
      </c>
      <c r="N50" s="32">
        <v>1.0</v>
      </c>
      <c r="O50" s="32" t="s">
        <v>968</v>
      </c>
      <c r="P50" s="32" t="s">
        <v>10</v>
      </c>
      <c r="Q50" s="32">
        <v>0.25</v>
      </c>
      <c r="R50" s="32">
        <v>0.75</v>
      </c>
      <c r="S50" s="32">
        <v>0.0</v>
      </c>
      <c r="T50" s="32">
        <f t="shared" si="5"/>
        <v>1</v>
      </c>
      <c r="U50" s="32" t="s">
        <v>4073</v>
      </c>
      <c r="V50" s="32" t="s">
        <v>4074</v>
      </c>
      <c r="W50" s="32" t="s">
        <v>25</v>
      </c>
      <c r="X50" s="32" t="s">
        <v>2104</v>
      </c>
      <c r="Y50" s="32" t="s">
        <v>102</v>
      </c>
      <c r="Z50" s="32" t="s">
        <v>4075</v>
      </c>
      <c r="AA50" s="32" t="s">
        <v>4076</v>
      </c>
      <c r="AB50" s="32" t="s">
        <v>4077</v>
      </c>
      <c r="AC50" s="32" t="s">
        <v>4078</v>
      </c>
      <c r="AD50" s="32" t="s">
        <v>4079</v>
      </c>
      <c r="AE50" s="32" t="s">
        <v>4080</v>
      </c>
      <c r="AF50" s="32" t="s">
        <v>4081</v>
      </c>
      <c r="AG50" s="32" t="s">
        <v>151</v>
      </c>
      <c r="AH50" s="32" t="s">
        <v>4013</v>
      </c>
    </row>
    <row r="51">
      <c r="A51" s="32" t="s">
        <v>4082</v>
      </c>
      <c r="B51" s="59" t="s">
        <v>4083</v>
      </c>
      <c r="C51" s="32" t="s">
        <v>4084</v>
      </c>
      <c r="D51" s="32">
        <v>2007.0</v>
      </c>
      <c r="E51" s="32" t="s">
        <v>4055</v>
      </c>
      <c r="F51" s="32">
        <v>2.0</v>
      </c>
      <c r="G51" s="32">
        <v>-10.0</v>
      </c>
      <c r="H51" s="32">
        <v>-5.0</v>
      </c>
      <c r="I51" s="32">
        <v>-15.0</v>
      </c>
      <c r="J51" s="32">
        <v>0.0</v>
      </c>
      <c r="K51" s="32" t="s">
        <v>308</v>
      </c>
      <c r="L51" s="32" t="s">
        <v>42</v>
      </c>
      <c r="M51" s="32">
        <v>0.0</v>
      </c>
      <c r="N51" s="32">
        <v>1.0</v>
      </c>
      <c r="O51" s="32" t="s">
        <v>968</v>
      </c>
      <c r="P51" s="32" t="s">
        <v>10</v>
      </c>
      <c r="Q51" s="32">
        <v>0.25</v>
      </c>
      <c r="R51" s="32">
        <v>0.75</v>
      </c>
      <c r="S51" s="32">
        <v>0.0</v>
      </c>
      <c r="T51" s="32">
        <v>1.0</v>
      </c>
      <c r="U51" s="45"/>
      <c r="V51" s="32">
        <f>SUM(S51:U51)</f>
        <v>1</v>
      </c>
      <c r="W51" s="32"/>
      <c r="X51" s="45"/>
      <c r="Y51" s="45"/>
      <c r="Z51" s="45"/>
      <c r="AA51" s="45"/>
      <c r="AB51" s="32" t="s">
        <v>4085</v>
      </c>
      <c r="AC51" s="32" t="s">
        <v>4086</v>
      </c>
      <c r="AD51" s="32"/>
      <c r="AE51" s="32"/>
      <c r="AF51" s="32" t="s">
        <v>4087</v>
      </c>
      <c r="AG51" s="32" t="s">
        <v>96</v>
      </c>
      <c r="AH51" s="32" t="s">
        <v>3753</v>
      </c>
    </row>
    <row r="52">
      <c r="A52" s="32" t="s">
        <v>4088</v>
      </c>
      <c r="B52" s="59" t="s">
        <v>4089</v>
      </c>
      <c r="C52" s="32" t="s">
        <v>4090</v>
      </c>
      <c r="D52" s="32">
        <v>2014.0</v>
      </c>
      <c r="E52" s="32" t="s">
        <v>4091</v>
      </c>
      <c r="F52" s="32">
        <v>3.0</v>
      </c>
      <c r="G52" s="32">
        <v>-10.0</v>
      </c>
      <c r="H52" s="32">
        <v>5.0</v>
      </c>
      <c r="I52" s="32">
        <v>-9.0</v>
      </c>
      <c r="J52" s="32">
        <v>8.0</v>
      </c>
      <c r="K52" s="32" t="s">
        <v>4092</v>
      </c>
      <c r="L52" s="32" t="s">
        <v>405</v>
      </c>
      <c r="M52" s="32">
        <v>1.0</v>
      </c>
      <c r="N52" s="32">
        <v>1.0</v>
      </c>
      <c r="O52" s="32" t="s">
        <v>84</v>
      </c>
      <c r="P52" s="32" t="s">
        <v>10</v>
      </c>
      <c r="Q52" s="32">
        <v>0.25</v>
      </c>
      <c r="R52" s="32">
        <v>0.75</v>
      </c>
      <c r="S52" s="32">
        <v>0.0</v>
      </c>
      <c r="T52" s="32">
        <f t="shared" ref="T52:T59" si="6">SUM(Q52:S52)</f>
        <v>1</v>
      </c>
      <c r="U52" s="32" t="s">
        <v>4093</v>
      </c>
      <c r="V52" s="32" t="s">
        <v>4094</v>
      </c>
      <c r="W52" s="32" t="s">
        <v>408</v>
      </c>
      <c r="X52" s="32" t="s">
        <v>4095</v>
      </c>
      <c r="Y52" s="32" t="s">
        <v>1015</v>
      </c>
      <c r="Z52" s="32" t="s">
        <v>4096</v>
      </c>
      <c r="AA52" s="32" t="s">
        <v>4097</v>
      </c>
      <c r="AB52" s="32" t="s">
        <v>4098</v>
      </c>
      <c r="AC52" s="32" t="s">
        <v>4099</v>
      </c>
      <c r="AD52" s="32" t="s">
        <v>4100</v>
      </c>
      <c r="AE52" s="32" t="s">
        <v>4101</v>
      </c>
      <c r="AF52" s="32" t="s">
        <v>4102</v>
      </c>
      <c r="AG52" s="32" t="s">
        <v>96</v>
      </c>
      <c r="AH52" s="32" t="s">
        <v>4103</v>
      </c>
    </row>
    <row r="53">
      <c r="A53" s="32" t="s">
        <v>4104</v>
      </c>
      <c r="B53" s="59" t="s">
        <v>4105</v>
      </c>
      <c r="C53" s="32" t="s">
        <v>4106</v>
      </c>
      <c r="D53" s="32">
        <v>2017.0</v>
      </c>
      <c r="E53" s="32" t="s">
        <v>617</v>
      </c>
      <c r="F53" s="32">
        <v>3.0</v>
      </c>
      <c r="G53" s="32">
        <v>-10.0</v>
      </c>
      <c r="H53" s="32">
        <v>-7.0</v>
      </c>
      <c r="I53" s="32">
        <v>-3.0</v>
      </c>
      <c r="J53" s="32">
        <v>0.0</v>
      </c>
      <c r="K53" s="32" t="s">
        <v>42</v>
      </c>
      <c r="L53" s="32" t="s">
        <v>42</v>
      </c>
      <c r="M53" s="32">
        <v>0.0</v>
      </c>
      <c r="N53" s="32">
        <v>1.0</v>
      </c>
      <c r="O53" s="32" t="s">
        <v>280</v>
      </c>
      <c r="P53" s="32" t="s">
        <v>10</v>
      </c>
      <c r="Q53" s="32">
        <v>0.5</v>
      </c>
      <c r="R53" s="32">
        <v>0.5</v>
      </c>
      <c r="S53" s="32">
        <v>0.0</v>
      </c>
      <c r="T53" s="32">
        <f t="shared" si="6"/>
        <v>1</v>
      </c>
      <c r="U53" s="32" t="s">
        <v>4107</v>
      </c>
      <c r="V53" s="32" t="s">
        <v>4108</v>
      </c>
      <c r="W53" s="32"/>
      <c r="X53" s="32" t="s">
        <v>4109</v>
      </c>
      <c r="Y53" s="32" t="s">
        <v>448</v>
      </c>
      <c r="Z53" s="32" t="s">
        <v>4110</v>
      </c>
      <c r="AA53" s="32" t="s">
        <v>4111</v>
      </c>
      <c r="AB53" s="32" t="s">
        <v>4112</v>
      </c>
      <c r="AC53" s="32" t="s">
        <v>4113</v>
      </c>
      <c r="AD53" s="32" t="s">
        <v>4114</v>
      </c>
      <c r="AE53" s="32" t="s">
        <v>4115</v>
      </c>
      <c r="AF53" s="32" t="s">
        <v>4116</v>
      </c>
      <c r="AG53" s="32" t="s">
        <v>564</v>
      </c>
      <c r="AH53" s="32" t="s">
        <v>3522</v>
      </c>
    </row>
    <row r="54">
      <c r="A54" s="32" t="s">
        <v>4117</v>
      </c>
      <c r="B54" s="32" t="s">
        <v>4118</v>
      </c>
      <c r="C54" s="32" t="s">
        <v>2982</v>
      </c>
      <c r="D54" s="32">
        <v>2019.0</v>
      </c>
      <c r="E54" s="32" t="s">
        <v>4119</v>
      </c>
      <c r="F54" s="32">
        <v>3.0</v>
      </c>
      <c r="G54" s="32">
        <v>-10.0</v>
      </c>
      <c r="H54" s="32">
        <v>0.0</v>
      </c>
      <c r="I54" s="32">
        <v>-6.0</v>
      </c>
      <c r="J54" s="32">
        <v>5.0</v>
      </c>
      <c r="K54" s="32" t="s">
        <v>4120</v>
      </c>
      <c r="L54" s="32" t="s">
        <v>774</v>
      </c>
      <c r="M54" s="32">
        <v>1.0</v>
      </c>
      <c r="N54" s="32">
        <v>1.0</v>
      </c>
      <c r="O54" s="32" t="s">
        <v>1949</v>
      </c>
      <c r="P54" s="32" t="s">
        <v>3484</v>
      </c>
      <c r="Q54" s="32">
        <v>0.5</v>
      </c>
      <c r="R54" s="32">
        <v>0.5</v>
      </c>
      <c r="S54" s="32">
        <v>0.0</v>
      </c>
      <c r="T54" s="32">
        <f t="shared" si="6"/>
        <v>1</v>
      </c>
      <c r="U54" s="32" t="s">
        <v>4121</v>
      </c>
      <c r="V54" s="32" t="s">
        <v>408</v>
      </c>
      <c r="W54" s="32"/>
      <c r="X54" s="32" t="s">
        <v>2762</v>
      </c>
      <c r="Y54" s="32" t="s">
        <v>233</v>
      </c>
      <c r="Z54" s="32" t="s">
        <v>4122</v>
      </c>
      <c r="AA54" s="32" t="s">
        <v>4123</v>
      </c>
      <c r="AB54" s="32" t="s">
        <v>4124</v>
      </c>
      <c r="AC54" s="32" t="s">
        <v>4125</v>
      </c>
      <c r="AD54" s="32" t="s">
        <v>4126</v>
      </c>
      <c r="AE54" s="32" t="s">
        <v>4127</v>
      </c>
      <c r="AF54" s="32" t="s">
        <v>4128</v>
      </c>
      <c r="AG54" s="32" t="s">
        <v>96</v>
      </c>
      <c r="AH54" s="32" t="s">
        <v>3623</v>
      </c>
    </row>
    <row r="55">
      <c r="A55" s="32" t="s">
        <v>4129</v>
      </c>
      <c r="B55" s="59" t="s">
        <v>4130</v>
      </c>
      <c r="C55" s="32" t="s">
        <v>4131</v>
      </c>
      <c r="D55" s="32">
        <v>2014.0</v>
      </c>
      <c r="E55" s="32" t="s">
        <v>179</v>
      </c>
      <c r="F55" s="32">
        <v>3.0</v>
      </c>
      <c r="G55" s="32">
        <v>-3.0</v>
      </c>
      <c r="H55" s="32">
        <v>-1.0</v>
      </c>
      <c r="I55" s="32">
        <v>-2.0</v>
      </c>
      <c r="J55" s="32">
        <v>0.0</v>
      </c>
      <c r="K55" s="32" t="s">
        <v>3833</v>
      </c>
      <c r="L55" s="32" t="s">
        <v>45</v>
      </c>
      <c r="M55" s="32">
        <v>0.0</v>
      </c>
      <c r="N55" s="32">
        <v>1.0</v>
      </c>
      <c r="O55" s="32" t="s">
        <v>84</v>
      </c>
      <c r="P55" s="32" t="s">
        <v>10</v>
      </c>
      <c r="Q55" s="32">
        <v>0.25</v>
      </c>
      <c r="R55" s="32">
        <v>0.75</v>
      </c>
      <c r="S55" s="32">
        <v>0.0</v>
      </c>
      <c r="T55" s="32">
        <f t="shared" si="6"/>
        <v>1</v>
      </c>
      <c r="U55" s="32" t="s">
        <v>4132</v>
      </c>
      <c r="V55" s="32" t="s">
        <v>3730</v>
      </c>
      <c r="W55" s="32"/>
      <c r="X55" s="32" t="s">
        <v>4133</v>
      </c>
      <c r="Y55" s="32" t="s">
        <v>1069</v>
      </c>
      <c r="Z55" s="32" t="s">
        <v>4134</v>
      </c>
      <c r="AA55" s="32" t="s">
        <v>4135</v>
      </c>
      <c r="AB55" s="32" t="s">
        <v>4136</v>
      </c>
      <c r="AC55" s="32" t="s">
        <v>4137</v>
      </c>
      <c r="AD55" s="32" t="s">
        <v>4138</v>
      </c>
      <c r="AE55" s="32" t="s">
        <v>4139</v>
      </c>
      <c r="AF55" s="32" t="s">
        <v>4140</v>
      </c>
      <c r="AG55" s="32" t="s">
        <v>96</v>
      </c>
      <c r="AH55" s="32" t="s">
        <v>4141</v>
      </c>
    </row>
    <row r="56">
      <c r="A56" s="32" t="s">
        <v>4142</v>
      </c>
      <c r="B56" s="59" t="s">
        <v>4143</v>
      </c>
      <c r="C56" s="32" t="s">
        <v>4144</v>
      </c>
      <c r="D56" s="32">
        <v>2015.0</v>
      </c>
      <c r="E56" s="32" t="s">
        <v>2147</v>
      </c>
      <c r="F56" s="32">
        <v>2.0</v>
      </c>
      <c r="G56" s="32">
        <v>-9.0</v>
      </c>
      <c r="H56" s="32">
        <v>-6.0</v>
      </c>
      <c r="I56" s="32">
        <v>-6.0</v>
      </c>
      <c r="J56" s="32">
        <v>5.0</v>
      </c>
      <c r="K56" s="32" t="s">
        <v>42</v>
      </c>
      <c r="L56" s="32" t="s">
        <v>42</v>
      </c>
      <c r="M56" s="32">
        <v>0.0</v>
      </c>
      <c r="N56" s="32">
        <v>0.0</v>
      </c>
      <c r="O56" s="32" t="s">
        <v>968</v>
      </c>
      <c r="P56" s="32" t="s">
        <v>10</v>
      </c>
      <c r="Q56" s="32">
        <v>0.0</v>
      </c>
      <c r="R56" s="32">
        <v>1.0</v>
      </c>
      <c r="S56" s="32">
        <v>0.0</v>
      </c>
      <c r="T56" s="32">
        <f t="shared" si="6"/>
        <v>1</v>
      </c>
      <c r="U56" s="32" t="s">
        <v>4145</v>
      </c>
      <c r="V56" s="32" t="s">
        <v>4146</v>
      </c>
      <c r="W56" s="32"/>
      <c r="X56" s="32" t="s">
        <v>4147</v>
      </c>
      <c r="Y56" s="32" t="s">
        <v>102</v>
      </c>
      <c r="Z56" s="32" t="s">
        <v>4148</v>
      </c>
      <c r="AA56" s="32" t="s">
        <v>94</v>
      </c>
      <c r="AB56" s="32" t="s">
        <v>4149</v>
      </c>
      <c r="AC56" s="32" t="s">
        <v>4150</v>
      </c>
      <c r="AD56" s="32" t="s">
        <v>4151</v>
      </c>
      <c r="AE56" s="32" t="s">
        <v>4152</v>
      </c>
      <c r="AF56" s="32" t="s">
        <v>4153</v>
      </c>
      <c r="AG56" s="32" t="s">
        <v>1557</v>
      </c>
      <c r="AH56" s="32" t="s">
        <v>3753</v>
      </c>
    </row>
    <row r="57">
      <c r="A57" s="32" t="s">
        <v>4154</v>
      </c>
      <c r="B57" s="59" t="s">
        <v>4155</v>
      </c>
      <c r="C57" s="32" t="s">
        <v>4156</v>
      </c>
      <c r="D57" s="32">
        <v>2001.0</v>
      </c>
      <c r="E57" s="32" t="s">
        <v>4157</v>
      </c>
      <c r="F57" s="43">
        <v>44595.0</v>
      </c>
      <c r="G57" s="32">
        <v>-3.0</v>
      </c>
      <c r="H57" s="32">
        <v>-1.0</v>
      </c>
      <c r="I57" s="32">
        <v>0.0</v>
      </c>
      <c r="J57" s="32">
        <v>0.0</v>
      </c>
      <c r="K57" s="32" t="s">
        <v>45</v>
      </c>
      <c r="L57" s="32" t="s">
        <v>45</v>
      </c>
      <c r="M57" s="32">
        <v>0.0</v>
      </c>
      <c r="N57" s="32">
        <v>1.0</v>
      </c>
      <c r="O57" s="32" t="s">
        <v>84</v>
      </c>
      <c r="P57" s="32" t="s">
        <v>10</v>
      </c>
      <c r="Q57" s="32">
        <v>0.75</v>
      </c>
      <c r="R57" s="32">
        <v>0.25</v>
      </c>
      <c r="S57" s="32">
        <v>0.0</v>
      </c>
      <c r="T57" s="32">
        <f t="shared" si="6"/>
        <v>1</v>
      </c>
      <c r="U57" s="32" t="s">
        <v>4158</v>
      </c>
      <c r="V57" s="32" t="s">
        <v>4159</v>
      </c>
      <c r="W57" s="32"/>
      <c r="X57" s="32" t="s">
        <v>4160</v>
      </c>
      <c r="Y57" s="32" t="s">
        <v>102</v>
      </c>
      <c r="Z57" s="32" t="s">
        <v>4161</v>
      </c>
      <c r="AA57" s="32" t="s">
        <v>4162</v>
      </c>
      <c r="AB57" s="32" t="s">
        <v>4156</v>
      </c>
      <c r="AC57" s="32" t="s">
        <v>4163</v>
      </c>
      <c r="AD57" s="32" t="s">
        <v>137</v>
      </c>
      <c r="AE57" s="32" t="s">
        <v>4164</v>
      </c>
      <c r="AF57" s="32" t="s">
        <v>4165</v>
      </c>
      <c r="AG57" s="32" t="s">
        <v>151</v>
      </c>
      <c r="AH57" s="32" t="s">
        <v>3999</v>
      </c>
    </row>
    <row r="58">
      <c r="A58" s="32" t="s">
        <v>4166</v>
      </c>
      <c r="B58" s="59" t="s">
        <v>4167</v>
      </c>
      <c r="C58" s="32" t="s">
        <v>4168</v>
      </c>
      <c r="D58" s="32">
        <v>2013.0</v>
      </c>
      <c r="E58" s="32" t="s">
        <v>2696</v>
      </c>
      <c r="F58" s="32">
        <v>3.0</v>
      </c>
      <c r="G58" s="32">
        <v>-3.0</v>
      </c>
      <c r="H58" s="32">
        <v>-2.0</v>
      </c>
      <c r="I58" s="32">
        <v>-3.0</v>
      </c>
      <c r="J58" s="32">
        <v>0.0</v>
      </c>
      <c r="K58" s="32" t="s">
        <v>216</v>
      </c>
      <c r="L58" s="32" t="s">
        <v>45</v>
      </c>
      <c r="M58" s="32">
        <v>0.0</v>
      </c>
      <c r="N58" s="32">
        <v>1.0</v>
      </c>
      <c r="O58" s="32" t="s">
        <v>84</v>
      </c>
      <c r="P58" s="32" t="s">
        <v>10</v>
      </c>
      <c r="Q58" s="32">
        <v>0.25</v>
      </c>
      <c r="R58" s="32">
        <v>0.5</v>
      </c>
      <c r="S58" s="32">
        <v>0.25</v>
      </c>
      <c r="T58" s="32">
        <f t="shared" si="6"/>
        <v>1</v>
      </c>
      <c r="U58" s="32" t="s">
        <v>4169</v>
      </c>
      <c r="V58" s="32" t="s">
        <v>31</v>
      </c>
      <c r="W58" s="32"/>
      <c r="X58" s="32" t="s">
        <v>137</v>
      </c>
      <c r="Y58" s="32" t="s">
        <v>102</v>
      </c>
      <c r="Z58" s="32" t="s">
        <v>10</v>
      </c>
      <c r="AA58" s="32" t="s">
        <v>137</v>
      </c>
      <c r="AB58" s="32" t="s">
        <v>4170</v>
      </c>
      <c r="AC58" s="32" t="s">
        <v>4171</v>
      </c>
      <c r="AD58" s="32" t="s">
        <v>137</v>
      </c>
      <c r="AE58" s="32" t="s">
        <v>137</v>
      </c>
      <c r="AF58" s="32" t="s">
        <v>4172</v>
      </c>
      <c r="AG58" s="32" t="s">
        <v>96</v>
      </c>
      <c r="AH58" s="32" t="s">
        <v>4173</v>
      </c>
    </row>
    <row r="59" ht="28.5" customHeight="1">
      <c r="A59" s="32" t="s">
        <v>4174</v>
      </c>
      <c r="B59" s="59" t="s">
        <v>4175</v>
      </c>
      <c r="C59" s="32" t="s">
        <v>4176</v>
      </c>
      <c r="D59" s="32">
        <v>2016.0</v>
      </c>
      <c r="E59" s="32" t="s">
        <v>99</v>
      </c>
      <c r="F59" s="32">
        <v>3.0</v>
      </c>
      <c r="G59" s="32">
        <v>-10.0</v>
      </c>
      <c r="H59" s="32">
        <v>0.0</v>
      </c>
      <c r="I59" s="32">
        <v>-15.0</v>
      </c>
      <c r="J59" s="32">
        <v>5.0</v>
      </c>
      <c r="K59" s="32" t="s">
        <v>404</v>
      </c>
      <c r="L59" s="32" t="s">
        <v>404</v>
      </c>
      <c r="M59" s="32">
        <v>1.0</v>
      </c>
      <c r="N59" s="32">
        <v>1.0</v>
      </c>
      <c r="O59" s="32" t="s">
        <v>243</v>
      </c>
      <c r="P59" s="32" t="s">
        <v>10</v>
      </c>
      <c r="Q59" s="32">
        <v>0.5</v>
      </c>
      <c r="R59" s="32">
        <v>0.5</v>
      </c>
      <c r="S59" s="32">
        <v>0.0</v>
      </c>
      <c r="T59" s="32">
        <f t="shared" si="6"/>
        <v>1</v>
      </c>
      <c r="U59" s="32" t="s">
        <v>4177</v>
      </c>
      <c r="V59" s="32" t="s">
        <v>4178</v>
      </c>
      <c r="W59" s="32"/>
      <c r="X59" s="32" t="s">
        <v>4179</v>
      </c>
      <c r="Y59" s="32" t="s">
        <v>522</v>
      </c>
      <c r="Z59" s="32" t="s">
        <v>4180</v>
      </c>
      <c r="AA59" s="32" t="s">
        <v>4181</v>
      </c>
      <c r="AB59" s="32" t="s">
        <v>4182</v>
      </c>
      <c r="AC59" s="32" t="s">
        <v>4183</v>
      </c>
      <c r="AD59" s="32" t="s">
        <v>4184</v>
      </c>
      <c r="AE59" s="32" t="s">
        <v>4185</v>
      </c>
      <c r="AF59" s="32" t="s">
        <v>4186</v>
      </c>
      <c r="AG59" s="32" t="s">
        <v>96</v>
      </c>
      <c r="AH59" s="32" t="s">
        <v>3942</v>
      </c>
    </row>
    <row r="60" ht="28.5" customHeight="1">
      <c r="A60" s="32" t="s">
        <v>4187</v>
      </c>
      <c r="B60" s="59" t="s">
        <v>4188</v>
      </c>
      <c r="C60" s="32" t="s">
        <v>4189</v>
      </c>
      <c r="D60" s="32">
        <v>2014.0</v>
      </c>
      <c r="E60" s="32" t="s">
        <v>3101</v>
      </c>
      <c r="F60" s="32">
        <v>3.0</v>
      </c>
      <c r="G60" s="32">
        <v>-3.0</v>
      </c>
      <c r="H60" s="32">
        <v>-1.0</v>
      </c>
      <c r="I60" s="32">
        <v>-3.0</v>
      </c>
      <c r="J60" s="32">
        <v>0.0</v>
      </c>
      <c r="K60" s="32" t="s">
        <v>3768</v>
      </c>
      <c r="L60" s="32" t="s">
        <v>3768</v>
      </c>
      <c r="M60" s="32">
        <v>0.0</v>
      </c>
      <c r="N60" s="32">
        <v>1.0</v>
      </c>
      <c r="O60" s="32" t="s">
        <v>3111</v>
      </c>
      <c r="P60" s="32" t="s">
        <v>10</v>
      </c>
      <c r="Q60" s="32">
        <v>0.75</v>
      </c>
      <c r="R60" s="32">
        <v>0.25</v>
      </c>
      <c r="S60" s="32">
        <v>0.0</v>
      </c>
      <c r="T60" s="32">
        <v>1.0</v>
      </c>
      <c r="U60" s="32" t="s">
        <v>4190</v>
      </c>
      <c r="V60" s="32" t="s">
        <v>31</v>
      </c>
      <c r="W60" s="32"/>
      <c r="X60" s="32" t="s">
        <v>4133</v>
      </c>
      <c r="Y60" s="32" t="s">
        <v>102</v>
      </c>
      <c r="Z60" s="32" t="s">
        <v>4191</v>
      </c>
      <c r="AA60" s="32" t="s">
        <v>94</v>
      </c>
      <c r="AB60" s="32" t="s">
        <v>4192</v>
      </c>
      <c r="AC60" s="32" t="s">
        <v>4193</v>
      </c>
      <c r="AD60" s="32" t="s">
        <v>4194</v>
      </c>
      <c r="AE60" s="32" t="s">
        <v>94</v>
      </c>
      <c r="AF60" s="32" t="s">
        <v>4195</v>
      </c>
      <c r="AG60" s="32" t="s">
        <v>94</v>
      </c>
      <c r="AH60" s="32" t="s">
        <v>4196</v>
      </c>
    </row>
    <row r="61" ht="28.5" customHeight="1">
      <c r="A61" s="32" t="s">
        <v>4197</v>
      </c>
      <c r="B61" s="59" t="s">
        <v>4198</v>
      </c>
      <c r="C61" s="32" t="s">
        <v>4199</v>
      </c>
      <c r="D61" s="32">
        <v>2014.0</v>
      </c>
      <c r="E61" s="32" t="s">
        <v>4200</v>
      </c>
      <c r="F61" s="32">
        <v>2.0</v>
      </c>
      <c r="G61" s="32">
        <v>-3.0</v>
      </c>
      <c r="H61" s="32">
        <v>-1.0</v>
      </c>
      <c r="I61" s="32">
        <v>-2.0</v>
      </c>
      <c r="J61" s="32">
        <v>0.0</v>
      </c>
      <c r="K61" s="32" t="s">
        <v>216</v>
      </c>
      <c r="L61" s="32" t="s">
        <v>45</v>
      </c>
      <c r="M61" s="32">
        <v>0.0</v>
      </c>
      <c r="N61" s="32">
        <v>1.0</v>
      </c>
      <c r="O61" s="32" t="s">
        <v>243</v>
      </c>
      <c r="P61" s="32" t="s">
        <v>10</v>
      </c>
      <c r="Q61" s="32">
        <v>0.25</v>
      </c>
      <c r="R61" s="32">
        <v>0.75</v>
      </c>
      <c r="S61" s="32">
        <v>0.0</v>
      </c>
      <c r="T61" s="32">
        <f t="shared" ref="T61:T62" si="7">SUM(Q61:S61)</f>
        <v>1</v>
      </c>
      <c r="U61" s="32" t="s">
        <v>4201</v>
      </c>
      <c r="V61" s="32" t="s">
        <v>3730</v>
      </c>
      <c r="W61" s="32"/>
      <c r="X61" s="32" t="s">
        <v>2244</v>
      </c>
      <c r="Y61" s="32" t="s">
        <v>205</v>
      </c>
      <c r="Z61" s="32" t="s">
        <v>4202</v>
      </c>
      <c r="AA61" s="32" t="s">
        <v>4203</v>
      </c>
      <c r="AB61" s="32" t="s">
        <v>4204</v>
      </c>
      <c r="AC61" s="32" t="s">
        <v>4205</v>
      </c>
      <c r="AD61" s="32" t="s">
        <v>4206</v>
      </c>
      <c r="AE61" s="32" t="s">
        <v>4207</v>
      </c>
      <c r="AF61" s="32" t="s">
        <v>4208</v>
      </c>
      <c r="AG61" s="32" t="s">
        <v>96</v>
      </c>
      <c r="AH61" s="44" t="s">
        <v>4209</v>
      </c>
    </row>
    <row r="62" ht="28.5" customHeight="1">
      <c r="A62" s="32" t="s">
        <v>4210</v>
      </c>
      <c r="B62" s="59" t="s">
        <v>4211</v>
      </c>
      <c r="C62" s="32" t="s">
        <v>4212</v>
      </c>
      <c r="D62" s="32">
        <v>2017.0</v>
      </c>
      <c r="E62" s="32" t="s">
        <v>4213</v>
      </c>
      <c r="F62" s="32">
        <v>3.0</v>
      </c>
      <c r="G62" s="32">
        <v>-7.0</v>
      </c>
      <c r="H62" s="32">
        <v>-6.0</v>
      </c>
      <c r="I62" s="32">
        <v>2.0</v>
      </c>
      <c r="J62" s="32">
        <v>2.0</v>
      </c>
      <c r="K62" s="32" t="s">
        <v>330</v>
      </c>
      <c r="L62" s="32" t="s">
        <v>42</v>
      </c>
      <c r="M62" s="32">
        <v>0.0</v>
      </c>
      <c r="N62" s="32">
        <v>1.0</v>
      </c>
      <c r="O62" s="32" t="s">
        <v>243</v>
      </c>
      <c r="P62" s="32" t="s">
        <v>10</v>
      </c>
      <c r="Q62" s="32">
        <v>0.25</v>
      </c>
      <c r="R62" s="32">
        <v>0.75</v>
      </c>
      <c r="S62" s="32">
        <v>0.0</v>
      </c>
      <c r="T62" s="32">
        <f t="shared" si="7"/>
        <v>1</v>
      </c>
      <c r="U62" s="32" t="s">
        <v>4214</v>
      </c>
      <c r="V62" s="32" t="s">
        <v>4215</v>
      </c>
      <c r="W62" s="32"/>
      <c r="X62" s="32" t="s">
        <v>4216</v>
      </c>
      <c r="Y62" s="32" t="s">
        <v>102</v>
      </c>
      <c r="Z62" s="32" t="s">
        <v>4217</v>
      </c>
      <c r="AA62" s="32" t="s">
        <v>4218</v>
      </c>
      <c r="AB62" s="32" t="s">
        <v>4219</v>
      </c>
      <c r="AC62" s="32" t="s">
        <v>4220</v>
      </c>
      <c r="AD62" s="32" t="s">
        <v>4221</v>
      </c>
      <c r="AE62" s="32" t="s">
        <v>94</v>
      </c>
      <c r="AF62" s="32" t="s">
        <v>4222</v>
      </c>
      <c r="AG62" s="32" t="s">
        <v>96</v>
      </c>
      <c r="AH62" s="32" t="s">
        <v>3522</v>
      </c>
    </row>
  </sheetData>
  <autoFilter ref="$K$1:$K$57"/>
  <customSheetViews>
    <customSheetView guid="{A95560CF-BCF0-4C25-983A-1CCFF7FDB08E}" filter="1" showAutoFilter="1">
      <autoFilter ref="$K$1:$K$57"/>
    </customSheetView>
  </customSheetViews>
  <conditionalFormatting sqref="C61:AH62">
    <cfRule type="containsBlanks" dxfId="5" priority="1">
      <formula>LEN(TRIM(C61))=0</formula>
    </cfRule>
  </conditionalFormatting>
  <conditionalFormatting sqref="AG61:AG62">
    <cfRule type="containsText" dxfId="4" priority="2" operator="containsText" text="upper">
      <formula>NOT(ISERROR(SEARCH(("upper"),(AG61))))</formula>
    </cfRule>
  </conditionalFormatting>
  <conditionalFormatting sqref="AG61:AG62">
    <cfRule type="containsText" dxfId="3" priority="3" operator="containsText" text="lower">
      <formula>NOT(ISERROR(SEARCH(("lower"),(AG61))))</formula>
    </cfRule>
  </conditionalFormatting>
  <conditionalFormatting sqref="AH61:AH62">
    <cfRule type="containsText" dxfId="2" priority="4" operator="containsText" text="y">
      <formula>NOT(ISERROR(SEARCH(("y"),(AH61))))</formula>
    </cfRule>
  </conditionalFormatting>
  <conditionalFormatting sqref="P61:P62">
    <cfRule type="cellIs" dxfId="1" priority="5" operator="equal">
      <formula>"Survey"</formula>
    </cfRule>
  </conditionalFormatting>
  <conditionalFormatting sqref="T61:T62">
    <cfRule type="cellIs" dxfId="0" priority="6" operator="greaterThan">
      <formula>1</formula>
    </cfRule>
  </conditionalFormatting>
  <conditionalFormatting sqref="M61:M62">
    <cfRule type="cellIs" dxfId="2" priority="7" operator="equal">
      <formula>1</formula>
    </cfRule>
  </conditionalFormatting>
  <conditionalFormatting sqref="T5">
    <cfRule type="cellIs" dxfId="0" priority="8" operator="greaterThan">
      <formula>1</formula>
    </cfRule>
  </conditionalFormatting>
  <conditionalFormatting sqref="AG5">
    <cfRule type="containsText" dxfId="3" priority="9" operator="containsText" text="lower">
      <formula>NOT(ISERROR(SEARCH(("lower"),(AG5))))</formula>
    </cfRule>
  </conditionalFormatting>
  <conditionalFormatting sqref="AG5">
    <cfRule type="containsText" dxfId="4" priority="10" operator="containsText" text="upper">
      <formula>NOT(ISERROR(SEARCH(("upper"),(AG5))))</formula>
    </cfRule>
  </conditionalFormatting>
  <conditionalFormatting sqref="AH5">
    <cfRule type="containsText" dxfId="2" priority="11" operator="containsText" text="y">
      <formula>NOT(ISERROR(SEARCH(("y"),(AH5))))</formula>
    </cfRule>
  </conditionalFormatting>
  <conditionalFormatting sqref="M5">
    <cfRule type="cellIs" dxfId="2" priority="12" operator="equal">
      <formula>1</formula>
    </cfRule>
  </conditionalFormatting>
  <conditionalFormatting sqref="C5:AH5">
    <cfRule type="containsBlanks" dxfId="5" priority="13">
      <formula>LEN(TRIM(C5))=0</formula>
    </cfRule>
  </conditionalFormatting>
  <conditionalFormatting sqref="P5">
    <cfRule type="cellIs" dxfId="1" priority="14" operator="equal">
      <formula>"Survey"</formula>
    </cfRule>
  </conditionalFormatting>
  <conditionalFormatting sqref="M57">
    <cfRule type="cellIs" dxfId="2" priority="15" operator="equal">
      <formula>1</formula>
    </cfRule>
  </conditionalFormatting>
  <conditionalFormatting sqref="AG61:AG62">
    <cfRule type="containsText" dxfId="2" priority="16" operator="containsText" text="y">
      <formula>NOT(ISERROR(SEARCH(("y"),(AG61))))</formula>
    </cfRule>
  </conditionalFormatting>
  <conditionalFormatting sqref="P57">
    <cfRule type="cellIs" dxfId="1" priority="17" operator="equal">
      <formula>"Survey"</formula>
    </cfRule>
  </conditionalFormatting>
  <conditionalFormatting sqref="T57">
    <cfRule type="cellIs" dxfId="0" priority="18" operator="greaterThan">
      <formula>1</formula>
    </cfRule>
  </conditionalFormatting>
  <conditionalFormatting sqref="C57:AH57 AI57:AI60">
    <cfRule type="containsBlanks" dxfId="5" priority="19">
      <formula>LEN(TRIM(C57))=0</formula>
    </cfRule>
  </conditionalFormatting>
  <conditionalFormatting sqref="AH57">
    <cfRule type="containsText" dxfId="4" priority="20" operator="containsText" text="upper">
      <formula>NOT(ISERROR(SEARCH(("upper"),(AH57))))</formula>
    </cfRule>
  </conditionalFormatting>
  <conditionalFormatting sqref="AH57">
    <cfRule type="containsText" dxfId="3" priority="21" operator="containsText" text="lower">
      <formula>NOT(ISERROR(SEARCH(("lower"),(AH57))))</formula>
    </cfRule>
  </conditionalFormatting>
  <conditionalFormatting sqref="M59:M60">
    <cfRule type="cellIs" dxfId="2" priority="22" operator="equal">
      <formula>1</formula>
    </cfRule>
  </conditionalFormatting>
  <conditionalFormatting sqref="C59:AF60">
    <cfRule type="containsBlanks" dxfId="5" priority="23">
      <formula>LEN(TRIM(C59))=0</formula>
    </cfRule>
  </conditionalFormatting>
  <conditionalFormatting sqref="AD59:AD60">
    <cfRule type="containsText" dxfId="4" priority="24" operator="containsText" text="upper">
      <formula>NOT(ISERROR(SEARCH(("upper"),(AD59))))</formula>
    </cfRule>
  </conditionalFormatting>
  <conditionalFormatting sqref="AD59:AD60">
    <cfRule type="containsText" dxfId="3" priority="25" operator="containsText" text="lower">
      <formula>NOT(ISERROR(SEARCH(("lower"),(AD59))))</formula>
    </cfRule>
  </conditionalFormatting>
  <conditionalFormatting sqref="AE59:AE60">
    <cfRule type="containsText" dxfId="2" priority="26" operator="containsText" text="y">
      <formula>NOT(ISERROR(SEARCH(("y"),(AE59))))</formula>
    </cfRule>
  </conditionalFormatting>
  <conditionalFormatting sqref="P1:P4 P6:P56 P58:P60">
    <cfRule type="cellIs" dxfId="1" priority="27" operator="equal">
      <formula>"Survey"</formula>
    </cfRule>
  </conditionalFormatting>
  <conditionalFormatting sqref="S59:S60">
    <cfRule type="cellIs" dxfId="0" priority="28" operator="greaterThan">
      <formula>1</formula>
    </cfRule>
  </conditionalFormatting>
  <conditionalFormatting sqref="AH58 AF59:AG60">
    <cfRule type="containsBlanks" dxfId="5" priority="29">
      <formula>LEN(TRIM(AH58))=0</formula>
    </cfRule>
  </conditionalFormatting>
  <conditionalFormatting sqref="AH58 AG59:AG60">
    <cfRule type="containsText" dxfId="2" priority="30" operator="containsText" text="y">
      <formula>NOT(ISERROR(SEARCH(("y"),(AH58))))</formula>
    </cfRule>
  </conditionalFormatting>
  <conditionalFormatting sqref="AF59:AF60">
    <cfRule type="containsText" dxfId="4" priority="31" operator="containsText" text="upper">
      <formula>NOT(ISERROR(SEARCH(("upper"),(AF59))))</formula>
    </cfRule>
  </conditionalFormatting>
  <conditionalFormatting sqref="AF59:AF60">
    <cfRule type="containsText" dxfId="3" priority="32" operator="containsText" text="lower">
      <formula>NOT(ISERROR(SEARCH(("lower"),(AF59))))</formula>
    </cfRule>
  </conditionalFormatting>
  <conditionalFormatting sqref="M55">
    <cfRule type="cellIs" dxfId="2" priority="33" operator="equal">
      <formula>1</formula>
    </cfRule>
  </conditionalFormatting>
  <conditionalFormatting sqref="AG55">
    <cfRule type="containsText" dxfId="4" priority="34" operator="containsText" text="upper">
      <formula>NOT(ISERROR(SEARCH(("upper"),(AG55))))</formula>
    </cfRule>
  </conditionalFormatting>
  <conditionalFormatting sqref="AG55">
    <cfRule type="containsText" dxfId="3" priority="35" operator="containsText" text="lower">
      <formula>NOT(ISERROR(SEARCH(("lower"),(AG55))))</formula>
    </cfRule>
  </conditionalFormatting>
  <conditionalFormatting sqref="AH55">
    <cfRule type="containsText" dxfId="2" priority="36" operator="containsText" text="y">
      <formula>NOT(ISERROR(SEARCH(("y"),(AH55))))</formula>
    </cfRule>
  </conditionalFormatting>
  <conditionalFormatting sqref="T55">
    <cfRule type="cellIs" dxfId="0" priority="37" operator="greaterThan">
      <formula>1</formula>
    </cfRule>
  </conditionalFormatting>
  <conditionalFormatting sqref="C55:AH55">
    <cfRule type="containsBlanks" dxfId="5" priority="38">
      <formula>LEN(TRIM(C55))=0</formula>
    </cfRule>
  </conditionalFormatting>
  <conditionalFormatting sqref="C58:AG58">
    <cfRule type="containsBlanks" dxfId="5" priority="39">
      <formula>LEN(TRIM(C58))=0</formula>
    </cfRule>
  </conditionalFormatting>
  <conditionalFormatting sqref="AG58">
    <cfRule type="containsText" dxfId="4" priority="40" operator="containsText" text="upper">
      <formula>NOT(ISERROR(SEARCH(("upper"),(AG58))))</formula>
    </cfRule>
  </conditionalFormatting>
  <conditionalFormatting sqref="AG58">
    <cfRule type="containsText" dxfId="3" priority="41" operator="containsText" text="lower">
      <formula>NOT(ISERROR(SEARCH(("lower"),(AG58))))</formula>
    </cfRule>
  </conditionalFormatting>
  <conditionalFormatting sqref="M58">
    <cfRule type="cellIs" dxfId="2" priority="42" operator="equal">
      <formula>1</formula>
    </cfRule>
  </conditionalFormatting>
  <conditionalFormatting sqref="T58">
    <cfRule type="cellIs" dxfId="0" priority="43" operator="greaterThan">
      <formula>1</formula>
    </cfRule>
  </conditionalFormatting>
  <conditionalFormatting sqref="AG4 AG6 AG8:AG14 AG16 AG18 AG20:AG23 AG25:AG34 AG36:AG49 AG51:AG54">
    <cfRule type="containsText" dxfId="4" priority="44" operator="containsText" text="upper">
      <formula>NOT(ISERROR(SEARCH(("upper"),(AG4))))</formula>
    </cfRule>
  </conditionalFormatting>
  <conditionalFormatting sqref="AG4 AG6 AG8:AG14 AG16 AG18 AG20:AG23 AG25:AG34 AG36:AG49 AG51:AG54">
    <cfRule type="containsText" dxfId="3" priority="45" operator="containsText" text="lower">
      <formula>NOT(ISERROR(SEARCH(("lower"),(AG4))))</formula>
    </cfRule>
  </conditionalFormatting>
  <conditionalFormatting sqref="AH15">
    <cfRule type="containsText" dxfId="2" priority="46" operator="containsText" text="y">
      <formula>NOT(ISERROR(SEARCH(("y"),(AH15))))</formula>
    </cfRule>
  </conditionalFormatting>
  <conditionalFormatting sqref="M4 M6 M8:M14 M16 M18 M20:M23 M25:M42 M44:M49 M51:M54 M62">
    <cfRule type="cellIs" dxfId="2" priority="47" operator="equal">
      <formula>1</formula>
    </cfRule>
  </conditionalFormatting>
  <conditionalFormatting sqref="AH4:AH6 AH8:AH14 AH16:AH18 AH20:AH23 AH25:AH42 AH44:AH49 AH51:AH54 AH57">
    <cfRule type="containsText" dxfId="2" priority="48" operator="containsText" text="y">
      <formula>NOT(ISERROR(SEARCH(("y"),(AH4))))</formula>
    </cfRule>
  </conditionalFormatting>
  <conditionalFormatting sqref="T4 T6 T8:T14 T16 T18 T20:T23 T25:T34 T36:T49 T51:T54">
    <cfRule type="cellIs" dxfId="0" priority="49" operator="greaterThan">
      <formula>1</formula>
    </cfRule>
  </conditionalFormatting>
  <conditionalFormatting sqref="T15">
    <cfRule type="cellIs" dxfId="0" priority="50" operator="greaterThan">
      <formula>1</formula>
    </cfRule>
  </conditionalFormatting>
  <conditionalFormatting sqref="C15:AH15">
    <cfRule type="containsBlanks" dxfId="5" priority="51">
      <formula>LEN(TRIM(C15))=0</formula>
    </cfRule>
  </conditionalFormatting>
  <conditionalFormatting sqref="AG15">
    <cfRule type="containsText" dxfId="3" priority="52" operator="containsText" text="lower">
      <formula>NOT(ISERROR(SEARCH(("lower"),(AG15))))</formula>
    </cfRule>
  </conditionalFormatting>
  <conditionalFormatting sqref="AG15">
    <cfRule type="containsText" dxfId="4" priority="53" operator="containsText" text="upper">
      <formula>NOT(ISERROR(SEARCH(("upper"),(AG15))))</formula>
    </cfRule>
  </conditionalFormatting>
  <conditionalFormatting sqref="M15">
    <cfRule type="cellIs" dxfId="2" priority="54" operator="equal">
      <formula>1</formula>
    </cfRule>
  </conditionalFormatting>
  <conditionalFormatting sqref="C4:AG4 AH4:AH6 C6:AG6 C8:AH14 C16:AG16 AH16:AH18 C18:AG18 C20:O23 P20:P42 Q20:AH23 C25:O42 Q25:S42 T25:T49 U25:AF42 AG25:AG49 AH25:AH42 C44:S49 U44:AF49 AH44:AH49 C51:AH54 AH57 F62:O62">
    <cfRule type="containsBlanks" dxfId="5" priority="55">
      <formula>LEN(TRIM(C4))=0</formula>
    </cfRule>
  </conditionalFormatting>
  <conditionalFormatting sqref="C17:AH17 C19:D19 E19:P20 Q19:S19 T19:T21 U19:AF19 AG19:AH20">
    <cfRule type="containsBlanks" dxfId="5" priority="56">
      <formula>LEN(TRIM(C17))=0</formula>
    </cfRule>
  </conditionalFormatting>
  <conditionalFormatting sqref="T17 T19:T21">
    <cfRule type="cellIs" dxfId="0" priority="57" operator="greaterThan">
      <formula>1</formula>
    </cfRule>
  </conditionalFormatting>
  <conditionalFormatting sqref="M17 M19:M20">
    <cfRule type="cellIs" dxfId="2" priority="58" operator="equal">
      <formula>1</formula>
    </cfRule>
  </conditionalFormatting>
  <conditionalFormatting sqref="AG17 AG19:AG20">
    <cfRule type="containsText" dxfId="4" priority="59" operator="containsText" text="upper">
      <formula>NOT(ISERROR(SEARCH(("upper"),(AG17))))</formula>
    </cfRule>
  </conditionalFormatting>
  <conditionalFormatting sqref="AG17 AG19:AG20">
    <cfRule type="containsText" dxfId="3" priority="60" operator="containsText" text="lower">
      <formula>NOT(ISERROR(SEARCH(("lower"),(AG17))))</formula>
    </cfRule>
  </conditionalFormatting>
  <conditionalFormatting sqref="AH17 AH19:AH20">
    <cfRule type="containsText" dxfId="2" priority="61" operator="containsText" text="y">
      <formula>NOT(ISERROR(SEARCH(("y"),(AH17))))</formula>
    </cfRule>
  </conditionalFormatting>
  <conditionalFormatting sqref="O43">
    <cfRule type="cellIs" dxfId="2" priority="62" operator="equal">
      <formula>1</formula>
    </cfRule>
  </conditionalFormatting>
  <conditionalFormatting sqref="V43:W43">
    <cfRule type="cellIs" dxfId="0" priority="63" operator="greaterThan">
      <formula>1</formula>
    </cfRule>
  </conditionalFormatting>
  <conditionalFormatting sqref="Q43">
    <cfRule type="cellIs" dxfId="1" priority="64" operator="equal">
      <formula>"Survey"</formula>
    </cfRule>
  </conditionalFormatting>
  <conditionalFormatting sqref="C43:AH43">
    <cfRule type="containsBlanks" dxfId="5" priority="65">
      <formula>LEN(TRIM(C43))=0</formula>
    </cfRule>
  </conditionalFormatting>
  <conditionalFormatting sqref="AG7">
    <cfRule type="containsText" dxfId="4" priority="66" operator="containsText" text="upper">
      <formula>NOT(ISERROR(SEARCH(("upper"),(AG7))))</formula>
    </cfRule>
  </conditionalFormatting>
  <conditionalFormatting sqref="AG7">
    <cfRule type="containsText" dxfId="3" priority="67" operator="containsText" text="lower">
      <formula>NOT(ISERROR(SEARCH(("lower"),(AG7))))</formula>
    </cfRule>
  </conditionalFormatting>
  <conditionalFormatting sqref="M7">
    <cfRule type="cellIs" dxfId="2" priority="68" operator="equal">
      <formula>1</formula>
    </cfRule>
  </conditionalFormatting>
  <conditionalFormatting sqref="AH7">
    <cfRule type="containsText" dxfId="2" priority="69" operator="containsText" text="y">
      <formula>NOT(ISERROR(SEARCH(("y"),(AH7))))</formula>
    </cfRule>
  </conditionalFormatting>
  <conditionalFormatting sqref="C7:AH7">
    <cfRule type="containsBlanks" dxfId="5" priority="70">
      <formula>LEN(TRIM(C7))=0</formula>
    </cfRule>
  </conditionalFormatting>
  <conditionalFormatting sqref="T7">
    <cfRule type="cellIs" dxfId="0" priority="71" operator="greaterThan">
      <formula>1</formula>
    </cfRule>
  </conditionalFormatting>
  <conditionalFormatting sqref="AG3">
    <cfRule type="containsText" dxfId="4" priority="72" operator="containsText" text="upper">
      <formula>NOT(ISERROR(SEARCH(("upper"),(AG3))))</formula>
    </cfRule>
  </conditionalFormatting>
  <conditionalFormatting sqref="AG3">
    <cfRule type="containsText" dxfId="3" priority="73" operator="containsText" text="lower">
      <formula>NOT(ISERROR(SEARCH(("lower"),(AG3))))</formula>
    </cfRule>
  </conditionalFormatting>
  <conditionalFormatting sqref="C3:AG3 AH3:AH6 AH22:AH23 AH25:AH26">
    <cfRule type="containsBlanks" dxfId="5" priority="74">
      <formula>LEN(TRIM(C3))=0</formula>
    </cfRule>
  </conditionalFormatting>
  <conditionalFormatting sqref="M3">
    <cfRule type="cellIs" dxfId="2" priority="75" operator="equal">
      <formula>1</formula>
    </cfRule>
  </conditionalFormatting>
  <conditionalFormatting sqref="AH3:AH6 AH22:AH23 AH25:AH26">
    <cfRule type="containsText" dxfId="2" priority="76" operator="containsText" text="y">
      <formula>NOT(ISERROR(SEARCH(("y"),(AH3))))</formula>
    </cfRule>
  </conditionalFormatting>
  <conditionalFormatting sqref="T3">
    <cfRule type="cellIs" dxfId="0" priority="77" operator="greaterThan">
      <formula>1</formula>
    </cfRule>
  </conditionalFormatting>
  <conditionalFormatting sqref="C1:AH2 AI2:AP2 AH4">
    <cfRule type="containsBlanks" dxfId="5" priority="78">
      <formula>LEN(TRIM(C1))=0</formula>
    </cfRule>
  </conditionalFormatting>
  <conditionalFormatting sqref="M1:M2">
    <cfRule type="cellIs" dxfId="2" priority="79" operator="equal">
      <formula>1</formula>
    </cfRule>
  </conditionalFormatting>
  <conditionalFormatting sqref="AG1">
    <cfRule type="containsText" dxfId="4" priority="80" operator="containsText" text="upper">
      <formula>NOT(ISERROR(SEARCH(("upper"),(AG1))))</formula>
    </cfRule>
  </conditionalFormatting>
  <conditionalFormatting sqref="AG1">
    <cfRule type="containsText" dxfId="3" priority="81" operator="containsText" text="lower">
      <formula>NOT(ISERROR(SEARCH(("lower"),(AG1))))</formula>
    </cfRule>
  </conditionalFormatting>
  <conditionalFormatting sqref="AH1">
    <cfRule type="containsText" dxfId="2" priority="82" operator="containsText" text="y">
      <formula>NOT(ISERROR(SEARCH(("y"),(AH1))))</formula>
    </cfRule>
  </conditionalFormatting>
  <conditionalFormatting sqref="T2">
    <cfRule type="cellIs" dxfId="0" priority="83" operator="greaterThan">
      <formula>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20.63"/>
  </cols>
  <sheetData>
    <row r="1">
      <c r="A1" s="64">
        <v>159.0</v>
      </c>
      <c r="B1" s="65" t="s">
        <v>4223</v>
      </c>
      <c r="C1" s="65" t="s">
        <v>4224</v>
      </c>
      <c r="D1" s="65">
        <v>2011.0</v>
      </c>
      <c r="E1" s="66"/>
      <c r="F1" s="66"/>
      <c r="G1" s="67"/>
      <c r="H1" s="66"/>
      <c r="I1" s="67"/>
      <c r="J1" s="66"/>
      <c r="K1" s="68" t="s">
        <v>42</v>
      </c>
      <c r="L1" s="64">
        <v>0.0</v>
      </c>
      <c r="M1" s="66"/>
      <c r="N1" s="66"/>
      <c r="O1" s="65" t="s">
        <v>16</v>
      </c>
      <c r="P1" s="66"/>
      <c r="Q1" s="66"/>
      <c r="R1" s="66"/>
      <c r="S1" s="66"/>
      <c r="T1" s="64">
        <f>SUM(Q1:S1)</f>
        <v>0</v>
      </c>
      <c r="U1" s="66"/>
      <c r="V1" s="64" t="s">
        <v>4225</v>
      </c>
      <c r="W1" s="64" t="s">
        <v>4226</v>
      </c>
      <c r="X1" s="66"/>
      <c r="Y1" s="66"/>
      <c r="Z1" s="66"/>
      <c r="AA1" s="66"/>
      <c r="AB1" s="65" t="s">
        <v>4227</v>
      </c>
      <c r="AC1" s="64" t="s">
        <v>4228</v>
      </c>
      <c r="AD1" s="66"/>
      <c r="AE1" s="66"/>
      <c r="AF1" s="65" t="s">
        <v>4229</v>
      </c>
      <c r="AG1" s="66"/>
      <c r="AH1" s="66"/>
      <c r="AI1" s="66"/>
      <c r="AJ1" s="66"/>
    </row>
    <row r="2">
      <c r="A2" s="69">
        <v>162.0</v>
      </c>
      <c r="B2" s="65" t="s">
        <v>4230</v>
      </c>
      <c r="C2" s="65" t="s">
        <v>4231</v>
      </c>
      <c r="D2" s="65">
        <v>2020.0</v>
      </c>
      <c r="E2" s="66"/>
      <c r="F2" s="66"/>
      <c r="G2" s="68">
        <v>-10.0</v>
      </c>
      <c r="H2" s="70">
        <v>-6.0</v>
      </c>
      <c r="I2" s="71">
        <v>2.0</v>
      </c>
      <c r="J2" s="70">
        <v>2.0</v>
      </c>
      <c r="K2" s="71" t="s">
        <v>330</v>
      </c>
      <c r="L2" s="72"/>
      <c r="M2" s="72"/>
      <c r="N2" s="66"/>
      <c r="O2" s="66"/>
      <c r="P2" s="66"/>
      <c r="Q2" s="66"/>
      <c r="R2" s="66"/>
      <c r="S2" s="66"/>
      <c r="T2" s="66"/>
      <c r="U2" s="66"/>
      <c r="V2" s="64">
        <f t="shared" ref="V2:V5" si="1">SUM(S2:U2)</f>
        <v>0</v>
      </c>
      <c r="W2" s="66"/>
      <c r="X2" s="66"/>
      <c r="Y2" s="66"/>
      <c r="Z2" s="66"/>
      <c r="AA2" s="66"/>
      <c r="AB2" s="66"/>
      <c r="AC2" s="66"/>
      <c r="AD2" s="65" t="s">
        <v>4232</v>
      </c>
      <c r="AE2" s="66"/>
      <c r="AF2" s="66"/>
      <c r="AG2" s="66"/>
      <c r="AH2" s="72"/>
      <c r="AI2" s="66"/>
      <c r="AJ2" s="66"/>
    </row>
    <row r="3">
      <c r="A3" s="73">
        <v>163.0</v>
      </c>
      <c r="B3" s="65" t="s">
        <v>4233</v>
      </c>
      <c r="C3" s="65" t="s">
        <v>4234</v>
      </c>
      <c r="D3" s="65">
        <v>2015.0</v>
      </c>
      <c r="E3" s="66"/>
      <c r="F3" s="66"/>
      <c r="G3" s="74"/>
      <c r="H3" s="66"/>
      <c r="I3" s="67"/>
      <c r="J3" s="66"/>
      <c r="K3" s="68" t="s">
        <v>42</v>
      </c>
      <c r="L3" s="72"/>
      <c r="M3" s="72"/>
      <c r="N3" s="66"/>
      <c r="O3" s="66"/>
      <c r="P3" s="66"/>
      <c r="Q3" s="66"/>
      <c r="R3" s="66"/>
      <c r="S3" s="66"/>
      <c r="T3" s="66"/>
      <c r="U3" s="66"/>
      <c r="V3" s="64">
        <f t="shared" si="1"/>
        <v>0</v>
      </c>
      <c r="W3" s="66"/>
      <c r="X3" s="66"/>
      <c r="Y3" s="66"/>
      <c r="Z3" s="66"/>
      <c r="AA3" s="66"/>
      <c r="AB3" s="66"/>
      <c r="AC3" s="66"/>
      <c r="AD3" s="65" t="s">
        <v>4235</v>
      </c>
      <c r="AE3" s="66"/>
      <c r="AF3" s="66"/>
      <c r="AG3" s="66"/>
      <c r="AH3" s="64"/>
      <c r="AI3" s="66"/>
      <c r="AJ3" s="66"/>
    </row>
    <row r="4">
      <c r="A4" s="73">
        <v>169.0</v>
      </c>
      <c r="B4" s="65" t="s">
        <v>4236</v>
      </c>
      <c r="C4" s="65" t="s">
        <v>4237</v>
      </c>
      <c r="D4" s="65">
        <v>2019.0</v>
      </c>
      <c r="E4" s="66"/>
      <c r="F4" s="66"/>
      <c r="G4" s="74"/>
      <c r="H4" s="53">
        <v>-15.0</v>
      </c>
      <c r="I4" s="67"/>
      <c r="J4" s="66"/>
      <c r="K4" s="68" t="s">
        <v>42</v>
      </c>
      <c r="L4" s="72"/>
      <c r="M4" s="72"/>
      <c r="N4" s="66"/>
      <c r="O4" s="66"/>
      <c r="P4" s="66"/>
      <c r="Q4" s="66"/>
      <c r="R4" s="66"/>
      <c r="S4" s="66"/>
      <c r="T4" s="66"/>
      <c r="U4" s="66"/>
      <c r="V4" s="64">
        <f t="shared" si="1"/>
        <v>0</v>
      </c>
      <c r="W4" s="66"/>
      <c r="X4" s="66"/>
      <c r="Y4" s="66"/>
      <c r="Z4" s="66"/>
      <c r="AA4" s="66"/>
      <c r="AB4" s="66"/>
      <c r="AC4" s="66"/>
      <c r="AD4" s="65" t="s">
        <v>4238</v>
      </c>
      <c r="AE4" s="66"/>
      <c r="AF4" s="66"/>
      <c r="AG4" s="66"/>
      <c r="AH4" s="72"/>
      <c r="AI4" s="66"/>
      <c r="AJ4" s="66"/>
    </row>
    <row r="5">
      <c r="A5" s="69">
        <v>167.0</v>
      </c>
      <c r="B5" s="65" t="s">
        <v>4239</v>
      </c>
      <c r="C5" s="65" t="s">
        <v>4240</v>
      </c>
      <c r="D5" s="65">
        <v>2019.0</v>
      </c>
      <c r="E5" s="66"/>
      <c r="F5" s="66"/>
      <c r="G5" s="53">
        <v>-3.0</v>
      </c>
      <c r="H5" s="66"/>
      <c r="I5" s="66"/>
      <c r="J5" s="66"/>
      <c r="K5" s="64" t="s">
        <v>216</v>
      </c>
      <c r="L5" s="72"/>
      <c r="M5" s="72"/>
      <c r="N5" s="66"/>
      <c r="O5" s="66"/>
      <c r="P5" s="66"/>
      <c r="Q5" s="70" t="s">
        <v>10</v>
      </c>
      <c r="R5" s="66"/>
      <c r="S5" s="66"/>
      <c r="T5" s="66"/>
      <c r="U5" s="66"/>
      <c r="V5" s="64">
        <f t="shared" si="1"/>
        <v>0</v>
      </c>
      <c r="W5" s="66"/>
      <c r="X5" s="66"/>
      <c r="Y5" s="66"/>
      <c r="Z5" s="66"/>
      <c r="AA5" s="66"/>
      <c r="AB5" s="66"/>
      <c r="AC5" s="66"/>
      <c r="AD5" s="65" t="s">
        <v>4241</v>
      </c>
      <c r="AE5" s="66"/>
      <c r="AF5" s="66"/>
      <c r="AG5" s="66"/>
      <c r="AH5" s="65" t="s">
        <v>4242</v>
      </c>
      <c r="AI5" s="66"/>
      <c r="AJ5" s="66"/>
    </row>
    <row r="6">
      <c r="A6" s="64">
        <v>173.0</v>
      </c>
      <c r="B6" s="65" t="s">
        <v>4243</v>
      </c>
      <c r="C6" s="65" t="s">
        <v>4244</v>
      </c>
      <c r="D6" s="72"/>
      <c r="E6" s="64" t="s">
        <v>111</v>
      </c>
      <c r="F6" s="64">
        <v>0.0</v>
      </c>
      <c r="G6" s="66"/>
      <c r="H6" s="66"/>
      <c r="I6" s="66"/>
      <c r="J6" s="66"/>
      <c r="K6" s="64" t="s">
        <v>42</v>
      </c>
      <c r="L6" s="66"/>
      <c r="M6" s="66"/>
      <c r="N6" s="66"/>
      <c r="O6" s="66"/>
      <c r="P6" s="66"/>
      <c r="Q6" s="66"/>
      <c r="R6" s="66"/>
      <c r="S6" s="66"/>
      <c r="T6" s="64">
        <f>SUM(Q6:S6)</f>
        <v>0</v>
      </c>
      <c r="U6" s="66"/>
      <c r="V6" s="66"/>
      <c r="W6" s="66"/>
      <c r="X6" s="66"/>
      <c r="Y6" s="66"/>
      <c r="Z6" s="66"/>
      <c r="AA6" s="66"/>
      <c r="AB6" s="65" t="s">
        <v>4245</v>
      </c>
      <c r="AC6" s="66"/>
      <c r="AD6" s="66"/>
      <c r="AE6" s="66"/>
      <c r="AF6" s="64"/>
      <c r="AG6" s="66"/>
      <c r="AH6" s="66"/>
      <c r="AI6" s="66"/>
      <c r="AJ6" s="66"/>
    </row>
    <row r="7">
      <c r="A7" s="64">
        <v>174.0</v>
      </c>
      <c r="B7" s="65" t="s">
        <v>4246</v>
      </c>
      <c r="C7" s="65" t="s">
        <v>4247</v>
      </c>
      <c r="D7" s="65">
        <v>2011.0</v>
      </c>
      <c r="E7" s="66"/>
      <c r="F7" s="66"/>
      <c r="G7" s="66"/>
      <c r="H7" s="66"/>
      <c r="I7" s="66"/>
      <c r="J7" s="66"/>
      <c r="K7" s="64" t="s">
        <v>4248</v>
      </c>
      <c r="L7" s="66"/>
      <c r="M7" s="66"/>
      <c r="N7" s="66"/>
      <c r="O7" s="66"/>
      <c r="P7" s="66"/>
      <c r="Q7" s="66"/>
      <c r="R7" s="66"/>
      <c r="S7" s="66"/>
      <c r="T7" s="66"/>
      <c r="U7" s="66"/>
      <c r="V7" s="66"/>
      <c r="W7" s="66"/>
      <c r="X7" s="66"/>
      <c r="Y7" s="66"/>
      <c r="Z7" s="66"/>
      <c r="AA7" s="66"/>
      <c r="AB7" s="65" t="s">
        <v>4249</v>
      </c>
      <c r="AC7" s="66"/>
      <c r="AD7" s="66"/>
      <c r="AE7" s="66"/>
      <c r="AF7" s="65" t="s">
        <v>4250</v>
      </c>
      <c r="AG7" s="66"/>
      <c r="AH7" s="66"/>
      <c r="AI7" s="66"/>
      <c r="AJ7" s="66"/>
    </row>
    <row r="8">
      <c r="A8" s="73">
        <v>178.0</v>
      </c>
      <c r="B8" s="65" t="s">
        <v>4251</v>
      </c>
      <c r="C8" s="65" t="s">
        <v>4252</v>
      </c>
      <c r="D8" s="65">
        <v>2012.0</v>
      </c>
      <c r="E8" s="66"/>
      <c r="F8" s="66"/>
      <c r="G8" s="66"/>
      <c r="H8" s="66"/>
      <c r="I8" s="66"/>
      <c r="J8" s="66"/>
      <c r="K8" s="64" t="s">
        <v>232</v>
      </c>
      <c r="L8" s="66"/>
      <c r="M8" s="66"/>
      <c r="N8" s="66"/>
      <c r="O8" s="66"/>
      <c r="P8" s="66"/>
      <c r="Q8" s="66"/>
      <c r="R8" s="66"/>
      <c r="S8" s="66"/>
      <c r="T8" s="66"/>
      <c r="U8" s="66"/>
      <c r="V8" s="66"/>
      <c r="W8" s="66"/>
      <c r="X8" s="66"/>
      <c r="Y8" s="66"/>
      <c r="Z8" s="66"/>
      <c r="AA8" s="66"/>
      <c r="AB8" s="65" t="s">
        <v>4253</v>
      </c>
      <c r="AC8" s="66"/>
      <c r="AD8" s="66"/>
      <c r="AE8" s="66"/>
      <c r="AF8" s="65" t="s">
        <v>4254</v>
      </c>
      <c r="AG8" s="66"/>
      <c r="AH8" s="66"/>
      <c r="AI8" s="66"/>
      <c r="AJ8" s="66"/>
    </row>
    <row r="9">
      <c r="A9" s="73">
        <v>178.0</v>
      </c>
      <c r="B9" s="65" t="s">
        <v>4255</v>
      </c>
      <c r="C9" s="65" t="s">
        <v>4256</v>
      </c>
      <c r="D9" s="65">
        <v>2016.0</v>
      </c>
      <c r="E9" s="64" t="s">
        <v>3893</v>
      </c>
      <c r="F9" s="64">
        <v>2.0</v>
      </c>
      <c r="G9" s="64">
        <v>-10.0</v>
      </c>
      <c r="H9" s="70">
        <v>-6.0</v>
      </c>
      <c r="I9" s="70">
        <v>2.0</v>
      </c>
      <c r="J9" s="70">
        <v>2.0</v>
      </c>
      <c r="K9" s="70" t="s">
        <v>330</v>
      </c>
      <c r="L9" s="72"/>
      <c r="M9" s="72"/>
      <c r="N9" s="66"/>
      <c r="O9" s="66"/>
      <c r="P9" s="64" t="s">
        <v>1949</v>
      </c>
      <c r="Q9" s="66"/>
      <c r="R9" s="66"/>
      <c r="S9" s="66"/>
      <c r="T9" s="66"/>
      <c r="U9" s="66"/>
      <c r="V9" s="64">
        <f>SUM(S9:U9)</f>
        <v>0</v>
      </c>
      <c r="W9" s="66"/>
      <c r="X9" s="66"/>
      <c r="Y9" s="66"/>
      <c r="Z9" s="66"/>
      <c r="AA9" s="66"/>
      <c r="AB9" s="66"/>
      <c r="AC9" s="66"/>
      <c r="AD9" s="65" t="s">
        <v>4257</v>
      </c>
      <c r="AE9" s="66"/>
      <c r="AF9" s="66"/>
      <c r="AG9" s="66"/>
      <c r="AH9" s="65" t="s">
        <v>4258</v>
      </c>
      <c r="AI9" s="66"/>
      <c r="AJ9" s="66"/>
    </row>
    <row r="11">
      <c r="A11" s="73">
        <v>185.0</v>
      </c>
      <c r="B11" s="65" t="s">
        <v>4259</v>
      </c>
      <c r="C11" s="65" t="s">
        <v>4260</v>
      </c>
      <c r="D11" s="65">
        <v>2005.0</v>
      </c>
      <c r="E11" s="66"/>
      <c r="F11" s="66"/>
      <c r="G11" s="75"/>
      <c r="H11" s="66"/>
      <c r="I11" s="66"/>
      <c r="J11" s="66"/>
      <c r="K11" s="64" t="s">
        <v>112</v>
      </c>
      <c r="L11" s="72"/>
      <c r="M11" s="72"/>
      <c r="N11" s="66"/>
      <c r="O11" s="66"/>
      <c r="P11" s="66"/>
      <c r="Q11" s="66"/>
      <c r="R11" s="66"/>
      <c r="S11" s="66"/>
      <c r="T11" s="66"/>
      <c r="U11" s="66"/>
      <c r="V11" s="64">
        <f t="shared" ref="V11:V12" si="2">SUM(S11:U11)</f>
        <v>0</v>
      </c>
      <c r="W11" s="66"/>
      <c r="X11" s="66"/>
      <c r="Y11" s="66"/>
      <c r="Z11" s="66"/>
      <c r="AA11" s="66"/>
      <c r="AB11" s="66"/>
      <c r="AC11" s="66"/>
      <c r="AD11" s="65" t="s">
        <v>4261</v>
      </c>
      <c r="AE11" s="64" t="s">
        <v>4262</v>
      </c>
      <c r="AF11" s="66"/>
      <c r="AG11" s="66"/>
      <c r="AH11" s="65" t="s">
        <v>4263</v>
      </c>
      <c r="AI11" s="66"/>
      <c r="AJ11" s="66"/>
    </row>
    <row r="12">
      <c r="A12" s="73">
        <v>186.0</v>
      </c>
      <c r="B12" s="65" t="s">
        <v>4264</v>
      </c>
      <c r="C12" s="65" t="s">
        <v>4265</v>
      </c>
      <c r="D12" s="65">
        <v>2007.0</v>
      </c>
      <c r="E12" s="66"/>
      <c r="F12" s="66"/>
      <c r="G12" s="75"/>
      <c r="H12" s="66"/>
      <c r="I12" s="66"/>
      <c r="J12" s="66"/>
      <c r="K12" s="64" t="s">
        <v>42</v>
      </c>
      <c r="L12" s="72"/>
      <c r="M12" s="72"/>
      <c r="N12" s="66"/>
      <c r="O12" s="66"/>
      <c r="P12" s="66"/>
      <c r="Q12" s="66"/>
      <c r="R12" s="66"/>
      <c r="S12" s="66"/>
      <c r="T12" s="66"/>
      <c r="U12" s="66"/>
      <c r="V12" s="64">
        <f t="shared" si="2"/>
        <v>0</v>
      </c>
      <c r="W12" s="66"/>
      <c r="X12" s="66"/>
      <c r="Y12" s="66"/>
      <c r="Z12" s="66"/>
      <c r="AA12" s="66"/>
      <c r="AB12" s="66"/>
      <c r="AC12" s="66"/>
      <c r="AD12" s="65" t="s">
        <v>4266</v>
      </c>
      <c r="AE12" s="66"/>
      <c r="AF12" s="66"/>
      <c r="AG12" s="66"/>
      <c r="AH12" s="65" t="s">
        <v>4267</v>
      </c>
      <c r="AI12" s="66"/>
      <c r="AJ12" s="66"/>
    </row>
    <row r="13">
      <c r="A13" s="64">
        <v>191.0</v>
      </c>
      <c r="B13" s="65" t="s">
        <v>4268</v>
      </c>
      <c r="C13" s="65" t="s">
        <v>4269</v>
      </c>
      <c r="D13" s="65">
        <v>2020.0</v>
      </c>
      <c r="E13" s="64" t="s">
        <v>111</v>
      </c>
      <c r="F13" s="64">
        <v>0.0</v>
      </c>
      <c r="G13" s="64">
        <v>-9.0</v>
      </c>
      <c r="H13" s="64">
        <v>-5.0</v>
      </c>
      <c r="I13" s="66"/>
      <c r="J13" s="66"/>
      <c r="K13" s="64" t="s">
        <v>308</v>
      </c>
      <c r="L13" s="66"/>
      <c r="M13" s="66"/>
      <c r="N13" s="66"/>
      <c r="O13" s="66"/>
      <c r="P13" s="66"/>
      <c r="Q13" s="66"/>
      <c r="R13" s="66"/>
      <c r="S13" s="66"/>
      <c r="T13" s="64">
        <f>SUM(Q13:S13)</f>
        <v>0</v>
      </c>
      <c r="U13" s="66"/>
      <c r="V13" s="66"/>
      <c r="W13" s="66"/>
      <c r="X13" s="66"/>
      <c r="Y13" s="64" t="s">
        <v>4270</v>
      </c>
      <c r="Z13" s="66"/>
      <c r="AA13" s="66"/>
      <c r="AB13" s="65" t="s">
        <v>4271</v>
      </c>
      <c r="AC13" s="66"/>
      <c r="AD13" s="66"/>
      <c r="AE13" s="66"/>
      <c r="AF13" s="65" t="s">
        <v>4272</v>
      </c>
      <c r="AG13" s="66"/>
      <c r="AH13" s="66"/>
      <c r="AI13" s="66"/>
      <c r="AJ13" s="66"/>
    </row>
    <row r="14">
      <c r="A14" s="73">
        <v>190.0</v>
      </c>
      <c r="B14" s="65" t="s">
        <v>4273</v>
      </c>
      <c r="C14" s="65" t="s">
        <v>4274</v>
      </c>
      <c r="D14" s="65">
        <v>2014.0</v>
      </c>
      <c r="E14" s="66"/>
      <c r="F14" s="66"/>
      <c r="G14" s="72"/>
      <c r="H14" s="66"/>
      <c r="I14" s="66"/>
      <c r="J14" s="66"/>
      <c r="K14" s="64" t="s">
        <v>42</v>
      </c>
      <c r="L14" s="72"/>
      <c r="M14" s="72"/>
      <c r="N14" s="66"/>
      <c r="O14" s="66"/>
      <c r="P14" s="66"/>
      <c r="Q14" s="66"/>
      <c r="R14" s="66"/>
      <c r="S14" s="66"/>
      <c r="T14" s="66"/>
      <c r="U14" s="66"/>
      <c r="V14" s="64">
        <f t="shared" ref="V14:V21" si="3">SUM(S14:U14)</f>
        <v>0</v>
      </c>
      <c r="W14" s="66"/>
      <c r="X14" s="66"/>
      <c r="Y14" s="66"/>
      <c r="Z14" s="66"/>
      <c r="AA14" s="66"/>
      <c r="AB14" s="66"/>
      <c r="AC14" s="66"/>
      <c r="AD14" s="65" t="s">
        <v>4275</v>
      </c>
      <c r="AE14" s="66"/>
      <c r="AF14" s="66"/>
      <c r="AG14" s="66"/>
      <c r="AH14" s="65" t="s">
        <v>4276</v>
      </c>
      <c r="AI14" s="66"/>
      <c r="AJ14" s="66"/>
    </row>
    <row r="15">
      <c r="A15" s="73">
        <v>192.0</v>
      </c>
      <c r="B15" s="53" t="s">
        <v>4277</v>
      </c>
      <c r="C15" s="65" t="s">
        <v>4278</v>
      </c>
      <c r="D15" s="65">
        <v>2019.0</v>
      </c>
      <c r="E15" s="64" t="s">
        <v>2016</v>
      </c>
      <c r="F15" s="76">
        <v>44595.0</v>
      </c>
      <c r="G15" s="65">
        <v>-7.0</v>
      </c>
      <c r="H15" s="64">
        <v>-3.0</v>
      </c>
      <c r="I15" s="64" t="s">
        <v>94</v>
      </c>
      <c r="J15" s="64" t="s">
        <v>94</v>
      </c>
      <c r="K15" s="64" t="s">
        <v>44</v>
      </c>
      <c r="L15" s="72"/>
      <c r="M15" s="72"/>
      <c r="N15" s="64">
        <v>0.0</v>
      </c>
      <c r="O15" s="64">
        <v>1.0</v>
      </c>
      <c r="P15" s="64" t="s">
        <v>165</v>
      </c>
      <c r="Q15" s="64" t="s">
        <v>10</v>
      </c>
      <c r="R15" s="66"/>
      <c r="S15" s="64">
        <v>0.0</v>
      </c>
      <c r="T15" s="64">
        <v>1.0</v>
      </c>
      <c r="U15" s="64">
        <v>0.0</v>
      </c>
      <c r="V15" s="64">
        <f t="shared" si="3"/>
        <v>1</v>
      </c>
      <c r="W15" s="64" t="s">
        <v>4279</v>
      </c>
      <c r="X15" s="64" t="s">
        <v>137</v>
      </c>
      <c r="Y15" s="64" t="s">
        <v>4280</v>
      </c>
      <c r="Z15" s="64" t="s">
        <v>102</v>
      </c>
      <c r="AA15" s="64" t="s">
        <v>4281</v>
      </c>
      <c r="AB15" s="66"/>
      <c r="AC15" s="64" t="s">
        <v>4282</v>
      </c>
      <c r="AD15" s="65" t="s">
        <v>4283</v>
      </c>
      <c r="AE15" s="64" t="s">
        <v>4284</v>
      </c>
      <c r="AF15" s="64" t="s">
        <v>4285</v>
      </c>
      <c r="AG15" s="64" t="s">
        <v>4286</v>
      </c>
      <c r="AH15" s="65" t="s">
        <v>4287</v>
      </c>
      <c r="AI15" s="64" t="s">
        <v>151</v>
      </c>
      <c r="AJ15" s="64" t="s">
        <v>126</v>
      </c>
    </row>
    <row r="16">
      <c r="A16" s="73">
        <v>24.0</v>
      </c>
      <c r="B16" s="65" t="s">
        <v>4288</v>
      </c>
      <c r="C16" s="64" t="s">
        <v>4289</v>
      </c>
      <c r="D16" s="65">
        <v>2004.0</v>
      </c>
      <c r="E16" s="64" t="s">
        <v>111</v>
      </c>
      <c r="F16" s="64">
        <v>0.0</v>
      </c>
      <c r="G16" s="64">
        <v>-9.0</v>
      </c>
      <c r="H16" s="64">
        <v>0.0</v>
      </c>
      <c r="I16" s="64">
        <v>-9.0</v>
      </c>
      <c r="J16" s="64">
        <v>5.0</v>
      </c>
      <c r="K16" s="41" t="s">
        <v>404</v>
      </c>
      <c r="L16" s="72"/>
      <c r="M16" s="72"/>
      <c r="N16" s="64">
        <v>1.0</v>
      </c>
      <c r="O16" s="64">
        <v>1.0</v>
      </c>
      <c r="P16" s="64" t="s">
        <v>84</v>
      </c>
      <c r="Q16" s="64" t="s">
        <v>113</v>
      </c>
      <c r="R16" s="64" t="s">
        <v>4290</v>
      </c>
      <c r="S16" s="64">
        <v>0.0</v>
      </c>
      <c r="T16" s="64">
        <v>0.0</v>
      </c>
      <c r="U16" s="64">
        <v>0.0</v>
      </c>
      <c r="V16" s="64">
        <f t="shared" si="3"/>
        <v>0</v>
      </c>
      <c r="W16" s="64" t="s">
        <v>3617</v>
      </c>
      <c r="X16" s="64" t="s">
        <v>3528</v>
      </c>
      <c r="Y16" s="64" t="s">
        <v>3529</v>
      </c>
      <c r="Z16" s="64" t="s">
        <v>3530</v>
      </c>
      <c r="AA16" s="64" t="s">
        <v>3618</v>
      </c>
      <c r="AB16" s="64" t="s">
        <v>137</v>
      </c>
      <c r="AC16" s="64" t="s">
        <v>137</v>
      </c>
      <c r="AD16" s="65" t="s">
        <v>4291</v>
      </c>
      <c r="AE16" s="64" t="s">
        <v>4292</v>
      </c>
      <c r="AF16" s="64" t="s">
        <v>137</v>
      </c>
      <c r="AG16" s="64" t="s">
        <v>137</v>
      </c>
      <c r="AH16" s="65" t="s">
        <v>4293</v>
      </c>
      <c r="AI16" s="65" t="s">
        <v>96</v>
      </c>
      <c r="AJ16" s="65"/>
    </row>
    <row r="17">
      <c r="A17" s="73">
        <v>200.0</v>
      </c>
      <c r="B17" s="65" t="s">
        <v>4294</v>
      </c>
      <c r="C17" s="65" t="s">
        <v>4295</v>
      </c>
      <c r="D17" s="65">
        <v>1985.0</v>
      </c>
      <c r="E17" s="66"/>
      <c r="F17" s="66"/>
      <c r="G17" s="75"/>
      <c r="H17" s="66"/>
      <c r="I17" s="66"/>
      <c r="J17" s="66"/>
      <c r="K17" s="64" t="s">
        <v>42</v>
      </c>
      <c r="L17" s="72"/>
      <c r="M17" s="72"/>
      <c r="N17" s="66"/>
      <c r="O17" s="66"/>
      <c r="P17" s="66"/>
      <c r="Q17" s="66"/>
      <c r="R17" s="66"/>
      <c r="S17" s="66"/>
      <c r="T17" s="66"/>
      <c r="U17" s="66"/>
      <c r="V17" s="64">
        <f t="shared" si="3"/>
        <v>0</v>
      </c>
      <c r="W17" s="66"/>
      <c r="X17" s="66"/>
      <c r="Y17" s="66"/>
      <c r="Z17" s="66"/>
      <c r="AA17" s="66"/>
      <c r="AB17" s="66"/>
      <c r="AC17" s="66"/>
      <c r="AD17" s="65" t="s">
        <v>4296</v>
      </c>
      <c r="AE17" s="66"/>
      <c r="AF17" s="66"/>
      <c r="AG17" s="66"/>
      <c r="AH17" s="65" t="s">
        <v>4297</v>
      </c>
      <c r="AI17" s="66"/>
      <c r="AJ17" s="66"/>
    </row>
    <row r="18">
      <c r="A18" s="73">
        <v>201.0</v>
      </c>
      <c r="B18" s="65" t="s">
        <v>4298</v>
      </c>
      <c r="C18" s="65" t="s">
        <v>4299</v>
      </c>
      <c r="D18" s="65">
        <v>2000.0</v>
      </c>
      <c r="E18" s="64" t="s">
        <v>154</v>
      </c>
      <c r="F18" s="66"/>
      <c r="G18" s="53">
        <v>-3.0</v>
      </c>
      <c r="H18" s="64">
        <v>-2.0</v>
      </c>
      <c r="I18" s="64">
        <v>-3.0</v>
      </c>
      <c r="J18" s="64">
        <v>0.0</v>
      </c>
      <c r="K18" s="64" t="s">
        <v>3833</v>
      </c>
      <c r="L18" s="72"/>
      <c r="M18" s="72"/>
      <c r="N18" s="64">
        <v>0.0</v>
      </c>
      <c r="O18" s="64">
        <v>1.0</v>
      </c>
      <c r="P18" s="64" t="s">
        <v>4300</v>
      </c>
      <c r="Q18" s="64" t="s">
        <v>23</v>
      </c>
      <c r="R18" s="66"/>
      <c r="S18" s="66"/>
      <c r="T18" s="66"/>
      <c r="U18" s="66"/>
      <c r="V18" s="64">
        <f t="shared" si="3"/>
        <v>0</v>
      </c>
      <c r="W18" s="66"/>
      <c r="X18" s="66"/>
      <c r="Y18" s="66"/>
      <c r="Z18" s="66"/>
      <c r="AA18" s="66"/>
      <c r="AB18" s="66"/>
      <c r="AC18" s="66"/>
      <c r="AD18" s="65" t="s">
        <v>4301</v>
      </c>
      <c r="AE18" s="66"/>
      <c r="AF18" s="66"/>
      <c r="AG18" s="66"/>
      <c r="AH18" s="65" t="s">
        <v>4302</v>
      </c>
      <c r="AI18" s="66"/>
      <c r="AJ18" s="66"/>
    </row>
    <row r="19">
      <c r="A19" s="69">
        <v>193.0</v>
      </c>
      <c r="B19" s="65" t="s">
        <v>4303</v>
      </c>
      <c r="C19" s="65" t="s">
        <v>4304</v>
      </c>
      <c r="D19" s="65">
        <v>2016.0</v>
      </c>
      <c r="E19" s="66"/>
      <c r="F19" s="66"/>
      <c r="G19" s="75"/>
      <c r="H19" s="66"/>
      <c r="I19" s="66"/>
      <c r="J19" s="66"/>
      <c r="K19" s="64" t="s">
        <v>3833</v>
      </c>
      <c r="L19" s="66"/>
      <c r="M19" s="66"/>
      <c r="N19" s="70" t="s">
        <v>84</v>
      </c>
      <c r="O19" s="72"/>
      <c r="P19" s="72"/>
      <c r="Q19" s="66"/>
      <c r="R19" s="66"/>
      <c r="S19" s="66"/>
      <c r="T19" s="66"/>
      <c r="U19" s="66"/>
      <c r="V19" s="64">
        <f t="shared" si="3"/>
        <v>0</v>
      </c>
      <c r="W19" s="66"/>
      <c r="X19" s="66"/>
      <c r="Y19" s="66"/>
      <c r="Z19" s="66"/>
      <c r="AA19" s="66"/>
      <c r="AB19" s="66"/>
      <c r="AC19" s="66"/>
      <c r="AD19" s="65" t="s">
        <v>4305</v>
      </c>
      <c r="AE19" s="66"/>
      <c r="AF19" s="66"/>
      <c r="AG19" s="66"/>
      <c r="AH19" s="65" t="s">
        <v>4306</v>
      </c>
      <c r="AI19" s="66"/>
      <c r="AJ19" s="66"/>
    </row>
    <row r="20">
      <c r="A20" s="73">
        <v>205.0</v>
      </c>
      <c r="B20" s="53" t="s">
        <v>4307</v>
      </c>
      <c r="C20" s="65" t="s">
        <v>850</v>
      </c>
      <c r="D20" s="65">
        <v>2019.0</v>
      </c>
      <c r="E20" s="64" t="s">
        <v>1357</v>
      </c>
      <c r="F20" s="64">
        <v>3.0</v>
      </c>
      <c r="G20" s="65">
        <v>-7.0</v>
      </c>
      <c r="H20" s="64">
        <v>-3.0</v>
      </c>
      <c r="I20" s="64" t="s">
        <v>94</v>
      </c>
      <c r="J20" s="64" t="s">
        <v>94</v>
      </c>
      <c r="K20" s="64" t="s">
        <v>202</v>
      </c>
      <c r="L20" s="72"/>
      <c r="M20" s="72"/>
      <c r="N20" s="64">
        <v>0.0</v>
      </c>
      <c r="O20" s="64">
        <v>1.0</v>
      </c>
      <c r="P20" s="64" t="s">
        <v>165</v>
      </c>
      <c r="Q20" s="64" t="s">
        <v>23</v>
      </c>
      <c r="R20" s="66"/>
      <c r="S20" s="64">
        <v>1.0</v>
      </c>
      <c r="T20" s="64">
        <v>0.0</v>
      </c>
      <c r="U20" s="64">
        <v>0.0</v>
      </c>
      <c r="V20" s="64">
        <f t="shared" si="3"/>
        <v>1</v>
      </c>
      <c r="W20" s="64" t="s">
        <v>4308</v>
      </c>
      <c r="X20" s="64" t="s">
        <v>137</v>
      </c>
      <c r="Y20" s="64" t="s">
        <v>4280</v>
      </c>
      <c r="Z20" s="64" t="s">
        <v>102</v>
      </c>
      <c r="AA20" s="64" t="s">
        <v>4309</v>
      </c>
      <c r="AB20" s="66"/>
      <c r="AC20" s="64" t="s">
        <v>4310</v>
      </c>
      <c r="AD20" s="65" t="s">
        <v>4311</v>
      </c>
      <c r="AE20" s="64" t="s">
        <v>4312</v>
      </c>
      <c r="AF20" s="64" t="s">
        <v>4313</v>
      </c>
      <c r="AG20" s="64" t="s">
        <v>4314</v>
      </c>
      <c r="AH20" s="65" t="s">
        <v>4315</v>
      </c>
      <c r="AI20" s="64" t="s">
        <v>151</v>
      </c>
      <c r="AJ20" s="64" t="s">
        <v>126</v>
      </c>
    </row>
    <row r="21">
      <c r="A21" s="69">
        <v>197.0</v>
      </c>
      <c r="B21" s="65" t="s">
        <v>4316</v>
      </c>
      <c r="C21" s="65" t="s">
        <v>4317</v>
      </c>
      <c r="D21" s="65">
        <v>2020.0</v>
      </c>
      <c r="E21" s="66"/>
      <c r="F21" s="66"/>
      <c r="G21" s="65">
        <v>-3.0</v>
      </c>
      <c r="H21" s="66"/>
      <c r="I21" s="66"/>
      <c r="J21" s="66"/>
      <c r="K21" s="64" t="s">
        <v>3833</v>
      </c>
      <c r="L21" s="72"/>
      <c r="M21" s="72"/>
      <c r="N21" s="66"/>
      <c r="O21" s="66"/>
      <c r="P21" s="66"/>
      <c r="Q21" s="66"/>
      <c r="R21" s="66"/>
      <c r="S21" s="66"/>
      <c r="T21" s="66"/>
      <c r="U21" s="66"/>
      <c r="V21" s="64">
        <f t="shared" si="3"/>
        <v>0</v>
      </c>
      <c r="W21" s="66"/>
      <c r="X21" s="66"/>
      <c r="Y21" s="66"/>
      <c r="Z21" s="66"/>
      <c r="AA21" s="66"/>
      <c r="AB21" s="66"/>
      <c r="AC21" s="66"/>
      <c r="AD21" s="65" t="s">
        <v>4317</v>
      </c>
      <c r="AE21" s="66"/>
      <c r="AF21" s="66"/>
      <c r="AG21" s="66"/>
      <c r="AH21" s="65" t="s">
        <v>4318</v>
      </c>
      <c r="AI21" s="66"/>
      <c r="AJ21" s="66"/>
    </row>
    <row r="22">
      <c r="A22" s="73"/>
      <c r="B22" s="65" t="s">
        <v>4319</v>
      </c>
      <c r="C22" s="65" t="s">
        <v>4320</v>
      </c>
      <c r="D22" s="65">
        <v>2017.0</v>
      </c>
      <c r="E22" s="72"/>
      <c r="F22" s="72"/>
      <c r="G22" s="70"/>
      <c r="H22" s="70"/>
      <c r="I22" s="64"/>
      <c r="J22" s="70"/>
      <c r="K22" s="70"/>
      <c r="L22" s="70"/>
      <c r="M22" s="70"/>
      <c r="N22" s="64">
        <v>1.0</v>
      </c>
      <c r="O22" s="70">
        <v>0.0</v>
      </c>
      <c r="P22" s="70" t="s">
        <v>84</v>
      </c>
      <c r="Q22" s="70" t="s">
        <v>10</v>
      </c>
      <c r="R22" s="69"/>
      <c r="S22" s="69"/>
      <c r="T22" s="69"/>
      <c r="U22" s="69"/>
      <c r="V22" s="64"/>
      <c r="W22" s="69"/>
      <c r="X22" s="69"/>
      <c r="Y22" s="69"/>
      <c r="Z22" s="69"/>
      <c r="AA22" s="70" t="s">
        <v>4321</v>
      </c>
      <c r="AB22" s="69"/>
      <c r="AC22" s="69"/>
      <c r="AD22" s="65" t="s">
        <v>4322</v>
      </c>
      <c r="AE22" s="70" t="s">
        <v>4323</v>
      </c>
      <c r="AF22" s="70" t="s">
        <v>4324</v>
      </c>
      <c r="AG22" s="69"/>
      <c r="AH22" s="65" t="s">
        <v>4325</v>
      </c>
      <c r="AI22" s="70" t="s">
        <v>96</v>
      </c>
      <c r="AJ22" s="70" t="s">
        <v>126</v>
      </c>
    </row>
    <row r="23">
      <c r="A23" s="73">
        <v>213.0</v>
      </c>
      <c r="B23" s="65" t="s">
        <v>4326</v>
      </c>
      <c r="C23" s="65" t="s">
        <v>4327</v>
      </c>
      <c r="D23" s="65">
        <v>2010.0</v>
      </c>
      <c r="E23" s="64" t="s">
        <v>154</v>
      </c>
      <c r="F23" s="66"/>
      <c r="G23" s="75"/>
      <c r="H23" s="66"/>
      <c r="I23" s="64">
        <v>-3.0</v>
      </c>
      <c r="J23" s="64">
        <v>0.0</v>
      </c>
      <c r="K23" s="64" t="s">
        <v>3833</v>
      </c>
      <c r="L23" s="72"/>
      <c r="M23" s="72"/>
      <c r="N23" s="66"/>
      <c r="O23" s="66"/>
      <c r="P23" s="66"/>
      <c r="Q23" s="66"/>
      <c r="R23" s="66"/>
      <c r="S23" s="66"/>
      <c r="T23" s="66"/>
      <c r="U23" s="66"/>
      <c r="V23" s="64">
        <f>SUM(S23:U23)</f>
        <v>0</v>
      </c>
      <c r="W23" s="66"/>
      <c r="X23" s="66"/>
      <c r="Y23" s="66"/>
      <c r="Z23" s="66"/>
      <c r="AA23" s="66"/>
      <c r="AB23" s="66"/>
      <c r="AC23" s="66"/>
      <c r="AD23" s="65" t="s">
        <v>4328</v>
      </c>
      <c r="AE23" s="64" t="s">
        <v>4329</v>
      </c>
      <c r="AF23" s="66"/>
      <c r="AG23" s="66"/>
      <c r="AH23" s="65" t="s">
        <v>4330</v>
      </c>
      <c r="AI23" s="66"/>
      <c r="AJ23" s="66"/>
    </row>
    <row r="24">
      <c r="A24" s="70">
        <v>81.0</v>
      </c>
      <c r="B24" s="65" t="s">
        <v>4331</v>
      </c>
      <c r="C24" s="65" t="s">
        <v>1033</v>
      </c>
      <c r="D24" s="65">
        <v>2021.0</v>
      </c>
      <c r="E24" s="70" t="s">
        <v>4332</v>
      </c>
      <c r="F24" s="70">
        <v>2.0</v>
      </c>
      <c r="G24" s="65">
        <v>-8.0</v>
      </c>
      <c r="H24" s="70">
        <v>-1.0</v>
      </c>
      <c r="I24" s="70">
        <v>-6.0</v>
      </c>
      <c r="J24" s="70">
        <v>9.0</v>
      </c>
      <c r="K24" s="64" t="s">
        <v>4333</v>
      </c>
      <c r="L24" s="64">
        <v>0.0</v>
      </c>
      <c r="M24" s="64">
        <v>1.0</v>
      </c>
      <c r="N24" s="64" t="s">
        <v>84</v>
      </c>
      <c r="O24" s="64" t="s">
        <v>23</v>
      </c>
      <c r="P24" s="66"/>
      <c r="Q24" s="64">
        <v>0.75</v>
      </c>
      <c r="R24" s="64">
        <v>0.25</v>
      </c>
      <c r="S24" s="64">
        <v>0.0</v>
      </c>
      <c r="T24" s="64">
        <f>SUM(Q24:S24)</f>
        <v>1</v>
      </c>
      <c r="U24" s="70" t="s">
        <v>4334</v>
      </c>
      <c r="V24" s="64" t="s">
        <v>4335</v>
      </c>
      <c r="W24" s="64" t="s">
        <v>4336</v>
      </c>
      <c r="X24" s="64" t="s">
        <v>102</v>
      </c>
      <c r="Y24" s="64" t="s">
        <v>4337</v>
      </c>
      <c r="Z24" s="66"/>
      <c r="AA24" s="64" t="s">
        <v>4338</v>
      </c>
      <c r="AB24" s="65" t="s">
        <v>4339</v>
      </c>
      <c r="AC24" s="64" t="s">
        <v>4340</v>
      </c>
      <c r="AD24" s="64" t="s">
        <v>4341</v>
      </c>
      <c r="AE24" s="64" t="s">
        <v>4342</v>
      </c>
      <c r="AF24" s="65" t="s">
        <v>4343</v>
      </c>
      <c r="AG24" s="64" t="s">
        <v>96</v>
      </c>
      <c r="AH24" s="64" t="s">
        <v>126</v>
      </c>
      <c r="AI24" s="72"/>
      <c r="AJ24" s="72"/>
    </row>
    <row r="25">
      <c r="A25" s="73">
        <v>217.0</v>
      </c>
      <c r="B25" s="65" t="s">
        <v>4344</v>
      </c>
      <c r="C25" s="65" t="s">
        <v>4345</v>
      </c>
      <c r="D25" s="65">
        <v>2010.0</v>
      </c>
      <c r="E25" s="66"/>
      <c r="F25" s="66"/>
      <c r="G25" s="75"/>
      <c r="H25" s="66"/>
      <c r="I25" s="66"/>
      <c r="J25" s="66"/>
      <c r="K25" s="64" t="s">
        <v>330</v>
      </c>
      <c r="L25" s="72"/>
      <c r="M25" s="72"/>
      <c r="N25" s="66"/>
      <c r="O25" s="66"/>
      <c r="P25" s="66"/>
      <c r="Q25" s="64" t="s">
        <v>10</v>
      </c>
      <c r="R25" s="66"/>
      <c r="S25" s="66"/>
      <c r="T25" s="66"/>
      <c r="U25" s="66"/>
      <c r="V25" s="64">
        <f t="shared" ref="V25:V26" si="4">SUM(S25:U25)</f>
        <v>0</v>
      </c>
      <c r="W25" s="66"/>
      <c r="X25" s="66"/>
      <c r="Y25" s="66"/>
      <c r="Z25" s="66"/>
      <c r="AA25" s="66"/>
      <c r="AB25" s="66"/>
      <c r="AC25" s="66"/>
      <c r="AD25" s="65" t="s">
        <v>4345</v>
      </c>
      <c r="AE25" s="66"/>
      <c r="AF25" s="66"/>
      <c r="AG25" s="66"/>
      <c r="AH25" s="72"/>
      <c r="AI25" s="66"/>
      <c r="AJ25" s="66"/>
    </row>
    <row r="26">
      <c r="A26" s="69">
        <v>211.0</v>
      </c>
      <c r="B26" s="53" t="s">
        <v>4346</v>
      </c>
      <c r="C26" s="65" t="s">
        <v>4347</v>
      </c>
      <c r="D26" s="65">
        <v>2020.0</v>
      </c>
      <c r="E26" s="69"/>
      <c r="F26" s="69"/>
      <c r="G26" s="77"/>
      <c r="H26" s="69"/>
      <c r="I26" s="69"/>
      <c r="J26" s="69"/>
      <c r="K26" s="70" t="s">
        <v>3833</v>
      </c>
      <c r="L26" s="72"/>
      <c r="M26" s="72"/>
      <c r="N26" s="73"/>
      <c r="O26" s="69"/>
      <c r="P26" s="69"/>
      <c r="Q26" s="70" t="s">
        <v>10</v>
      </c>
      <c r="R26" s="69"/>
      <c r="S26" s="69"/>
      <c r="T26" s="69"/>
      <c r="U26" s="69"/>
      <c r="V26" s="64">
        <f t="shared" si="4"/>
        <v>0</v>
      </c>
      <c r="W26" s="69"/>
      <c r="X26" s="69"/>
      <c r="Y26" s="69"/>
      <c r="Z26" s="69"/>
      <c r="AA26" s="69"/>
      <c r="AB26" s="69"/>
      <c r="AC26" s="69"/>
      <c r="AD26" s="65" t="s">
        <v>4347</v>
      </c>
      <c r="AE26" s="69"/>
      <c r="AF26" s="69"/>
      <c r="AG26" s="69"/>
      <c r="AH26" s="65" t="s">
        <v>4348</v>
      </c>
      <c r="AI26" s="69"/>
      <c r="AJ26" s="69"/>
    </row>
    <row r="27">
      <c r="A27" s="73">
        <v>226.0</v>
      </c>
      <c r="B27" s="65" t="s">
        <v>4349</v>
      </c>
      <c r="C27" s="65" t="s">
        <v>4350</v>
      </c>
      <c r="D27" s="65">
        <v>2001.0</v>
      </c>
      <c r="E27" s="73"/>
      <c r="F27" s="73"/>
      <c r="G27" s="64">
        <v>-9.0</v>
      </c>
      <c r="H27" s="64">
        <v>-6.0</v>
      </c>
      <c r="I27" s="65">
        <v>-12.0</v>
      </c>
      <c r="J27" s="65">
        <v>2.0</v>
      </c>
      <c r="K27" s="64" t="s">
        <v>42</v>
      </c>
      <c r="L27" s="72"/>
      <c r="M27" s="73"/>
      <c r="N27" s="73"/>
      <c r="O27" s="73"/>
      <c r="P27" s="73"/>
      <c r="Q27" s="73"/>
      <c r="R27" s="73"/>
      <c r="S27" s="73"/>
      <c r="T27" s="73"/>
      <c r="U27" s="64">
        <f>SUM(R27:T27)</f>
        <v>0</v>
      </c>
      <c r="V27" s="73"/>
      <c r="W27" s="73"/>
      <c r="X27" s="73"/>
      <c r="Y27" s="73"/>
      <c r="Z27" s="73"/>
      <c r="AA27" s="73"/>
      <c r="AB27" s="73"/>
      <c r="AC27" s="65" t="s">
        <v>4350</v>
      </c>
      <c r="AD27" s="73"/>
      <c r="AE27" s="73"/>
      <c r="AF27" s="73"/>
      <c r="AG27" s="65" t="s">
        <v>4351</v>
      </c>
      <c r="AH27" s="73"/>
      <c r="AI27" s="73"/>
      <c r="AJ27" s="73"/>
    </row>
    <row r="28">
      <c r="A28" s="73">
        <v>229.0</v>
      </c>
      <c r="B28" s="65" t="s">
        <v>4352</v>
      </c>
      <c r="C28" s="65" t="s">
        <v>4353</v>
      </c>
      <c r="D28" s="65">
        <v>2021.0</v>
      </c>
      <c r="E28" s="69"/>
      <c r="F28" s="69"/>
      <c r="G28" s="64">
        <v>-10.0</v>
      </c>
      <c r="H28" s="70">
        <v>-6.0</v>
      </c>
      <c r="I28" s="70">
        <v>2.0</v>
      </c>
      <c r="J28" s="70">
        <v>2.0</v>
      </c>
      <c r="K28" s="70" t="s">
        <v>330</v>
      </c>
      <c r="L28" s="72"/>
      <c r="M28" s="72"/>
      <c r="N28" s="73"/>
      <c r="O28" s="69"/>
      <c r="P28" s="69"/>
      <c r="Q28" s="69"/>
      <c r="R28" s="69"/>
      <c r="S28" s="69"/>
      <c r="T28" s="69"/>
      <c r="U28" s="69"/>
      <c r="V28" s="64">
        <f t="shared" ref="V28:V31" si="5">SUM(S28:U28)</f>
        <v>0</v>
      </c>
      <c r="W28" s="69"/>
      <c r="X28" s="69"/>
      <c r="Y28" s="69"/>
      <c r="Z28" s="69"/>
      <c r="AA28" s="69"/>
      <c r="AB28" s="69"/>
      <c r="AC28" s="69"/>
      <c r="AD28" s="65" t="s">
        <v>4353</v>
      </c>
      <c r="AE28" s="69"/>
      <c r="AF28" s="69"/>
      <c r="AG28" s="69"/>
      <c r="AH28" s="65" t="s">
        <v>4354</v>
      </c>
      <c r="AI28" s="69"/>
      <c r="AJ28" s="69"/>
    </row>
    <row r="29">
      <c r="A29" s="69">
        <v>217.0</v>
      </c>
      <c r="B29" s="65" t="s">
        <v>4355</v>
      </c>
      <c r="C29" s="65" t="s">
        <v>4356</v>
      </c>
      <c r="D29" s="65">
        <v>2004.0</v>
      </c>
      <c r="E29" s="69"/>
      <c r="F29" s="69"/>
      <c r="G29" s="64">
        <v>-10.0</v>
      </c>
      <c r="H29" s="70">
        <v>-7.0</v>
      </c>
      <c r="I29" s="70">
        <v>-9.0</v>
      </c>
      <c r="J29" s="70">
        <v>0.0</v>
      </c>
      <c r="K29" s="70" t="s">
        <v>42</v>
      </c>
      <c r="L29" s="72"/>
      <c r="M29" s="72"/>
      <c r="N29" s="73"/>
      <c r="O29" s="69"/>
      <c r="P29" s="69"/>
      <c r="Q29" s="69"/>
      <c r="R29" s="69"/>
      <c r="S29" s="69"/>
      <c r="T29" s="69"/>
      <c r="U29" s="69"/>
      <c r="V29" s="64">
        <f t="shared" si="5"/>
        <v>0</v>
      </c>
      <c r="W29" s="69"/>
      <c r="X29" s="69"/>
      <c r="Y29" s="69"/>
      <c r="Z29" s="69"/>
      <c r="AA29" s="69"/>
      <c r="AB29" s="69"/>
      <c r="AC29" s="69"/>
      <c r="AD29" s="65" t="s">
        <v>4356</v>
      </c>
      <c r="AE29" s="69"/>
      <c r="AF29" s="69"/>
      <c r="AG29" s="69"/>
      <c r="AH29" s="65" t="s">
        <v>4357</v>
      </c>
      <c r="AI29" s="69"/>
      <c r="AJ29" s="69"/>
    </row>
    <row r="30">
      <c r="A30" s="73">
        <v>236.0</v>
      </c>
      <c r="B30" s="65" t="s">
        <v>4358</v>
      </c>
      <c r="C30" s="65" t="s">
        <v>4359</v>
      </c>
      <c r="D30" s="65">
        <v>2005.0</v>
      </c>
      <c r="E30" s="69"/>
      <c r="F30" s="69"/>
      <c r="G30" s="53">
        <v>-10.0</v>
      </c>
      <c r="H30" s="70">
        <v>-5.0</v>
      </c>
      <c r="I30" s="69"/>
      <c r="J30" s="69"/>
      <c r="K30" s="70" t="s">
        <v>308</v>
      </c>
      <c r="L30" s="72"/>
      <c r="M30" s="72"/>
      <c r="N30" s="73"/>
      <c r="O30" s="69"/>
      <c r="P30" s="69"/>
      <c r="Q30" s="69"/>
      <c r="R30" s="69"/>
      <c r="S30" s="69"/>
      <c r="T30" s="69"/>
      <c r="U30" s="69"/>
      <c r="V30" s="64">
        <f t="shared" si="5"/>
        <v>0</v>
      </c>
      <c r="W30" s="69"/>
      <c r="X30" s="69"/>
      <c r="Y30" s="69"/>
      <c r="Z30" s="69"/>
      <c r="AA30" s="69"/>
      <c r="AB30" s="69"/>
      <c r="AC30" s="69"/>
      <c r="AD30" s="65" t="s">
        <v>4359</v>
      </c>
      <c r="AE30" s="69"/>
      <c r="AF30" s="69"/>
      <c r="AG30" s="69"/>
      <c r="AH30" s="65" t="s">
        <v>4360</v>
      </c>
      <c r="AI30" s="69"/>
      <c r="AJ30" s="69"/>
    </row>
    <row r="31">
      <c r="A31" s="73">
        <v>220.0</v>
      </c>
      <c r="B31" s="65" t="s">
        <v>4361</v>
      </c>
      <c r="C31" s="65" t="s">
        <v>4362</v>
      </c>
      <c r="D31" s="65">
        <v>2014.0</v>
      </c>
      <c r="E31" s="69"/>
      <c r="F31" s="69"/>
      <c r="G31" s="77"/>
      <c r="H31" s="69"/>
      <c r="I31" s="69"/>
      <c r="J31" s="69"/>
      <c r="K31" s="70" t="s">
        <v>4363</v>
      </c>
      <c r="L31" s="72"/>
      <c r="M31" s="72"/>
      <c r="N31" s="73"/>
      <c r="O31" s="69"/>
      <c r="P31" s="69"/>
      <c r="Q31" s="69"/>
      <c r="R31" s="69"/>
      <c r="S31" s="69"/>
      <c r="T31" s="69"/>
      <c r="U31" s="69"/>
      <c r="V31" s="64">
        <f t="shared" si="5"/>
        <v>0</v>
      </c>
      <c r="W31" s="69"/>
      <c r="X31" s="69"/>
      <c r="Y31" s="69"/>
      <c r="Z31" s="69"/>
      <c r="AA31" s="69"/>
      <c r="AB31" s="69"/>
      <c r="AC31" s="69"/>
      <c r="AD31" s="65" t="s">
        <v>4362</v>
      </c>
      <c r="AE31" s="69"/>
      <c r="AF31" s="69"/>
      <c r="AG31" s="69"/>
      <c r="AH31" s="65" t="s">
        <v>4364</v>
      </c>
      <c r="AI31" s="69"/>
      <c r="AJ31" s="69"/>
    </row>
    <row r="32">
      <c r="A32" s="64">
        <v>244.0</v>
      </c>
      <c r="B32" s="65" t="s">
        <v>4365</v>
      </c>
      <c r="C32" s="65" t="s">
        <v>4366</v>
      </c>
      <c r="D32" s="65">
        <v>2007.0</v>
      </c>
      <c r="E32" s="73"/>
      <c r="F32" s="73"/>
      <c r="G32" s="73"/>
      <c r="H32" s="73"/>
      <c r="I32" s="73"/>
      <c r="J32" s="73"/>
      <c r="K32" s="64" t="s">
        <v>496</v>
      </c>
      <c r="L32" s="73"/>
      <c r="M32" s="73"/>
      <c r="N32" s="73"/>
      <c r="O32" s="73"/>
      <c r="P32" s="73"/>
      <c r="Q32" s="73"/>
      <c r="R32" s="73"/>
      <c r="S32" s="73"/>
      <c r="T32" s="64">
        <f>SUM(Q32:S32)</f>
        <v>0</v>
      </c>
      <c r="U32" s="73"/>
      <c r="V32" s="73"/>
      <c r="W32" s="73"/>
      <c r="X32" s="73"/>
      <c r="Y32" s="73"/>
      <c r="Z32" s="73"/>
      <c r="AA32" s="73"/>
      <c r="AB32" s="65" t="s">
        <v>4366</v>
      </c>
      <c r="AC32" s="73"/>
      <c r="AD32" s="73"/>
      <c r="AE32" s="73"/>
      <c r="AF32" s="65" t="s">
        <v>4367</v>
      </c>
      <c r="AG32" s="73"/>
      <c r="AH32" s="73"/>
      <c r="AI32" s="73"/>
      <c r="AJ32" s="73"/>
    </row>
    <row r="33">
      <c r="A33" s="69">
        <v>224.0</v>
      </c>
      <c r="B33" s="65" t="s">
        <v>4368</v>
      </c>
      <c r="C33" s="65" t="s">
        <v>4369</v>
      </c>
      <c r="D33" s="65">
        <v>2021.0</v>
      </c>
      <c r="E33" s="69"/>
      <c r="F33" s="69"/>
      <c r="G33" s="77"/>
      <c r="H33" s="69"/>
      <c r="I33" s="69"/>
      <c r="J33" s="69"/>
      <c r="K33" s="70" t="s">
        <v>4370</v>
      </c>
      <c r="L33" s="72"/>
      <c r="M33" s="72"/>
      <c r="N33" s="73"/>
      <c r="O33" s="69"/>
      <c r="P33" s="69"/>
      <c r="Q33" s="70" t="s">
        <v>10</v>
      </c>
      <c r="R33" s="69"/>
      <c r="S33" s="70">
        <v>1.0</v>
      </c>
      <c r="T33" s="70">
        <v>0.0</v>
      </c>
      <c r="U33" s="70">
        <v>0.0</v>
      </c>
      <c r="V33" s="64">
        <f t="shared" ref="V33:V35" si="6">SUM(S33:U33)</f>
        <v>1</v>
      </c>
      <c r="W33" s="70" t="s">
        <v>4371</v>
      </c>
      <c r="X33" s="69"/>
      <c r="Y33" s="69"/>
      <c r="Z33" s="69"/>
      <c r="AA33" s="69"/>
      <c r="AB33" s="69"/>
      <c r="AC33" s="69"/>
      <c r="AD33" s="65" t="s">
        <v>4372</v>
      </c>
      <c r="AE33" s="70" t="s">
        <v>4373</v>
      </c>
      <c r="AF33" s="69"/>
      <c r="AG33" s="69"/>
      <c r="AH33" s="65" t="s">
        <v>4374</v>
      </c>
      <c r="AI33" s="69"/>
      <c r="AJ33" s="69"/>
    </row>
    <row r="34">
      <c r="A34" s="69">
        <v>225.0</v>
      </c>
      <c r="B34" s="65" t="s">
        <v>4375</v>
      </c>
      <c r="C34" s="65" t="s">
        <v>4376</v>
      </c>
      <c r="D34" s="65">
        <v>2018.0</v>
      </c>
      <c r="E34" s="69"/>
      <c r="F34" s="69"/>
      <c r="G34" s="77"/>
      <c r="H34" s="69"/>
      <c r="I34" s="69"/>
      <c r="J34" s="69"/>
      <c r="K34" s="70" t="s">
        <v>404</v>
      </c>
      <c r="L34" s="72"/>
      <c r="M34" s="72"/>
      <c r="N34" s="73"/>
      <c r="O34" s="69"/>
      <c r="P34" s="69"/>
      <c r="Q34" s="69"/>
      <c r="R34" s="69"/>
      <c r="S34" s="69"/>
      <c r="T34" s="69"/>
      <c r="U34" s="69"/>
      <c r="V34" s="64">
        <f t="shared" si="6"/>
        <v>0</v>
      </c>
      <c r="W34" s="69"/>
      <c r="X34" s="69"/>
      <c r="Y34" s="69"/>
      <c r="Z34" s="69"/>
      <c r="AA34" s="69"/>
      <c r="AB34" s="69"/>
      <c r="AC34" s="69"/>
      <c r="AD34" s="65" t="s">
        <v>4377</v>
      </c>
      <c r="AE34" s="69"/>
      <c r="AF34" s="69"/>
      <c r="AG34" s="69"/>
      <c r="AH34" s="65" t="s">
        <v>4378</v>
      </c>
      <c r="AI34" s="69"/>
      <c r="AJ34" s="69"/>
    </row>
    <row r="35">
      <c r="A35" s="73">
        <v>371.0</v>
      </c>
      <c r="B35" s="65" t="s">
        <v>4379</v>
      </c>
      <c r="C35" s="65" t="s">
        <v>4380</v>
      </c>
      <c r="D35" s="65">
        <v>2021.0</v>
      </c>
      <c r="E35" s="53"/>
      <c r="F35" s="70">
        <v>3.0</v>
      </c>
      <c r="G35" s="65">
        <v>-3.0</v>
      </c>
      <c r="H35" s="70">
        <v>-1.0</v>
      </c>
      <c r="I35" s="70">
        <v>-3.0</v>
      </c>
      <c r="J35" s="70">
        <v>0.0</v>
      </c>
      <c r="K35" s="70" t="s">
        <v>3768</v>
      </c>
      <c r="L35" s="72"/>
      <c r="M35" s="72"/>
      <c r="N35" s="64">
        <v>0.0</v>
      </c>
      <c r="O35" s="70">
        <v>1.0</v>
      </c>
      <c r="P35" s="70" t="s">
        <v>165</v>
      </c>
      <c r="Q35" s="70" t="s">
        <v>16</v>
      </c>
      <c r="R35" s="69"/>
      <c r="S35" s="65">
        <v>0.0</v>
      </c>
      <c r="T35" s="65">
        <v>0.5</v>
      </c>
      <c r="U35" s="70">
        <v>0.5</v>
      </c>
      <c r="V35" s="64">
        <f t="shared" si="6"/>
        <v>1</v>
      </c>
      <c r="W35" s="70" t="s">
        <v>4381</v>
      </c>
      <c r="X35" s="65" t="s">
        <v>2180</v>
      </c>
      <c r="Y35" s="65" t="s">
        <v>2244</v>
      </c>
      <c r="Z35" s="65" t="s">
        <v>88</v>
      </c>
      <c r="AA35" s="72"/>
      <c r="AB35" s="69"/>
      <c r="AC35" s="69"/>
      <c r="AD35" s="70" t="s">
        <v>4382</v>
      </c>
      <c r="AE35" s="70" t="s">
        <v>4383</v>
      </c>
      <c r="AF35" s="70" t="s">
        <v>4384</v>
      </c>
      <c r="AG35" s="69"/>
      <c r="AH35" s="65" t="s">
        <v>4385</v>
      </c>
      <c r="AI35" s="70" t="s">
        <v>96</v>
      </c>
      <c r="AJ35" s="70" t="s">
        <v>126</v>
      </c>
    </row>
    <row r="36">
      <c r="A36" s="64">
        <v>255.0</v>
      </c>
      <c r="B36" s="65" t="s">
        <v>4386</v>
      </c>
      <c r="C36" s="65" t="s">
        <v>4387</v>
      </c>
      <c r="D36" s="65">
        <v>2003.0</v>
      </c>
      <c r="E36" s="73"/>
      <c r="F36" s="73"/>
      <c r="G36" s="73"/>
      <c r="H36" s="73"/>
      <c r="I36" s="73"/>
      <c r="J36" s="73"/>
      <c r="K36" s="64" t="s">
        <v>44</v>
      </c>
      <c r="L36" s="73"/>
      <c r="M36" s="73"/>
      <c r="N36" s="73"/>
      <c r="O36" s="73"/>
      <c r="P36" s="73"/>
      <c r="Q36" s="73"/>
      <c r="R36" s="73"/>
      <c r="S36" s="73"/>
      <c r="T36" s="64">
        <f t="shared" ref="T36:T37" si="7">SUM(Q36:S36)</f>
        <v>0</v>
      </c>
      <c r="U36" s="73"/>
      <c r="V36" s="73"/>
      <c r="W36" s="73"/>
      <c r="X36" s="73"/>
      <c r="Y36" s="73"/>
      <c r="Z36" s="73"/>
      <c r="AA36" s="73"/>
      <c r="AB36" s="65" t="s">
        <v>4387</v>
      </c>
      <c r="AC36" s="73"/>
      <c r="AD36" s="73"/>
      <c r="AE36" s="73"/>
      <c r="AF36" s="65" t="s">
        <v>4388</v>
      </c>
      <c r="AG36" s="73"/>
      <c r="AH36" s="73"/>
      <c r="AI36" s="73"/>
      <c r="AJ36" s="73"/>
    </row>
    <row r="37">
      <c r="A37" s="73">
        <v>256.0</v>
      </c>
      <c r="B37" s="65" t="s">
        <v>4389</v>
      </c>
      <c r="C37" s="65" t="s">
        <v>4390</v>
      </c>
      <c r="D37" s="65">
        <v>2021.0</v>
      </c>
      <c r="E37" s="73"/>
      <c r="F37" s="73"/>
      <c r="G37" s="73"/>
      <c r="H37" s="73"/>
      <c r="I37" s="73"/>
      <c r="J37" s="73"/>
      <c r="K37" s="73"/>
      <c r="L37" s="73"/>
      <c r="M37" s="73"/>
      <c r="N37" s="73"/>
      <c r="O37" s="73"/>
      <c r="P37" s="73"/>
      <c r="Q37" s="73"/>
      <c r="R37" s="73"/>
      <c r="S37" s="73"/>
      <c r="T37" s="64">
        <f t="shared" si="7"/>
        <v>0</v>
      </c>
      <c r="U37" s="73"/>
      <c r="V37" s="73"/>
      <c r="W37" s="73"/>
      <c r="X37" s="73"/>
      <c r="Y37" s="73"/>
      <c r="Z37" s="73"/>
      <c r="AA37" s="73"/>
      <c r="AB37" s="65" t="s">
        <v>4390</v>
      </c>
      <c r="AC37" s="73"/>
      <c r="AD37" s="73"/>
      <c r="AE37" s="73"/>
      <c r="AF37" s="72"/>
      <c r="AG37" s="73"/>
      <c r="AH37" s="73"/>
      <c r="AI37" s="73"/>
      <c r="AJ37" s="73"/>
    </row>
    <row r="38">
      <c r="A38" s="69">
        <v>233.0</v>
      </c>
      <c r="B38" s="65" t="s">
        <v>4391</v>
      </c>
      <c r="C38" s="65" t="s">
        <v>4392</v>
      </c>
      <c r="D38" s="65">
        <v>2021.0</v>
      </c>
      <c r="E38" s="69"/>
      <c r="F38" s="69"/>
      <c r="G38" s="77"/>
      <c r="H38" s="69"/>
      <c r="I38" s="70">
        <v>-6.0</v>
      </c>
      <c r="J38" s="70">
        <v>5.0</v>
      </c>
      <c r="K38" s="70" t="s">
        <v>404</v>
      </c>
      <c r="L38" s="72"/>
      <c r="M38" s="72"/>
      <c r="N38" s="73"/>
      <c r="O38" s="69"/>
      <c r="P38" s="69"/>
      <c r="Q38" s="70" t="s">
        <v>10</v>
      </c>
      <c r="R38" s="69"/>
      <c r="S38" s="69"/>
      <c r="T38" s="69"/>
      <c r="U38" s="69"/>
      <c r="V38" s="64">
        <f t="shared" ref="V38:V39" si="8">SUM(S38:U38)</f>
        <v>0</v>
      </c>
      <c r="W38" s="72"/>
      <c r="X38" s="72"/>
      <c r="Y38" s="69"/>
      <c r="Z38" s="69"/>
      <c r="AA38" s="69"/>
      <c r="AB38" s="69"/>
      <c r="AC38" s="69"/>
      <c r="AD38" s="65" t="s">
        <v>4392</v>
      </c>
      <c r="AE38" s="69"/>
      <c r="AF38" s="69"/>
      <c r="AG38" s="69"/>
      <c r="AH38" s="65" t="s">
        <v>4393</v>
      </c>
      <c r="AI38" s="69"/>
      <c r="AJ38" s="69"/>
    </row>
    <row r="39">
      <c r="A39" s="69">
        <v>234.0</v>
      </c>
      <c r="B39" s="65" t="s">
        <v>4394</v>
      </c>
      <c r="C39" s="65" t="s">
        <v>4395</v>
      </c>
      <c r="D39" s="72"/>
      <c r="E39" s="69"/>
      <c r="F39" s="69"/>
      <c r="G39" s="64">
        <v>-10.0</v>
      </c>
      <c r="H39" s="69"/>
      <c r="I39" s="69"/>
      <c r="J39" s="69"/>
      <c r="K39" s="70" t="s">
        <v>42</v>
      </c>
      <c r="L39" s="72"/>
      <c r="M39" s="72"/>
      <c r="N39" s="73"/>
      <c r="O39" s="69"/>
      <c r="P39" s="69"/>
      <c r="Q39" s="69"/>
      <c r="R39" s="69"/>
      <c r="S39" s="70">
        <v>0.25</v>
      </c>
      <c r="T39" s="70">
        <v>0.75</v>
      </c>
      <c r="U39" s="70">
        <v>0.0</v>
      </c>
      <c r="V39" s="64">
        <f t="shared" si="8"/>
        <v>1</v>
      </c>
      <c r="W39" s="70" t="s">
        <v>4396</v>
      </c>
      <c r="X39" s="72"/>
      <c r="Y39" s="69"/>
      <c r="Z39" s="69"/>
      <c r="AA39" s="69"/>
      <c r="AB39" s="69"/>
      <c r="AC39" s="69"/>
      <c r="AD39" s="65" t="s">
        <v>4397</v>
      </c>
      <c r="AE39" s="69"/>
      <c r="AF39" s="70" t="s">
        <v>4398</v>
      </c>
      <c r="AG39" s="69"/>
      <c r="AH39" s="72"/>
      <c r="AI39" s="69"/>
      <c r="AJ39" s="69"/>
    </row>
    <row r="40">
      <c r="A40" s="73">
        <v>444.0</v>
      </c>
      <c r="B40" s="65" t="s">
        <v>4399</v>
      </c>
      <c r="C40" s="65" t="s">
        <v>4400</v>
      </c>
      <c r="D40" s="65">
        <v>2021.0</v>
      </c>
      <c r="E40" s="64">
        <v>3.0</v>
      </c>
      <c r="F40" s="73"/>
      <c r="G40" s="73"/>
      <c r="H40" s="73"/>
      <c r="I40" s="73"/>
      <c r="J40" s="73"/>
      <c r="K40" s="64" t="s">
        <v>45</v>
      </c>
      <c r="L40" s="73"/>
      <c r="M40" s="73"/>
      <c r="N40" s="73"/>
      <c r="O40" s="73"/>
      <c r="P40" s="73"/>
      <c r="Q40" s="73"/>
      <c r="R40" s="73"/>
      <c r="S40" s="73"/>
      <c r="T40" s="64">
        <f>SUM(Q40:S40)</f>
        <v>0</v>
      </c>
      <c r="U40" s="73"/>
      <c r="V40" s="64" t="s">
        <v>4401</v>
      </c>
      <c r="W40" s="64" t="s">
        <v>4402</v>
      </c>
      <c r="X40" s="73"/>
      <c r="Y40" s="73"/>
      <c r="Z40" s="73"/>
      <c r="AA40" s="73"/>
      <c r="AB40" s="64" t="s">
        <v>4403</v>
      </c>
      <c r="AC40" s="64" t="s">
        <v>4404</v>
      </c>
      <c r="AD40" s="73"/>
      <c r="AE40" s="73"/>
      <c r="AF40" s="72"/>
      <c r="AG40" s="73"/>
      <c r="AH40" s="73"/>
      <c r="AI40" s="73"/>
      <c r="AJ40" s="73"/>
    </row>
    <row r="41">
      <c r="A41" s="73">
        <v>261.0</v>
      </c>
      <c r="B41" s="65" t="s">
        <v>4405</v>
      </c>
      <c r="C41" s="65" t="s">
        <v>4406</v>
      </c>
      <c r="D41" s="65">
        <v>2021.0</v>
      </c>
      <c r="E41" s="69"/>
      <c r="F41" s="69"/>
      <c r="G41" s="64">
        <v>-10.0</v>
      </c>
      <c r="H41" s="69"/>
      <c r="I41" s="70">
        <v>-6.0</v>
      </c>
      <c r="J41" s="70">
        <v>5.0</v>
      </c>
      <c r="K41" s="70" t="s">
        <v>42</v>
      </c>
      <c r="L41" s="72"/>
      <c r="M41" s="72"/>
      <c r="N41" s="73"/>
      <c r="O41" s="69"/>
      <c r="P41" s="69"/>
      <c r="Q41" s="69"/>
      <c r="R41" s="69"/>
      <c r="S41" s="69"/>
      <c r="T41" s="69"/>
      <c r="U41" s="69"/>
      <c r="V41" s="64">
        <f>SUM(S41:U41)</f>
        <v>0</v>
      </c>
      <c r="W41" s="69"/>
      <c r="X41" s="70" t="s">
        <v>4225</v>
      </c>
      <c r="Y41" s="70" t="s">
        <v>496</v>
      </c>
      <c r="Z41" s="69"/>
      <c r="AA41" s="69"/>
      <c r="AB41" s="69"/>
      <c r="AC41" s="69"/>
      <c r="AD41" s="65" t="s">
        <v>4406</v>
      </c>
      <c r="AE41" s="69"/>
      <c r="AF41" s="69"/>
      <c r="AG41" s="69"/>
      <c r="AH41" s="65" t="s">
        <v>4407</v>
      </c>
      <c r="AI41" s="69"/>
      <c r="AJ41" s="69"/>
    </row>
    <row r="42">
      <c r="A42" s="64">
        <v>270.0</v>
      </c>
      <c r="B42" s="65" t="s">
        <v>4408</v>
      </c>
      <c r="C42" s="65" t="s">
        <v>4409</v>
      </c>
      <c r="D42" s="65">
        <v>2016.0</v>
      </c>
      <c r="E42" s="73"/>
      <c r="F42" s="73"/>
      <c r="G42" s="73"/>
      <c r="H42" s="73"/>
      <c r="I42" s="73"/>
      <c r="J42" s="73"/>
      <c r="K42" s="73"/>
      <c r="L42" s="73"/>
      <c r="M42" s="73"/>
      <c r="N42" s="73"/>
      <c r="O42" s="73"/>
      <c r="P42" s="73"/>
      <c r="Q42" s="73"/>
      <c r="R42" s="73"/>
      <c r="S42" s="73"/>
      <c r="T42" s="64">
        <f t="shared" ref="T42:T46" si="9">SUM(Q42:S42)</f>
        <v>0</v>
      </c>
      <c r="U42" s="73"/>
      <c r="V42" s="73"/>
      <c r="W42" s="73"/>
      <c r="X42" s="73"/>
      <c r="Y42" s="73"/>
      <c r="Z42" s="73"/>
      <c r="AA42" s="73"/>
      <c r="AB42" s="65" t="s">
        <v>4409</v>
      </c>
      <c r="AC42" s="73"/>
      <c r="AD42" s="73"/>
      <c r="AE42" s="73"/>
      <c r="AF42" s="65" t="s">
        <v>4410</v>
      </c>
      <c r="AG42" s="73"/>
      <c r="AH42" s="73"/>
      <c r="AI42" s="73"/>
      <c r="AJ42" s="73"/>
    </row>
    <row r="43">
      <c r="A43" s="64">
        <v>271.0</v>
      </c>
      <c r="B43" s="65" t="s">
        <v>4411</v>
      </c>
      <c r="C43" s="65" t="s">
        <v>4412</v>
      </c>
      <c r="D43" s="65">
        <v>1985.0</v>
      </c>
      <c r="E43" s="73"/>
      <c r="F43" s="73"/>
      <c r="G43" s="73"/>
      <c r="H43" s="73"/>
      <c r="I43" s="73"/>
      <c r="J43" s="73"/>
      <c r="K43" s="73"/>
      <c r="L43" s="73"/>
      <c r="M43" s="73"/>
      <c r="N43" s="73"/>
      <c r="O43" s="73"/>
      <c r="P43" s="73"/>
      <c r="Q43" s="73"/>
      <c r="R43" s="73"/>
      <c r="S43" s="73"/>
      <c r="T43" s="64">
        <f t="shared" si="9"/>
        <v>0</v>
      </c>
      <c r="U43" s="73"/>
      <c r="V43" s="73"/>
      <c r="W43" s="73"/>
      <c r="X43" s="73"/>
      <c r="Y43" s="73"/>
      <c r="Z43" s="73"/>
      <c r="AA43" s="73"/>
      <c r="AB43" s="65" t="s">
        <v>4412</v>
      </c>
      <c r="AC43" s="73"/>
      <c r="AD43" s="73"/>
      <c r="AE43" s="73"/>
      <c r="AF43" s="65" t="s">
        <v>4413</v>
      </c>
      <c r="AG43" s="73"/>
      <c r="AH43" s="73"/>
      <c r="AI43" s="73"/>
      <c r="AJ43" s="73"/>
    </row>
    <row r="44">
      <c r="A44" s="64">
        <v>273.0</v>
      </c>
      <c r="B44" s="65" t="s">
        <v>4414</v>
      </c>
      <c r="C44" s="65" t="s">
        <v>4415</v>
      </c>
      <c r="D44" s="65">
        <v>2010.0</v>
      </c>
      <c r="E44" s="73"/>
      <c r="F44" s="73"/>
      <c r="G44" s="73"/>
      <c r="H44" s="73"/>
      <c r="I44" s="73"/>
      <c r="J44" s="73"/>
      <c r="K44" s="73"/>
      <c r="L44" s="73"/>
      <c r="M44" s="73"/>
      <c r="N44" s="73"/>
      <c r="O44" s="73"/>
      <c r="P44" s="73"/>
      <c r="Q44" s="73"/>
      <c r="R44" s="73"/>
      <c r="S44" s="73"/>
      <c r="T44" s="64">
        <f t="shared" si="9"/>
        <v>0</v>
      </c>
      <c r="U44" s="73"/>
      <c r="V44" s="73"/>
      <c r="W44" s="73"/>
      <c r="X44" s="73"/>
      <c r="Y44" s="73"/>
      <c r="Z44" s="73"/>
      <c r="AA44" s="73"/>
      <c r="AB44" s="65" t="s">
        <v>4415</v>
      </c>
      <c r="AC44" s="73"/>
      <c r="AD44" s="73"/>
      <c r="AE44" s="73"/>
      <c r="AF44" s="65" t="s">
        <v>4416</v>
      </c>
      <c r="AG44" s="73"/>
      <c r="AH44" s="73"/>
      <c r="AI44" s="73"/>
      <c r="AJ44" s="73"/>
    </row>
    <row r="45">
      <c r="A45" s="73">
        <v>274.0</v>
      </c>
      <c r="B45" s="65" t="s">
        <v>4417</v>
      </c>
      <c r="C45" s="65" t="s">
        <v>4418</v>
      </c>
      <c r="D45" s="65">
        <v>2010.0</v>
      </c>
      <c r="E45" s="73"/>
      <c r="F45" s="73"/>
      <c r="G45" s="73"/>
      <c r="H45" s="73"/>
      <c r="I45" s="73"/>
      <c r="J45" s="73"/>
      <c r="K45" s="73"/>
      <c r="L45" s="73"/>
      <c r="M45" s="73"/>
      <c r="N45" s="73"/>
      <c r="O45" s="73"/>
      <c r="P45" s="73"/>
      <c r="Q45" s="73"/>
      <c r="R45" s="73"/>
      <c r="S45" s="73"/>
      <c r="T45" s="64">
        <f t="shared" si="9"/>
        <v>0</v>
      </c>
      <c r="U45" s="73"/>
      <c r="V45" s="73"/>
      <c r="W45" s="73"/>
      <c r="X45" s="73"/>
      <c r="Y45" s="73"/>
      <c r="Z45" s="73"/>
      <c r="AA45" s="73"/>
      <c r="AB45" s="65" t="s">
        <v>4418</v>
      </c>
      <c r="AC45" s="73"/>
      <c r="AD45" s="73"/>
      <c r="AE45" s="73"/>
      <c r="AF45" s="65" t="s">
        <v>4419</v>
      </c>
      <c r="AG45" s="73"/>
      <c r="AH45" s="73"/>
      <c r="AI45" s="73"/>
      <c r="AJ45" s="73"/>
    </row>
    <row r="46">
      <c r="A46" s="64">
        <v>276.0</v>
      </c>
      <c r="B46" s="65" t="s">
        <v>4420</v>
      </c>
      <c r="C46" s="65" t="s">
        <v>1660</v>
      </c>
      <c r="D46" s="65">
        <v>2014.0</v>
      </c>
      <c r="E46" s="73"/>
      <c r="F46" s="73"/>
      <c r="G46" s="73"/>
      <c r="H46" s="73"/>
      <c r="I46" s="73"/>
      <c r="J46" s="73"/>
      <c r="K46" s="64" t="s">
        <v>42</v>
      </c>
      <c r="L46" s="73"/>
      <c r="M46" s="73"/>
      <c r="N46" s="73"/>
      <c r="O46" s="73"/>
      <c r="P46" s="73"/>
      <c r="Q46" s="73"/>
      <c r="R46" s="73"/>
      <c r="S46" s="73"/>
      <c r="T46" s="64">
        <f t="shared" si="9"/>
        <v>0</v>
      </c>
      <c r="U46" s="73"/>
      <c r="V46" s="73"/>
      <c r="W46" s="73"/>
      <c r="X46" s="73"/>
      <c r="Y46" s="73"/>
      <c r="Z46" s="73"/>
      <c r="AA46" s="73"/>
      <c r="AB46" s="65" t="s">
        <v>1660</v>
      </c>
      <c r="AC46" s="73"/>
      <c r="AD46" s="73"/>
      <c r="AE46" s="73"/>
      <c r="AF46" s="65"/>
      <c r="AG46" s="73"/>
      <c r="AH46" s="73"/>
      <c r="AI46" s="73"/>
      <c r="AJ46" s="73"/>
    </row>
    <row r="47">
      <c r="A47" s="73">
        <v>265.0</v>
      </c>
      <c r="B47" s="65" t="s">
        <v>4421</v>
      </c>
      <c r="C47" s="65" t="s">
        <v>4422</v>
      </c>
      <c r="D47" s="65">
        <v>2019.0</v>
      </c>
      <c r="E47" s="69"/>
      <c r="F47" s="69"/>
      <c r="G47" s="64">
        <v>-10.0</v>
      </c>
      <c r="H47" s="69"/>
      <c r="I47" s="69"/>
      <c r="J47" s="69"/>
      <c r="K47" s="70" t="s">
        <v>42</v>
      </c>
      <c r="L47" s="72"/>
      <c r="M47" s="72"/>
      <c r="N47" s="73"/>
      <c r="O47" s="69"/>
      <c r="P47" s="69"/>
      <c r="Q47" s="69"/>
      <c r="R47" s="69"/>
      <c r="S47" s="69"/>
      <c r="T47" s="69"/>
      <c r="U47" s="69"/>
      <c r="V47" s="64">
        <f t="shared" ref="V47:V49" si="10">SUM(S47:U47)</f>
        <v>0</v>
      </c>
      <c r="W47" s="69"/>
      <c r="X47" s="69"/>
      <c r="Y47" s="69"/>
      <c r="Z47" s="69"/>
      <c r="AA47" s="69"/>
      <c r="AB47" s="69"/>
      <c r="AC47" s="69"/>
      <c r="AD47" s="65" t="s">
        <v>4422</v>
      </c>
      <c r="AE47" s="69"/>
      <c r="AF47" s="69"/>
      <c r="AG47" s="69"/>
      <c r="AH47" s="72"/>
      <c r="AI47" s="69"/>
      <c r="AJ47" s="69"/>
    </row>
    <row r="48">
      <c r="A48" s="73">
        <v>267.0</v>
      </c>
      <c r="B48" s="65" t="s">
        <v>4423</v>
      </c>
      <c r="C48" s="65" t="s">
        <v>4424</v>
      </c>
      <c r="D48" s="65">
        <v>1987.0</v>
      </c>
      <c r="E48" s="69"/>
      <c r="F48" s="69"/>
      <c r="G48" s="77"/>
      <c r="H48" s="69"/>
      <c r="I48" s="69"/>
      <c r="J48" s="69"/>
      <c r="K48" s="70" t="s">
        <v>216</v>
      </c>
      <c r="L48" s="72"/>
      <c r="M48" s="72"/>
      <c r="N48" s="73"/>
      <c r="O48" s="69"/>
      <c r="P48" s="69"/>
      <c r="Q48" s="69"/>
      <c r="R48" s="69"/>
      <c r="S48" s="69"/>
      <c r="T48" s="69"/>
      <c r="U48" s="69"/>
      <c r="V48" s="64">
        <f t="shared" si="10"/>
        <v>0</v>
      </c>
      <c r="W48" s="69"/>
      <c r="X48" s="69"/>
      <c r="Y48" s="69"/>
      <c r="Z48" s="69"/>
      <c r="AA48" s="69"/>
      <c r="AB48" s="69"/>
      <c r="AC48" s="69"/>
      <c r="AD48" s="65" t="s">
        <v>4424</v>
      </c>
      <c r="AE48" s="69"/>
      <c r="AF48" s="69"/>
      <c r="AG48" s="69"/>
      <c r="AH48" s="72"/>
      <c r="AI48" s="69"/>
      <c r="AJ48" s="69"/>
    </row>
    <row r="49">
      <c r="A49" s="69">
        <v>251.0</v>
      </c>
      <c r="B49" s="65" t="s">
        <v>4425</v>
      </c>
      <c r="C49" s="65" t="s">
        <v>4426</v>
      </c>
      <c r="D49" s="65">
        <v>2015.0</v>
      </c>
      <c r="E49" s="70" t="s">
        <v>3743</v>
      </c>
      <c r="F49" s="70">
        <v>3.0</v>
      </c>
      <c r="G49" s="64">
        <v>-10.0</v>
      </c>
      <c r="H49" s="70">
        <v>-7.0</v>
      </c>
      <c r="I49" s="70">
        <v>-9.0</v>
      </c>
      <c r="J49" s="70">
        <v>0.0</v>
      </c>
      <c r="K49" s="70" t="s">
        <v>42</v>
      </c>
      <c r="L49" s="72"/>
      <c r="M49" s="72"/>
      <c r="N49" s="64">
        <v>0.0</v>
      </c>
      <c r="O49" s="70">
        <v>1.0</v>
      </c>
      <c r="P49" s="70" t="s">
        <v>268</v>
      </c>
      <c r="Q49" s="70" t="s">
        <v>10</v>
      </c>
      <c r="R49" s="69"/>
      <c r="S49" s="70">
        <v>0.25</v>
      </c>
      <c r="T49" s="70">
        <v>0.75</v>
      </c>
      <c r="U49" s="70">
        <v>0.0</v>
      </c>
      <c r="V49" s="64">
        <f t="shared" si="10"/>
        <v>1</v>
      </c>
      <c r="W49" s="70" t="s">
        <v>3756</v>
      </c>
      <c r="X49" s="70" t="s">
        <v>4427</v>
      </c>
      <c r="Y49" s="70" t="s">
        <v>496</v>
      </c>
      <c r="Z49" s="70" t="s">
        <v>88</v>
      </c>
      <c r="AA49" s="70" t="s">
        <v>4428</v>
      </c>
      <c r="AB49" s="69"/>
      <c r="AC49" s="69"/>
      <c r="AD49" s="65" t="s">
        <v>4426</v>
      </c>
      <c r="AE49" s="69"/>
      <c r="AF49" s="69"/>
      <c r="AG49" s="69"/>
      <c r="AH49" s="65" t="s">
        <v>4429</v>
      </c>
      <c r="AI49" s="69"/>
      <c r="AJ49" s="69"/>
    </row>
    <row r="50">
      <c r="A50" s="64">
        <v>293.0</v>
      </c>
      <c r="B50" s="65" t="s">
        <v>4430</v>
      </c>
      <c r="C50" s="65" t="s">
        <v>4431</v>
      </c>
      <c r="D50" s="65">
        <v>2020.0</v>
      </c>
      <c r="E50" s="73"/>
      <c r="F50" s="73"/>
      <c r="G50" s="73"/>
      <c r="H50" s="73"/>
      <c r="I50" s="73"/>
      <c r="J50" s="73"/>
      <c r="K50" s="73"/>
      <c r="L50" s="73"/>
      <c r="M50" s="73"/>
      <c r="N50" s="73"/>
      <c r="O50" s="73"/>
      <c r="P50" s="73"/>
      <c r="Q50" s="73"/>
      <c r="R50" s="73"/>
      <c r="S50" s="73"/>
      <c r="T50" s="64">
        <f t="shared" ref="T50:T55" si="11">SUM(Q50:S50)</f>
        <v>0</v>
      </c>
      <c r="U50" s="73"/>
      <c r="V50" s="73"/>
      <c r="W50" s="73"/>
      <c r="X50" s="73"/>
      <c r="Y50" s="73"/>
      <c r="Z50" s="73"/>
      <c r="AA50" s="73"/>
      <c r="AB50" s="65" t="s">
        <v>4431</v>
      </c>
      <c r="AC50" s="73"/>
      <c r="AD50" s="73"/>
      <c r="AE50" s="73"/>
      <c r="AF50" s="65" t="s">
        <v>4432</v>
      </c>
      <c r="AG50" s="73"/>
      <c r="AH50" s="73"/>
      <c r="AI50" s="73"/>
      <c r="AJ50" s="73"/>
    </row>
    <row r="51">
      <c r="A51" s="73">
        <v>297.0</v>
      </c>
      <c r="B51" s="65" t="s">
        <v>4433</v>
      </c>
      <c r="C51" s="65" t="s">
        <v>4434</v>
      </c>
      <c r="D51" s="65">
        <v>2019.0</v>
      </c>
      <c r="E51" s="73"/>
      <c r="F51" s="73"/>
      <c r="G51" s="73"/>
      <c r="H51" s="73"/>
      <c r="I51" s="73"/>
      <c r="J51" s="73"/>
      <c r="K51" s="73"/>
      <c r="L51" s="73"/>
      <c r="M51" s="73"/>
      <c r="N51" s="73"/>
      <c r="O51" s="73"/>
      <c r="P51" s="73"/>
      <c r="Q51" s="73"/>
      <c r="R51" s="73"/>
      <c r="S51" s="73"/>
      <c r="T51" s="64">
        <f t="shared" si="11"/>
        <v>0</v>
      </c>
      <c r="U51" s="73"/>
      <c r="V51" s="73"/>
      <c r="W51" s="73"/>
      <c r="X51" s="73"/>
      <c r="Y51" s="73"/>
      <c r="Z51" s="73"/>
      <c r="AA51" s="73"/>
      <c r="AB51" s="65" t="s">
        <v>4434</v>
      </c>
      <c r="AC51" s="73"/>
      <c r="AD51" s="73"/>
      <c r="AE51" s="73"/>
      <c r="AF51" s="65" t="s">
        <v>4435</v>
      </c>
      <c r="AG51" s="73"/>
      <c r="AH51" s="73"/>
      <c r="AI51" s="73"/>
      <c r="AJ51" s="73"/>
    </row>
    <row r="52">
      <c r="A52" s="64">
        <v>457.0</v>
      </c>
      <c r="B52" s="65" t="s">
        <v>4436</v>
      </c>
      <c r="C52" s="65" t="s">
        <v>4437</v>
      </c>
      <c r="D52" s="65">
        <v>2021.0</v>
      </c>
      <c r="E52" s="64" t="s">
        <v>4438</v>
      </c>
      <c r="F52" s="64"/>
      <c r="G52" s="64">
        <v>-7.0</v>
      </c>
      <c r="H52" s="65"/>
      <c r="I52" s="64"/>
      <c r="J52" s="64"/>
      <c r="K52" s="64" t="s">
        <v>3833</v>
      </c>
      <c r="L52" s="64">
        <v>1.0</v>
      </c>
      <c r="M52" s="64">
        <v>0.0</v>
      </c>
      <c r="N52" s="64"/>
      <c r="O52" s="65"/>
      <c r="P52" s="66"/>
      <c r="Q52" s="64">
        <v>0.75</v>
      </c>
      <c r="R52" s="64">
        <v>0.25</v>
      </c>
      <c r="S52" s="64"/>
      <c r="T52" s="64">
        <f t="shared" si="11"/>
        <v>1</v>
      </c>
      <c r="U52" s="64" t="s">
        <v>4439</v>
      </c>
      <c r="V52" s="64"/>
      <c r="W52" s="64" t="s">
        <v>4440</v>
      </c>
      <c r="X52" s="64" t="s">
        <v>4441</v>
      </c>
      <c r="Y52" s="64"/>
      <c r="Z52" s="66"/>
      <c r="AA52" s="64"/>
      <c r="AB52" s="65" t="s">
        <v>4442</v>
      </c>
      <c r="AC52" s="64" t="s">
        <v>4443</v>
      </c>
      <c r="AD52" s="64" t="s">
        <v>4444</v>
      </c>
      <c r="AE52" s="66"/>
      <c r="AF52" s="65" t="s">
        <v>4445</v>
      </c>
      <c r="AG52" s="64"/>
      <c r="AH52" s="64" t="s">
        <v>126</v>
      </c>
      <c r="AI52" s="64"/>
      <c r="AJ52" s="64"/>
    </row>
    <row r="53">
      <c r="A53" s="64">
        <v>298.0</v>
      </c>
      <c r="B53" s="65" t="s">
        <v>4446</v>
      </c>
      <c r="C53" s="65" t="s">
        <v>4447</v>
      </c>
      <c r="D53" s="65">
        <v>2012.0</v>
      </c>
      <c r="E53" s="73"/>
      <c r="F53" s="73"/>
      <c r="G53" s="73"/>
      <c r="H53" s="73"/>
      <c r="I53" s="73"/>
      <c r="J53" s="73"/>
      <c r="K53" s="73"/>
      <c r="L53" s="73"/>
      <c r="M53" s="73"/>
      <c r="N53" s="73"/>
      <c r="O53" s="73"/>
      <c r="P53" s="73"/>
      <c r="Q53" s="73"/>
      <c r="R53" s="73"/>
      <c r="S53" s="73"/>
      <c r="T53" s="64">
        <f t="shared" si="11"/>
        <v>0</v>
      </c>
      <c r="U53" s="73"/>
      <c r="V53" s="73"/>
      <c r="W53" s="73"/>
      <c r="X53" s="73"/>
      <c r="Y53" s="73"/>
      <c r="Z53" s="73"/>
      <c r="AA53" s="73"/>
      <c r="AB53" s="65" t="s">
        <v>4447</v>
      </c>
      <c r="AC53" s="73"/>
      <c r="AD53" s="73"/>
      <c r="AE53" s="73"/>
      <c r="AF53" s="72"/>
      <c r="AG53" s="73"/>
      <c r="AH53" s="73"/>
      <c r="AI53" s="73"/>
      <c r="AJ53" s="73"/>
    </row>
    <row r="54">
      <c r="A54" s="73">
        <v>299.0</v>
      </c>
      <c r="B54" s="65" t="s">
        <v>4448</v>
      </c>
      <c r="C54" s="65" t="s">
        <v>4449</v>
      </c>
      <c r="D54" s="65">
        <v>2008.0</v>
      </c>
      <c r="E54" s="73"/>
      <c r="F54" s="73"/>
      <c r="G54" s="73"/>
      <c r="H54" s="73"/>
      <c r="I54" s="73"/>
      <c r="J54" s="73"/>
      <c r="K54" s="73"/>
      <c r="L54" s="73"/>
      <c r="M54" s="73"/>
      <c r="N54" s="73"/>
      <c r="O54" s="73"/>
      <c r="P54" s="73"/>
      <c r="Q54" s="73"/>
      <c r="R54" s="73"/>
      <c r="S54" s="73"/>
      <c r="T54" s="64">
        <f t="shared" si="11"/>
        <v>0</v>
      </c>
      <c r="U54" s="73"/>
      <c r="V54" s="73"/>
      <c r="W54" s="73"/>
      <c r="X54" s="73"/>
      <c r="Y54" s="73"/>
      <c r="Z54" s="73"/>
      <c r="AA54" s="73"/>
      <c r="AB54" s="65" t="s">
        <v>4449</v>
      </c>
      <c r="AC54" s="73"/>
      <c r="AD54" s="73"/>
      <c r="AE54" s="73"/>
      <c r="AF54" s="65" t="s">
        <v>4450</v>
      </c>
      <c r="AG54" s="73"/>
      <c r="AH54" s="73"/>
      <c r="AI54" s="73"/>
      <c r="AJ54" s="73"/>
    </row>
    <row r="55">
      <c r="A55" s="64">
        <v>308.0</v>
      </c>
      <c r="B55" s="65" t="s">
        <v>4451</v>
      </c>
      <c r="C55" s="65" t="s">
        <v>4452</v>
      </c>
      <c r="D55" s="65">
        <v>2015.0</v>
      </c>
      <c r="E55" s="73"/>
      <c r="F55" s="73"/>
      <c r="G55" s="73"/>
      <c r="H55" s="73"/>
      <c r="I55" s="73"/>
      <c r="J55" s="73"/>
      <c r="K55" s="64" t="s">
        <v>4453</v>
      </c>
      <c r="L55" s="73"/>
      <c r="M55" s="73"/>
      <c r="N55" s="73"/>
      <c r="O55" s="73"/>
      <c r="P55" s="73"/>
      <c r="Q55" s="73"/>
      <c r="R55" s="73"/>
      <c r="S55" s="73"/>
      <c r="T55" s="64">
        <f t="shared" si="11"/>
        <v>0</v>
      </c>
      <c r="U55" s="73"/>
      <c r="V55" s="73"/>
      <c r="W55" s="73"/>
      <c r="X55" s="73"/>
      <c r="Y55" s="73"/>
      <c r="Z55" s="73"/>
      <c r="AA55" s="73"/>
      <c r="AB55" s="65" t="s">
        <v>4452</v>
      </c>
      <c r="AC55" s="73"/>
      <c r="AD55" s="73"/>
      <c r="AE55" s="73"/>
      <c r="AF55" s="65" t="s">
        <v>4454</v>
      </c>
      <c r="AG55" s="73"/>
      <c r="AH55" s="73"/>
      <c r="AI55" s="73"/>
      <c r="AJ55" s="73"/>
    </row>
    <row r="56">
      <c r="A56" s="69">
        <v>276.0</v>
      </c>
      <c r="B56" s="53" t="s">
        <v>4455</v>
      </c>
      <c r="C56" s="65" t="s">
        <v>4456</v>
      </c>
      <c r="D56" s="65">
        <v>2017.0</v>
      </c>
      <c r="E56" s="69"/>
      <c r="F56" s="69"/>
      <c r="G56" s="77"/>
      <c r="H56" s="69"/>
      <c r="I56" s="69"/>
      <c r="J56" s="69"/>
      <c r="K56" s="70" t="s">
        <v>3833</v>
      </c>
      <c r="L56" s="72"/>
      <c r="M56" s="72"/>
      <c r="N56" s="73"/>
      <c r="O56" s="69"/>
      <c r="P56" s="69"/>
      <c r="Q56" s="69"/>
      <c r="R56" s="69"/>
      <c r="S56" s="69"/>
      <c r="T56" s="69"/>
      <c r="U56" s="69"/>
      <c r="V56" s="64">
        <f>SUM(S56:U56)</f>
        <v>0</v>
      </c>
      <c r="W56" s="69"/>
      <c r="X56" s="69"/>
      <c r="Y56" s="69"/>
      <c r="Z56" s="69"/>
      <c r="AA56" s="69"/>
      <c r="AB56" s="69"/>
      <c r="AC56" s="69"/>
      <c r="AD56" s="65" t="s">
        <v>4456</v>
      </c>
      <c r="AE56" s="69"/>
      <c r="AF56" s="69"/>
      <c r="AG56" s="69"/>
      <c r="AH56" s="65" t="s">
        <v>4457</v>
      </c>
      <c r="AI56" s="69"/>
      <c r="AJ56" s="69"/>
    </row>
    <row r="57">
      <c r="A57" s="64">
        <v>319.0</v>
      </c>
      <c r="B57" s="65" t="s">
        <v>4458</v>
      </c>
      <c r="C57" s="65" t="s">
        <v>4459</v>
      </c>
      <c r="D57" s="65">
        <v>2001.0</v>
      </c>
      <c r="E57" s="73"/>
      <c r="F57" s="73"/>
      <c r="G57" s="73"/>
      <c r="H57" s="73"/>
      <c r="I57" s="73"/>
      <c r="J57" s="73"/>
      <c r="K57" s="64" t="s">
        <v>604</v>
      </c>
      <c r="L57" s="73"/>
      <c r="M57" s="73"/>
      <c r="N57" s="73"/>
      <c r="O57" s="73"/>
      <c r="P57" s="73"/>
      <c r="Q57" s="73"/>
      <c r="R57" s="73"/>
      <c r="S57" s="73"/>
      <c r="T57" s="64">
        <f>SUM(Q57:S57)</f>
        <v>0</v>
      </c>
      <c r="U57" s="73"/>
      <c r="V57" s="73"/>
      <c r="W57" s="73"/>
      <c r="X57" s="73"/>
      <c r="Y57" s="73"/>
      <c r="Z57" s="73"/>
      <c r="AA57" s="73"/>
      <c r="AB57" s="65" t="s">
        <v>4459</v>
      </c>
      <c r="AC57" s="73"/>
      <c r="AD57" s="73"/>
      <c r="AE57" s="73"/>
      <c r="AF57" s="65" t="s">
        <v>4460</v>
      </c>
      <c r="AG57" s="73"/>
      <c r="AH57" s="73"/>
      <c r="AI57" s="73"/>
      <c r="AJ57" s="73"/>
    </row>
    <row r="58">
      <c r="A58" s="73">
        <v>302.0</v>
      </c>
      <c r="B58" s="65" t="s">
        <v>4461</v>
      </c>
      <c r="C58" s="65" t="s">
        <v>4462</v>
      </c>
      <c r="D58" s="65">
        <v>1996.0</v>
      </c>
      <c r="E58" s="69"/>
      <c r="F58" s="69"/>
      <c r="G58" s="64">
        <v>-10.0</v>
      </c>
      <c r="H58" s="69"/>
      <c r="I58" s="69"/>
      <c r="J58" s="69"/>
      <c r="K58" s="70" t="s">
        <v>42</v>
      </c>
      <c r="L58" s="72"/>
      <c r="M58" s="72"/>
      <c r="N58" s="73"/>
      <c r="O58" s="69"/>
      <c r="P58" s="69"/>
      <c r="Q58" s="69"/>
      <c r="R58" s="69"/>
      <c r="S58" s="69"/>
      <c r="T58" s="69"/>
      <c r="U58" s="69"/>
      <c r="V58" s="64">
        <f>SUM(S58:U58)</f>
        <v>0</v>
      </c>
      <c r="W58" s="69"/>
      <c r="X58" s="69"/>
      <c r="Y58" s="69"/>
      <c r="Z58" s="69"/>
      <c r="AA58" s="69"/>
      <c r="AB58" s="69"/>
      <c r="AC58" s="69"/>
      <c r="AD58" s="65" t="s">
        <v>4462</v>
      </c>
      <c r="AE58" s="69"/>
      <c r="AF58" s="69"/>
      <c r="AG58" s="69"/>
      <c r="AH58" s="65" t="s">
        <v>4463</v>
      </c>
      <c r="AI58" s="69"/>
      <c r="AJ58" s="69"/>
    </row>
    <row r="59">
      <c r="A59" s="73">
        <v>303.0</v>
      </c>
      <c r="B59" s="65" t="s">
        <v>4464</v>
      </c>
      <c r="C59" s="65" t="s">
        <v>4465</v>
      </c>
      <c r="D59" s="65">
        <v>2017.0</v>
      </c>
      <c r="E59" s="72"/>
      <c r="F59" s="73"/>
      <c r="G59" s="73"/>
      <c r="H59" s="78"/>
      <c r="I59" s="73"/>
      <c r="J59" s="73"/>
      <c r="K59" s="73"/>
      <c r="L59" s="73"/>
      <c r="M59" s="73"/>
      <c r="N59" s="73"/>
      <c r="O59" s="73"/>
      <c r="P59" s="73"/>
      <c r="Q59" s="73"/>
      <c r="R59" s="73"/>
      <c r="S59" s="73"/>
      <c r="T59" s="64">
        <f>SUM(Q59:S59)</f>
        <v>0</v>
      </c>
      <c r="U59" s="73"/>
      <c r="V59" s="73"/>
      <c r="W59" s="73"/>
      <c r="X59" s="73"/>
      <c r="Y59" s="73"/>
      <c r="Z59" s="73"/>
      <c r="AA59" s="73"/>
      <c r="AB59" s="65" t="s">
        <v>4465</v>
      </c>
      <c r="AC59" s="73"/>
      <c r="AD59" s="73"/>
      <c r="AE59" s="73"/>
      <c r="AF59" s="65" t="s">
        <v>4466</v>
      </c>
      <c r="AG59" s="73"/>
      <c r="AH59" s="73"/>
      <c r="AI59" s="73"/>
      <c r="AJ59" s="73"/>
    </row>
    <row r="60">
      <c r="A60" s="64">
        <v>324.0</v>
      </c>
      <c r="B60" s="65" t="s">
        <v>4467</v>
      </c>
      <c r="C60" s="65" t="s">
        <v>4468</v>
      </c>
      <c r="D60" s="65">
        <v>2015.0</v>
      </c>
      <c r="E60" s="64" t="s">
        <v>4469</v>
      </c>
      <c r="F60" s="64">
        <v>0.0</v>
      </c>
      <c r="G60" s="64">
        <v>-4.0</v>
      </c>
      <c r="H60" s="64">
        <v>-4.0</v>
      </c>
      <c r="I60" s="73"/>
      <c r="J60" s="73"/>
      <c r="K60" s="64" t="s">
        <v>44</v>
      </c>
      <c r="L60" s="64">
        <v>1.0</v>
      </c>
      <c r="M60" s="64">
        <v>0.0</v>
      </c>
      <c r="N60" s="73"/>
      <c r="O60" s="64" t="s">
        <v>10</v>
      </c>
      <c r="P60" s="73"/>
      <c r="Q60" s="73"/>
      <c r="R60" s="73"/>
      <c r="S60" s="73"/>
      <c r="T60" s="73"/>
      <c r="U60" s="73"/>
      <c r="V60" s="64" t="s">
        <v>4470</v>
      </c>
      <c r="W60" s="64" t="s">
        <v>4471</v>
      </c>
      <c r="X60" s="73"/>
      <c r="Y60" s="64" t="s">
        <v>4472</v>
      </c>
      <c r="Z60" s="73"/>
      <c r="AA60" s="73"/>
      <c r="AB60" s="65" t="s">
        <v>4468</v>
      </c>
      <c r="AC60" s="64" t="s">
        <v>4473</v>
      </c>
      <c r="AD60" s="64" t="s">
        <v>4474</v>
      </c>
      <c r="AE60" s="73"/>
      <c r="AF60" s="65" t="s">
        <v>4475</v>
      </c>
      <c r="AG60" s="73"/>
      <c r="AH60" s="73"/>
      <c r="AI60" s="73"/>
      <c r="AJ60" s="73"/>
    </row>
    <row r="61">
      <c r="A61" s="73">
        <v>306.0</v>
      </c>
      <c r="B61" s="65" t="s">
        <v>4476</v>
      </c>
      <c r="C61" s="65" t="s">
        <v>4477</v>
      </c>
      <c r="D61" s="65">
        <v>2021.0</v>
      </c>
      <c r="E61" s="72"/>
      <c r="F61" s="73"/>
      <c r="G61" s="73"/>
      <c r="H61" s="78"/>
      <c r="I61" s="73"/>
      <c r="J61" s="73"/>
      <c r="K61" s="73"/>
      <c r="L61" s="73"/>
      <c r="M61" s="73"/>
      <c r="N61" s="73"/>
      <c r="O61" s="73"/>
      <c r="P61" s="73"/>
      <c r="Q61" s="73"/>
      <c r="R61" s="73"/>
      <c r="S61" s="73"/>
      <c r="T61" s="64">
        <f>SUM(Q61:S61)</f>
        <v>0</v>
      </c>
      <c r="U61" s="73"/>
      <c r="V61" s="73"/>
      <c r="W61" s="73"/>
      <c r="X61" s="73"/>
      <c r="Y61" s="73"/>
      <c r="Z61" s="73"/>
      <c r="AA61" s="73"/>
      <c r="AB61" s="65" t="s">
        <v>4477</v>
      </c>
      <c r="AC61" s="73"/>
      <c r="AD61" s="73"/>
      <c r="AE61" s="73"/>
      <c r="AF61" s="65" t="s">
        <v>4478</v>
      </c>
      <c r="AG61" s="72"/>
      <c r="AH61" s="73"/>
      <c r="AI61" s="73"/>
      <c r="AJ61" s="73"/>
    </row>
    <row r="62">
      <c r="A62" s="69">
        <v>288.0</v>
      </c>
      <c r="B62" s="65" t="s">
        <v>4479</v>
      </c>
      <c r="C62" s="65" t="s">
        <v>4480</v>
      </c>
      <c r="D62" s="65">
        <v>2020.0</v>
      </c>
      <c r="E62" s="69"/>
      <c r="F62" s="69"/>
      <c r="G62" s="65">
        <v>-7.0</v>
      </c>
      <c r="H62" s="53">
        <v>-4.0</v>
      </c>
      <c r="I62" s="69"/>
      <c r="J62" s="69"/>
      <c r="K62" s="70" t="s">
        <v>202</v>
      </c>
      <c r="L62" s="65">
        <v>1.0</v>
      </c>
      <c r="M62" s="72"/>
      <c r="N62" s="72"/>
      <c r="O62" s="69"/>
      <c r="P62" s="69"/>
      <c r="Q62" s="69"/>
      <c r="R62" s="69"/>
      <c r="S62" s="69"/>
      <c r="T62" s="69"/>
      <c r="U62" s="69"/>
      <c r="V62" s="64">
        <f>SUM(S62:U62)</f>
        <v>0</v>
      </c>
      <c r="W62" s="69"/>
      <c r="X62" s="69"/>
      <c r="Y62" s="69"/>
      <c r="Z62" s="69"/>
      <c r="AA62" s="69"/>
      <c r="AB62" s="69"/>
      <c r="AC62" s="69"/>
      <c r="AD62" s="65" t="s">
        <v>4481</v>
      </c>
      <c r="AE62" s="69"/>
      <c r="AF62" s="69"/>
      <c r="AG62" s="69"/>
      <c r="AH62" s="65" t="s">
        <v>4482</v>
      </c>
      <c r="AI62" s="69"/>
      <c r="AJ62" s="69"/>
    </row>
    <row r="63">
      <c r="A63" s="73">
        <v>336.0</v>
      </c>
      <c r="B63" s="65" t="s">
        <v>4483</v>
      </c>
      <c r="C63" s="65" t="s">
        <v>4484</v>
      </c>
      <c r="D63" s="65">
        <v>2007.0</v>
      </c>
      <c r="E63" s="73"/>
      <c r="F63" s="73"/>
      <c r="G63" s="73"/>
      <c r="H63" s="73"/>
      <c r="I63" s="73"/>
      <c r="J63" s="73"/>
      <c r="K63" s="73"/>
      <c r="L63" s="73"/>
      <c r="M63" s="73"/>
      <c r="N63" s="73"/>
      <c r="O63" s="73"/>
      <c r="P63" s="73"/>
      <c r="Q63" s="73"/>
      <c r="R63" s="73"/>
      <c r="S63" s="73"/>
      <c r="T63" s="64">
        <f t="shared" ref="T63:T65" si="12">SUM(Q63:S63)</f>
        <v>0</v>
      </c>
      <c r="U63" s="73"/>
      <c r="V63" s="73"/>
      <c r="W63" s="73"/>
      <c r="X63" s="73"/>
      <c r="Y63" s="73"/>
      <c r="Z63" s="73"/>
      <c r="AA63" s="73"/>
      <c r="AB63" s="65" t="s">
        <v>4484</v>
      </c>
      <c r="AC63" s="73"/>
      <c r="AD63" s="73"/>
      <c r="AE63" s="73"/>
      <c r="AF63" s="65" t="s">
        <v>4485</v>
      </c>
      <c r="AG63" s="73"/>
      <c r="AH63" s="73"/>
      <c r="AI63" s="73"/>
      <c r="AJ63" s="73"/>
    </row>
    <row r="64">
      <c r="A64" s="64">
        <v>341.0</v>
      </c>
      <c r="B64" s="65" t="s">
        <v>4486</v>
      </c>
      <c r="C64" s="65" t="s">
        <v>4487</v>
      </c>
      <c r="D64" s="65">
        <v>2020.0</v>
      </c>
      <c r="E64" s="73"/>
      <c r="F64" s="73"/>
      <c r="G64" s="73"/>
      <c r="H64" s="73"/>
      <c r="I64" s="73"/>
      <c r="J64" s="73"/>
      <c r="K64" s="73"/>
      <c r="L64" s="73"/>
      <c r="M64" s="73"/>
      <c r="N64" s="73"/>
      <c r="O64" s="73"/>
      <c r="P64" s="73"/>
      <c r="Q64" s="73"/>
      <c r="R64" s="73"/>
      <c r="S64" s="73"/>
      <c r="T64" s="64">
        <f t="shared" si="12"/>
        <v>0</v>
      </c>
      <c r="U64" s="73"/>
      <c r="V64" s="73"/>
      <c r="W64" s="73"/>
      <c r="X64" s="73"/>
      <c r="Y64" s="73"/>
      <c r="Z64" s="73"/>
      <c r="AA64" s="73"/>
      <c r="AB64" s="65" t="s">
        <v>4487</v>
      </c>
      <c r="AC64" s="73"/>
      <c r="AD64" s="73"/>
      <c r="AE64" s="73"/>
      <c r="AF64" s="65" t="s">
        <v>4488</v>
      </c>
      <c r="AG64" s="73"/>
      <c r="AH64" s="73"/>
      <c r="AI64" s="73"/>
      <c r="AJ64" s="73"/>
    </row>
    <row r="65">
      <c r="A65" s="70">
        <v>224.0</v>
      </c>
      <c r="B65" s="53" t="s">
        <v>4489</v>
      </c>
      <c r="C65" s="64" t="s">
        <v>4490</v>
      </c>
      <c r="D65" s="65">
        <v>2009.0</v>
      </c>
      <c r="E65" s="64" t="s">
        <v>2390</v>
      </c>
      <c r="F65" s="64">
        <v>3.0</v>
      </c>
      <c r="G65" s="64">
        <v>-10.0</v>
      </c>
      <c r="H65" s="64">
        <v>-6.0</v>
      </c>
      <c r="I65" s="64" t="s">
        <v>137</v>
      </c>
      <c r="J65" s="64" t="s">
        <v>137</v>
      </c>
      <c r="K65" s="64" t="s">
        <v>4370</v>
      </c>
      <c r="L65" s="64">
        <v>0.0</v>
      </c>
      <c r="M65" s="64">
        <v>1.0</v>
      </c>
      <c r="N65" s="65" t="s">
        <v>165</v>
      </c>
      <c r="O65" s="64" t="s">
        <v>16</v>
      </c>
      <c r="P65" s="64" t="s">
        <v>4491</v>
      </c>
      <c r="Q65" s="64">
        <v>0.75</v>
      </c>
      <c r="R65" s="64">
        <v>0.0</v>
      </c>
      <c r="S65" s="64">
        <v>0.25</v>
      </c>
      <c r="T65" s="64">
        <f t="shared" si="12"/>
        <v>1</v>
      </c>
      <c r="U65" s="64" t="s">
        <v>4492</v>
      </c>
      <c r="V65" s="64" t="s">
        <v>137</v>
      </c>
      <c r="W65" s="64" t="s">
        <v>4493</v>
      </c>
      <c r="X65" s="64" t="s">
        <v>102</v>
      </c>
      <c r="Y65" s="64" t="s">
        <v>4494</v>
      </c>
      <c r="Z65" s="64" t="e">
        <v>#NAME?</v>
      </c>
      <c r="AA65" s="64" t="s">
        <v>4495</v>
      </c>
      <c r="AB65" s="65" t="s">
        <v>4496</v>
      </c>
      <c r="AC65" s="64" t="s">
        <v>4497</v>
      </c>
      <c r="AD65" s="64" t="s">
        <v>4498</v>
      </c>
      <c r="AE65" s="64" t="s">
        <v>4499</v>
      </c>
      <c r="AF65" s="64" t="s">
        <v>94</v>
      </c>
      <c r="AG65" s="64" t="s">
        <v>96</v>
      </c>
      <c r="AH65" s="64"/>
      <c r="AI65" s="72"/>
      <c r="AJ65" s="72"/>
    </row>
    <row r="66">
      <c r="A66" s="73">
        <v>324.0</v>
      </c>
      <c r="B66" s="65" t="s">
        <v>4500</v>
      </c>
      <c r="C66" s="65" t="s">
        <v>4501</v>
      </c>
      <c r="D66" s="65">
        <v>1998.0</v>
      </c>
      <c r="E66" s="69"/>
      <c r="F66" s="69"/>
      <c r="G66" s="64">
        <v>-10.0</v>
      </c>
      <c r="H66" s="69"/>
      <c r="I66" s="69"/>
      <c r="J66" s="69"/>
      <c r="K66" s="53" t="s">
        <v>42</v>
      </c>
      <c r="L66" s="72"/>
      <c r="M66" s="72"/>
      <c r="N66" s="73"/>
      <c r="O66" s="69"/>
      <c r="P66" s="69"/>
      <c r="Q66" s="69"/>
      <c r="R66" s="69"/>
      <c r="S66" s="69"/>
      <c r="T66" s="69"/>
      <c r="U66" s="69"/>
      <c r="V66" s="64">
        <f>SUM(S66:U66)</f>
        <v>0</v>
      </c>
      <c r="W66" s="69"/>
      <c r="X66" s="69"/>
      <c r="Y66" s="69"/>
      <c r="Z66" s="69"/>
      <c r="AA66" s="69"/>
      <c r="AB66" s="69"/>
      <c r="AC66" s="69"/>
      <c r="AD66" s="65" t="s">
        <v>4501</v>
      </c>
      <c r="AE66" s="69"/>
      <c r="AF66" s="69"/>
      <c r="AG66" s="69"/>
      <c r="AH66" s="65" t="s">
        <v>4502</v>
      </c>
      <c r="AI66" s="69"/>
      <c r="AJ66" s="69"/>
    </row>
    <row r="67">
      <c r="A67" s="73">
        <v>348.0</v>
      </c>
      <c r="B67" s="65" t="s">
        <v>4503</v>
      </c>
      <c r="C67" s="65" t="s">
        <v>4504</v>
      </c>
      <c r="D67" s="65">
        <v>2016.0</v>
      </c>
      <c r="E67" s="73"/>
      <c r="F67" s="73"/>
      <c r="G67" s="73"/>
      <c r="H67" s="73"/>
      <c r="I67" s="73"/>
      <c r="J67" s="73"/>
      <c r="K67" s="64" t="s">
        <v>4505</v>
      </c>
      <c r="L67" s="73"/>
      <c r="M67" s="73"/>
      <c r="N67" s="73"/>
      <c r="O67" s="64" t="s">
        <v>10</v>
      </c>
      <c r="P67" s="73"/>
      <c r="Q67" s="73"/>
      <c r="R67" s="73"/>
      <c r="S67" s="73"/>
      <c r="T67" s="64">
        <f t="shared" ref="T67:T68" si="13">SUM(Q67:S67)</f>
        <v>0</v>
      </c>
      <c r="U67" s="73"/>
      <c r="V67" s="73"/>
      <c r="W67" s="73"/>
      <c r="X67" s="73"/>
      <c r="Y67" s="73"/>
      <c r="Z67" s="73"/>
      <c r="AA67" s="73"/>
      <c r="AB67" s="65" t="s">
        <v>4504</v>
      </c>
      <c r="AC67" s="73"/>
      <c r="AD67" s="73"/>
      <c r="AE67" s="73"/>
      <c r="AF67" s="65" t="s">
        <v>4506</v>
      </c>
      <c r="AG67" s="73"/>
      <c r="AH67" s="73"/>
      <c r="AI67" s="73"/>
      <c r="AJ67" s="73"/>
    </row>
    <row r="68">
      <c r="A68" s="77">
        <v>300.0</v>
      </c>
      <c r="B68" s="53" t="s">
        <v>4507</v>
      </c>
      <c r="C68" s="53" t="s">
        <v>4508</v>
      </c>
      <c r="D68" s="53">
        <v>2020.0</v>
      </c>
      <c r="E68" s="53" t="s">
        <v>4509</v>
      </c>
      <c r="F68" s="53">
        <v>2.0</v>
      </c>
      <c r="G68" s="53">
        <v>-8.0</v>
      </c>
      <c r="H68" s="53">
        <v>-1.0</v>
      </c>
      <c r="I68" s="53">
        <v>-6.0</v>
      </c>
      <c r="J68" s="53">
        <v>9.0</v>
      </c>
      <c r="K68" s="53" t="s">
        <v>4510</v>
      </c>
      <c r="L68" s="53">
        <v>0.0</v>
      </c>
      <c r="M68" s="53">
        <v>1.0</v>
      </c>
      <c r="N68" s="53" t="s">
        <v>84</v>
      </c>
      <c r="O68" s="53" t="s">
        <v>10</v>
      </c>
      <c r="P68" s="77"/>
      <c r="Q68" s="53">
        <v>0.25</v>
      </c>
      <c r="R68" s="53">
        <v>0.75</v>
      </c>
      <c r="S68" s="53">
        <v>0.0</v>
      </c>
      <c r="T68" s="53">
        <f t="shared" si="13"/>
        <v>1</v>
      </c>
      <c r="U68" s="53" t="s">
        <v>4511</v>
      </c>
      <c r="V68" s="53" t="s">
        <v>4512</v>
      </c>
      <c r="W68" s="53" t="s">
        <v>4513</v>
      </c>
      <c r="X68" s="53" t="s">
        <v>102</v>
      </c>
      <c r="Y68" s="53" t="s">
        <v>4514</v>
      </c>
      <c r="Z68" s="77"/>
      <c r="AA68" s="53" t="s">
        <v>94</v>
      </c>
      <c r="AB68" s="53" t="s">
        <v>4508</v>
      </c>
      <c r="AC68" s="53" t="s">
        <v>4515</v>
      </c>
      <c r="AD68" s="53" t="s">
        <v>4516</v>
      </c>
      <c r="AE68" s="53" t="s">
        <v>4517</v>
      </c>
      <c r="AF68" s="53" t="s">
        <v>4518</v>
      </c>
      <c r="AG68" s="53" t="s">
        <v>4519</v>
      </c>
      <c r="AH68" s="77"/>
      <c r="AI68" s="72"/>
      <c r="AJ68" s="72"/>
    </row>
    <row r="69">
      <c r="A69" s="69">
        <v>308.0</v>
      </c>
      <c r="B69" s="65" t="s">
        <v>4520</v>
      </c>
      <c r="C69" s="65" t="s">
        <v>4521</v>
      </c>
      <c r="D69" s="65">
        <v>2018.0</v>
      </c>
      <c r="E69" s="69"/>
      <c r="F69" s="69"/>
      <c r="G69" s="64">
        <v>-10.0</v>
      </c>
      <c r="H69" s="70">
        <v>-7.0</v>
      </c>
      <c r="I69" s="70">
        <v>-9.0</v>
      </c>
      <c r="J69" s="53">
        <v>0.0</v>
      </c>
      <c r="K69" s="70" t="s">
        <v>42</v>
      </c>
      <c r="L69" s="72"/>
      <c r="M69" s="72"/>
      <c r="N69" s="73"/>
      <c r="O69" s="69"/>
      <c r="P69" s="69"/>
      <c r="Q69" s="69"/>
      <c r="R69" s="69"/>
      <c r="S69" s="69"/>
      <c r="T69" s="69"/>
      <c r="U69" s="69"/>
      <c r="V69" s="64">
        <f>SUM(S69:U69)</f>
        <v>0</v>
      </c>
      <c r="W69" s="69"/>
      <c r="X69" s="69"/>
      <c r="Y69" s="69"/>
      <c r="Z69" s="69"/>
      <c r="AA69" s="69"/>
      <c r="AB69" s="69"/>
      <c r="AC69" s="69"/>
      <c r="AD69" s="65" t="s">
        <v>4521</v>
      </c>
      <c r="AE69" s="69"/>
      <c r="AF69" s="69"/>
      <c r="AG69" s="69"/>
      <c r="AH69" s="65" t="s">
        <v>4522</v>
      </c>
      <c r="AI69" s="69"/>
      <c r="AJ69" s="69"/>
    </row>
    <row r="71">
      <c r="A71" s="64">
        <v>365.0</v>
      </c>
      <c r="B71" s="65" t="s">
        <v>4523</v>
      </c>
      <c r="C71" s="65" t="s">
        <v>4524</v>
      </c>
      <c r="D71" s="65">
        <v>2009.0</v>
      </c>
      <c r="E71" s="73"/>
      <c r="F71" s="73"/>
      <c r="G71" s="73"/>
      <c r="H71" s="73"/>
      <c r="I71" s="73"/>
      <c r="J71" s="73"/>
      <c r="K71" s="73"/>
      <c r="L71" s="73"/>
      <c r="M71" s="73"/>
      <c r="N71" s="73"/>
      <c r="O71" s="73"/>
      <c r="P71" s="73"/>
      <c r="Q71" s="73"/>
      <c r="R71" s="73"/>
      <c r="S71" s="73"/>
      <c r="T71" s="64">
        <f>SUM(Q71:S71)</f>
        <v>0</v>
      </c>
      <c r="U71" s="73"/>
      <c r="V71" s="73"/>
      <c r="W71" s="73"/>
      <c r="X71" s="73"/>
      <c r="Y71" s="73"/>
      <c r="Z71" s="73"/>
      <c r="AA71" s="73"/>
      <c r="AB71" s="65" t="s">
        <v>4524</v>
      </c>
      <c r="AC71" s="73"/>
      <c r="AD71" s="73"/>
      <c r="AE71" s="73"/>
      <c r="AF71" s="65" t="s">
        <v>4525</v>
      </c>
      <c r="AG71" s="73"/>
      <c r="AH71" s="73"/>
      <c r="AI71" s="73"/>
      <c r="AJ71" s="73"/>
    </row>
    <row r="72">
      <c r="A72" s="73">
        <v>344.0</v>
      </c>
      <c r="B72" s="53" t="s">
        <v>4526</v>
      </c>
      <c r="C72" s="65" t="s">
        <v>2792</v>
      </c>
      <c r="D72" s="65">
        <v>2020.0</v>
      </c>
      <c r="E72" s="70" t="s">
        <v>4527</v>
      </c>
      <c r="F72" s="70">
        <v>2.0</v>
      </c>
      <c r="G72" s="64">
        <v>-10.0</v>
      </c>
      <c r="H72" s="65">
        <v>-7.0</v>
      </c>
      <c r="I72" s="70" t="s">
        <v>94</v>
      </c>
      <c r="J72" s="70" t="s">
        <v>94</v>
      </c>
      <c r="K72" s="70" t="s">
        <v>42</v>
      </c>
      <c r="L72" s="72"/>
      <c r="M72" s="72"/>
      <c r="N72" s="64">
        <v>0.0</v>
      </c>
      <c r="O72" s="70">
        <v>1.0</v>
      </c>
      <c r="P72" s="70" t="s">
        <v>165</v>
      </c>
      <c r="Q72" s="70" t="s">
        <v>23</v>
      </c>
      <c r="R72" s="69"/>
      <c r="S72" s="70">
        <v>0.0</v>
      </c>
      <c r="T72" s="70">
        <v>1.0</v>
      </c>
      <c r="U72" s="70">
        <v>0.0</v>
      </c>
      <c r="V72" s="64">
        <f>SUM(S72:U72)</f>
        <v>1</v>
      </c>
      <c r="W72" s="65" t="s">
        <v>4528</v>
      </c>
      <c r="X72" s="70" t="s">
        <v>4529</v>
      </c>
      <c r="Y72" s="70" t="s">
        <v>496</v>
      </c>
      <c r="Z72" s="70" t="s">
        <v>102</v>
      </c>
      <c r="AA72" s="70" t="s">
        <v>4530</v>
      </c>
      <c r="AB72" s="69"/>
      <c r="AC72" s="70" t="s">
        <v>4531</v>
      </c>
      <c r="AD72" s="65" t="s">
        <v>4532</v>
      </c>
      <c r="AE72" s="70" t="s">
        <v>4533</v>
      </c>
      <c r="AF72" s="70" t="s">
        <v>4534</v>
      </c>
      <c r="AG72" s="70" t="s">
        <v>4535</v>
      </c>
      <c r="AH72" s="65" t="s">
        <v>4536</v>
      </c>
      <c r="AI72" s="70" t="s">
        <v>564</v>
      </c>
      <c r="AJ72" s="69"/>
    </row>
    <row r="73">
      <c r="A73" s="53">
        <v>251.0</v>
      </c>
      <c r="B73" s="53" t="s">
        <v>4537</v>
      </c>
      <c r="C73" s="53" t="s">
        <v>4538</v>
      </c>
      <c r="D73" s="53">
        <v>2019.0</v>
      </c>
      <c r="E73" s="53" t="s">
        <v>4539</v>
      </c>
      <c r="F73" s="53">
        <v>2.5</v>
      </c>
      <c r="G73" s="53">
        <v>-3.0</v>
      </c>
      <c r="H73" s="53">
        <v>-1.0</v>
      </c>
      <c r="I73" s="53">
        <v>-2.0</v>
      </c>
      <c r="J73" s="53">
        <v>7.0</v>
      </c>
      <c r="K73" s="53" t="s">
        <v>45</v>
      </c>
      <c r="L73" s="53">
        <v>0.0</v>
      </c>
      <c r="M73" s="53">
        <v>1.0</v>
      </c>
      <c r="N73" s="53" t="s">
        <v>84</v>
      </c>
      <c r="O73" s="53" t="s">
        <v>23</v>
      </c>
      <c r="P73" s="77"/>
      <c r="Q73" s="53">
        <v>0.25</v>
      </c>
      <c r="R73" s="53">
        <v>0.75</v>
      </c>
      <c r="S73" s="53">
        <v>0.0</v>
      </c>
      <c r="T73" s="53">
        <f>SUM(Q73:S73)</f>
        <v>1</v>
      </c>
      <c r="U73" s="53" t="s">
        <v>4540</v>
      </c>
      <c r="V73" s="53" t="s">
        <v>4541</v>
      </c>
      <c r="W73" s="53" t="s">
        <v>4542</v>
      </c>
      <c r="X73" s="53" t="s">
        <v>448</v>
      </c>
      <c r="Y73" s="53" t="s">
        <v>4543</v>
      </c>
      <c r="Z73" s="77"/>
      <c r="AA73" s="53" t="s">
        <v>4544</v>
      </c>
      <c r="AB73" s="53" t="s">
        <v>4545</v>
      </c>
      <c r="AC73" s="53" t="s">
        <v>4546</v>
      </c>
      <c r="AD73" s="53" t="s">
        <v>4547</v>
      </c>
      <c r="AE73" s="53" t="s">
        <v>4548</v>
      </c>
      <c r="AF73" s="53" t="s">
        <v>4549</v>
      </c>
      <c r="AG73" s="53" t="s">
        <v>4550</v>
      </c>
      <c r="AH73" s="53" t="s">
        <v>4551</v>
      </c>
      <c r="AI73" s="72"/>
      <c r="AJ73" s="72"/>
    </row>
    <row r="74">
      <c r="A74" s="73">
        <v>349.0</v>
      </c>
      <c r="B74" s="65" t="s">
        <v>4083</v>
      </c>
      <c r="C74" s="65" t="s">
        <v>4085</v>
      </c>
      <c r="D74" s="65">
        <v>2007.0</v>
      </c>
      <c r="E74" s="69"/>
      <c r="F74" s="69"/>
      <c r="G74" s="77"/>
      <c r="H74" s="69"/>
      <c r="I74" s="69"/>
      <c r="J74" s="69"/>
      <c r="K74" s="70" t="s">
        <v>330</v>
      </c>
      <c r="L74" s="72"/>
      <c r="M74" s="72"/>
      <c r="N74" s="73"/>
      <c r="O74" s="69"/>
      <c r="P74" s="69"/>
      <c r="Q74" s="70" t="s">
        <v>10</v>
      </c>
      <c r="R74" s="69"/>
      <c r="S74" s="69"/>
      <c r="T74" s="69"/>
      <c r="U74" s="69"/>
      <c r="V74" s="64">
        <f t="shared" ref="V74:V76" si="14">SUM(S74:U74)</f>
        <v>0</v>
      </c>
      <c r="W74" s="69"/>
      <c r="X74" s="69"/>
      <c r="Y74" s="69"/>
      <c r="Z74" s="69"/>
      <c r="AA74" s="69"/>
      <c r="AB74" s="69"/>
      <c r="AC74" s="69"/>
      <c r="AD74" s="65" t="s">
        <v>4085</v>
      </c>
      <c r="AE74" s="70" t="s">
        <v>4086</v>
      </c>
      <c r="AF74" s="69"/>
      <c r="AG74" s="69"/>
      <c r="AH74" s="65" t="s">
        <v>4087</v>
      </c>
      <c r="AI74" s="69"/>
      <c r="AJ74" s="69"/>
    </row>
    <row r="75">
      <c r="A75" s="73">
        <v>350.0</v>
      </c>
      <c r="B75" s="65" t="s">
        <v>4552</v>
      </c>
      <c r="C75" s="65" t="s">
        <v>4553</v>
      </c>
      <c r="D75" s="65">
        <v>2021.0</v>
      </c>
      <c r="E75" s="69"/>
      <c r="F75" s="69"/>
      <c r="G75" s="64">
        <v>-10.0</v>
      </c>
      <c r="H75" s="69"/>
      <c r="I75" s="69"/>
      <c r="J75" s="69"/>
      <c r="K75" s="70" t="s">
        <v>42</v>
      </c>
      <c r="L75" s="72"/>
      <c r="M75" s="72"/>
      <c r="N75" s="73"/>
      <c r="O75" s="69"/>
      <c r="P75" s="69"/>
      <c r="Q75" s="69"/>
      <c r="R75" s="69"/>
      <c r="S75" s="69"/>
      <c r="T75" s="69"/>
      <c r="U75" s="69"/>
      <c r="V75" s="64">
        <f t="shared" si="14"/>
        <v>0</v>
      </c>
      <c r="W75" s="69"/>
      <c r="X75" s="69"/>
      <c r="Y75" s="69"/>
      <c r="Z75" s="69"/>
      <c r="AA75" s="69"/>
      <c r="AB75" s="69"/>
      <c r="AC75" s="69"/>
      <c r="AD75" s="65" t="s">
        <v>4553</v>
      </c>
      <c r="AE75" s="69"/>
      <c r="AF75" s="69"/>
      <c r="AG75" s="69"/>
      <c r="AH75" s="72"/>
      <c r="AI75" s="69"/>
      <c r="AJ75" s="69"/>
    </row>
    <row r="76">
      <c r="A76" s="69">
        <v>326.0</v>
      </c>
      <c r="B76" s="65" t="s">
        <v>4554</v>
      </c>
      <c r="C76" s="65" t="s">
        <v>4555</v>
      </c>
      <c r="D76" s="65">
        <v>2010.0</v>
      </c>
      <c r="E76" s="69"/>
      <c r="F76" s="69"/>
      <c r="G76" s="64">
        <v>-10.0</v>
      </c>
      <c r="H76" s="70">
        <v>-7.0</v>
      </c>
      <c r="I76" s="70">
        <v>-9.0</v>
      </c>
      <c r="J76" s="70">
        <v>0.0</v>
      </c>
      <c r="K76" s="70" t="s">
        <v>42</v>
      </c>
      <c r="L76" s="72"/>
      <c r="M76" s="72"/>
      <c r="N76" s="73"/>
      <c r="O76" s="69"/>
      <c r="P76" s="69"/>
      <c r="Q76" s="69"/>
      <c r="R76" s="69"/>
      <c r="S76" s="69"/>
      <c r="T76" s="69"/>
      <c r="U76" s="69"/>
      <c r="V76" s="64">
        <f t="shared" si="14"/>
        <v>0</v>
      </c>
      <c r="W76" s="69"/>
      <c r="X76" s="69"/>
      <c r="Y76" s="69"/>
      <c r="Z76" s="69"/>
      <c r="AA76" s="69"/>
      <c r="AB76" s="69"/>
      <c r="AC76" s="69"/>
      <c r="AD76" s="65" t="s">
        <v>4555</v>
      </c>
      <c r="AE76" s="69"/>
      <c r="AF76" s="69"/>
      <c r="AG76" s="69"/>
      <c r="AH76" s="65" t="s">
        <v>4556</v>
      </c>
      <c r="AI76" s="69"/>
      <c r="AJ76" s="69"/>
    </row>
    <row r="77">
      <c r="A77" s="73">
        <v>386.0</v>
      </c>
      <c r="B77" s="65" t="s">
        <v>4557</v>
      </c>
      <c r="C77" s="65" t="s">
        <v>4558</v>
      </c>
      <c r="D77" s="65">
        <v>2008.0</v>
      </c>
      <c r="E77" s="73"/>
      <c r="F77" s="73"/>
      <c r="G77" s="73"/>
      <c r="H77" s="73"/>
      <c r="I77" s="73"/>
      <c r="J77" s="73"/>
      <c r="K77" s="64" t="s">
        <v>4559</v>
      </c>
      <c r="L77" s="73"/>
      <c r="M77" s="73"/>
      <c r="N77" s="73"/>
      <c r="O77" s="73"/>
      <c r="P77" s="73"/>
      <c r="Q77" s="73"/>
      <c r="R77" s="73"/>
      <c r="S77" s="73"/>
      <c r="T77" s="64">
        <f>SUM(Q77:S77)</f>
        <v>0</v>
      </c>
      <c r="U77" s="73"/>
      <c r="V77" s="73"/>
      <c r="W77" s="73"/>
      <c r="X77" s="73"/>
      <c r="Y77" s="73"/>
      <c r="Z77" s="73"/>
      <c r="AA77" s="73"/>
      <c r="AB77" s="65" t="s">
        <v>4558</v>
      </c>
      <c r="AC77" s="73"/>
      <c r="AD77" s="73"/>
      <c r="AE77" s="73"/>
      <c r="AF77" s="65" t="s">
        <v>4560</v>
      </c>
      <c r="AG77" s="73"/>
      <c r="AH77" s="73"/>
      <c r="AI77" s="73"/>
      <c r="AJ77" s="73"/>
    </row>
    <row r="78">
      <c r="A78" s="73">
        <v>336.0</v>
      </c>
      <c r="B78" s="65" t="s">
        <v>4561</v>
      </c>
      <c r="C78" s="65" t="s">
        <v>4562</v>
      </c>
      <c r="D78" s="65">
        <v>2021.0</v>
      </c>
      <c r="E78" s="69"/>
      <c r="F78" s="69"/>
      <c r="G78" s="77"/>
      <c r="H78" s="69"/>
      <c r="I78" s="69"/>
      <c r="J78" s="69"/>
      <c r="K78" s="70" t="s">
        <v>3833</v>
      </c>
      <c r="L78" s="72"/>
      <c r="M78" s="72"/>
      <c r="N78" s="73"/>
      <c r="O78" s="69"/>
      <c r="P78" s="69"/>
      <c r="Q78" s="69"/>
      <c r="R78" s="69"/>
      <c r="S78" s="69"/>
      <c r="T78" s="69"/>
      <c r="U78" s="69"/>
      <c r="V78" s="64">
        <f t="shared" ref="V78:V85" si="15">SUM(S78:U78)</f>
        <v>0</v>
      </c>
      <c r="W78" s="69"/>
      <c r="X78" s="69"/>
      <c r="Y78" s="69"/>
      <c r="Z78" s="69"/>
      <c r="AA78" s="69"/>
      <c r="AB78" s="69"/>
      <c r="AC78" s="69"/>
      <c r="AD78" s="65" t="s">
        <v>4562</v>
      </c>
      <c r="AE78" s="69"/>
      <c r="AF78" s="69"/>
      <c r="AG78" s="69"/>
      <c r="AH78" s="65" t="s">
        <v>4563</v>
      </c>
      <c r="AI78" s="69"/>
      <c r="AJ78" s="69"/>
    </row>
    <row r="79">
      <c r="A79" s="69">
        <v>337.0</v>
      </c>
      <c r="B79" s="53" t="s">
        <v>4564</v>
      </c>
      <c r="C79" s="65" t="s">
        <v>4565</v>
      </c>
      <c r="D79" s="65">
        <v>2017.0</v>
      </c>
      <c r="E79" s="69"/>
      <c r="F79" s="69"/>
      <c r="G79" s="77"/>
      <c r="H79" s="69"/>
      <c r="I79" s="69"/>
      <c r="J79" s="69"/>
      <c r="K79" s="70" t="s">
        <v>3833</v>
      </c>
      <c r="L79" s="72"/>
      <c r="M79" s="72"/>
      <c r="N79" s="73"/>
      <c r="O79" s="69"/>
      <c r="P79" s="69"/>
      <c r="Q79" s="69"/>
      <c r="R79" s="69"/>
      <c r="S79" s="69"/>
      <c r="T79" s="69"/>
      <c r="U79" s="69"/>
      <c r="V79" s="64">
        <f t="shared" si="15"/>
        <v>0</v>
      </c>
      <c r="W79" s="69"/>
      <c r="X79" s="69"/>
      <c r="Y79" s="69"/>
      <c r="Z79" s="69"/>
      <c r="AA79" s="69"/>
      <c r="AB79" s="69"/>
      <c r="AC79" s="69"/>
      <c r="AD79" s="65" t="s">
        <v>4565</v>
      </c>
      <c r="AE79" s="69"/>
      <c r="AF79" s="69"/>
      <c r="AG79" s="69"/>
      <c r="AH79" s="72"/>
      <c r="AI79" s="69"/>
      <c r="AJ79" s="69"/>
    </row>
    <row r="80">
      <c r="A80" s="69">
        <v>339.0</v>
      </c>
      <c r="B80" s="65" t="s">
        <v>4566</v>
      </c>
      <c r="C80" s="65" t="s">
        <v>4567</v>
      </c>
      <c r="D80" s="65">
        <v>2015.0</v>
      </c>
      <c r="E80" s="70" t="s">
        <v>4568</v>
      </c>
      <c r="F80" s="70">
        <v>3.0</v>
      </c>
      <c r="G80" s="64">
        <v>-7.0</v>
      </c>
      <c r="H80" s="70">
        <v>-4.0</v>
      </c>
      <c r="I80" s="70">
        <v>-3.0</v>
      </c>
      <c r="J80" s="70">
        <v>0.0</v>
      </c>
      <c r="K80" s="53" t="s">
        <v>42</v>
      </c>
      <c r="L80" s="72"/>
      <c r="M80" s="72"/>
      <c r="N80" s="64">
        <v>0.0</v>
      </c>
      <c r="O80" s="70">
        <v>0.0</v>
      </c>
      <c r="P80" s="70" t="s">
        <v>243</v>
      </c>
      <c r="Q80" s="70" t="s">
        <v>23</v>
      </c>
      <c r="R80" s="69"/>
      <c r="S80" s="70">
        <v>1.0</v>
      </c>
      <c r="T80" s="70">
        <v>0.0</v>
      </c>
      <c r="U80" s="70">
        <v>0.0</v>
      </c>
      <c r="V80" s="64">
        <f t="shared" si="15"/>
        <v>1</v>
      </c>
      <c r="W80" s="70" t="s">
        <v>4569</v>
      </c>
      <c r="X80" s="70" t="s">
        <v>4570</v>
      </c>
      <c r="Y80" s="70" t="s">
        <v>496</v>
      </c>
      <c r="Z80" s="70" t="s">
        <v>1540</v>
      </c>
      <c r="AA80" s="69"/>
      <c r="AB80" s="69"/>
      <c r="AC80" s="69"/>
      <c r="AD80" s="65" t="s">
        <v>4567</v>
      </c>
      <c r="AE80" s="70" t="s">
        <v>4571</v>
      </c>
      <c r="AF80" s="70" t="s">
        <v>4572</v>
      </c>
      <c r="AG80" s="69"/>
      <c r="AH80" s="65" t="s">
        <v>4573</v>
      </c>
      <c r="AI80" s="70" t="s">
        <v>96</v>
      </c>
      <c r="AJ80" s="69"/>
    </row>
    <row r="81">
      <c r="A81" s="69">
        <v>340.0</v>
      </c>
      <c r="B81" s="53" t="s">
        <v>4574</v>
      </c>
      <c r="C81" s="65" t="s">
        <v>4575</v>
      </c>
      <c r="D81" s="65">
        <v>2017.0</v>
      </c>
      <c r="E81" s="69"/>
      <c r="F81" s="69"/>
      <c r="G81" s="77"/>
      <c r="H81" s="69"/>
      <c r="I81" s="69"/>
      <c r="J81" s="69"/>
      <c r="K81" s="70" t="s">
        <v>3833</v>
      </c>
      <c r="L81" s="72"/>
      <c r="M81" s="72"/>
      <c r="N81" s="73"/>
      <c r="O81" s="69"/>
      <c r="P81" s="69"/>
      <c r="Q81" s="69"/>
      <c r="R81" s="69"/>
      <c r="S81" s="69"/>
      <c r="T81" s="69"/>
      <c r="U81" s="69"/>
      <c r="V81" s="64">
        <f t="shared" si="15"/>
        <v>0</v>
      </c>
      <c r="W81" s="69"/>
      <c r="X81" s="69"/>
      <c r="Y81" s="69"/>
      <c r="Z81" s="69"/>
      <c r="AA81" s="69"/>
      <c r="AB81" s="69"/>
      <c r="AC81" s="69"/>
      <c r="AD81" s="65" t="s">
        <v>4575</v>
      </c>
      <c r="AE81" s="69"/>
      <c r="AF81" s="69"/>
      <c r="AG81" s="69"/>
      <c r="AH81" s="65" t="s">
        <v>4576</v>
      </c>
      <c r="AI81" s="69"/>
      <c r="AJ81" s="69"/>
    </row>
    <row r="82">
      <c r="A82" s="73">
        <v>374.0</v>
      </c>
      <c r="B82" s="65" t="s">
        <v>4577</v>
      </c>
      <c r="C82" s="65" t="s">
        <v>4578</v>
      </c>
      <c r="D82" s="53">
        <v>2013.0</v>
      </c>
      <c r="E82" s="70" t="s">
        <v>4579</v>
      </c>
      <c r="F82" s="69"/>
      <c r="G82" s="77"/>
      <c r="H82" s="69"/>
      <c r="I82" s="69"/>
      <c r="J82" s="69"/>
      <c r="K82" s="53" t="s">
        <v>405</v>
      </c>
      <c r="L82" s="72"/>
      <c r="M82" s="72"/>
      <c r="N82" s="64">
        <v>1.0</v>
      </c>
      <c r="O82" s="70">
        <v>1.0</v>
      </c>
      <c r="P82" s="69"/>
      <c r="Q82" s="69"/>
      <c r="R82" s="69"/>
      <c r="S82" s="69"/>
      <c r="T82" s="69"/>
      <c r="U82" s="69"/>
      <c r="V82" s="64">
        <f t="shared" si="15"/>
        <v>0</v>
      </c>
      <c r="W82" s="69"/>
      <c r="X82" s="69"/>
      <c r="Y82" s="69"/>
      <c r="Z82" s="69"/>
      <c r="AA82" s="69"/>
      <c r="AB82" s="69"/>
      <c r="AC82" s="70" t="s">
        <v>4580</v>
      </c>
      <c r="AD82" s="65" t="s">
        <v>4578</v>
      </c>
      <c r="AE82" s="70" t="s">
        <v>4581</v>
      </c>
      <c r="AF82" s="70" t="s">
        <v>4582</v>
      </c>
      <c r="AG82" s="69"/>
      <c r="AH82" s="72"/>
      <c r="AI82" s="69"/>
      <c r="AJ82" s="69"/>
    </row>
    <row r="83">
      <c r="A83" s="73">
        <v>376.0</v>
      </c>
      <c r="B83" s="65" t="s">
        <v>4583</v>
      </c>
      <c r="C83" s="65" t="s">
        <v>4584</v>
      </c>
      <c r="D83" s="65">
        <v>2012.0</v>
      </c>
      <c r="E83" s="69"/>
      <c r="F83" s="69"/>
      <c r="G83" s="53">
        <v>-3.0</v>
      </c>
      <c r="H83" s="69"/>
      <c r="I83" s="69"/>
      <c r="J83" s="69"/>
      <c r="K83" s="70" t="s">
        <v>44</v>
      </c>
      <c r="L83" s="72"/>
      <c r="M83" s="72"/>
      <c r="N83" s="73"/>
      <c r="O83" s="69"/>
      <c r="P83" s="69"/>
      <c r="Q83" s="69"/>
      <c r="R83" s="69"/>
      <c r="S83" s="69"/>
      <c r="T83" s="69"/>
      <c r="U83" s="69"/>
      <c r="V83" s="64">
        <f t="shared" si="15"/>
        <v>0</v>
      </c>
      <c r="W83" s="69"/>
      <c r="X83" s="69"/>
      <c r="Y83" s="69"/>
      <c r="Z83" s="69"/>
      <c r="AA83" s="69"/>
      <c r="AB83" s="69"/>
      <c r="AC83" s="69"/>
      <c r="AD83" s="65" t="s">
        <v>4584</v>
      </c>
      <c r="AE83" s="69"/>
      <c r="AF83" s="69"/>
      <c r="AG83" s="69"/>
      <c r="AH83" s="65" t="s">
        <v>4585</v>
      </c>
      <c r="AI83" s="69"/>
      <c r="AJ83" s="69"/>
    </row>
    <row r="84">
      <c r="A84" s="73">
        <v>379.0</v>
      </c>
      <c r="B84" s="65" t="s">
        <v>4586</v>
      </c>
      <c r="C84" s="65" t="s">
        <v>4587</v>
      </c>
      <c r="D84" s="65">
        <v>2020.0</v>
      </c>
      <c r="E84" s="70" t="s">
        <v>229</v>
      </c>
      <c r="F84" s="79">
        <v>44595.0</v>
      </c>
      <c r="G84" s="65">
        <v>-7.0</v>
      </c>
      <c r="H84" s="69"/>
      <c r="I84" s="69"/>
      <c r="J84" s="69"/>
      <c r="K84" s="70" t="s">
        <v>604</v>
      </c>
      <c r="L84" s="72"/>
      <c r="M84" s="72"/>
      <c r="N84" s="64">
        <v>1.0</v>
      </c>
      <c r="O84" s="69"/>
      <c r="P84" s="69"/>
      <c r="Q84" s="69"/>
      <c r="R84" s="69"/>
      <c r="S84" s="69"/>
      <c r="T84" s="69"/>
      <c r="U84" s="69"/>
      <c r="V84" s="64">
        <f t="shared" si="15"/>
        <v>0</v>
      </c>
      <c r="W84" s="69"/>
      <c r="X84" s="69"/>
      <c r="Y84" s="69"/>
      <c r="Z84" s="69"/>
      <c r="AA84" s="70" t="s">
        <v>4588</v>
      </c>
      <c r="AB84" s="69"/>
      <c r="AC84" s="69"/>
      <c r="AD84" s="65" t="s">
        <v>4587</v>
      </c>
      <c r="AE84" s="70" t="s">
        <v>4589</v>
      </c>
      <c r="AF84" s="70" t="s">
        <v>4590</v>
      </c>
      <c r="AG84" s="69"/>
      <c r="AH84" s="65" t="s">
        <v>4591</v>
      </c>
      <c r="AI84" s="69"/>
      <c r="AJ84" s="69"/>
    </row>
    <row r="85">
      <c r="A85" s="73">
        <v>388.0</v>
      </c>
      <c r="B85" s="65" t="s">
        <v>4592</v>
      </c>
      <c r="C85" s="65" t="s">
        <v>4593</v>
      </c>
      <c r="D85" s="65">
        <v>2010.0</v>
      </c>
      <c r="E85" s="69"/>
      <c r="F85" s="69"/>
      <c r="G85" s="64">
        <v>-10.0</v>
      </c>
      <c r="H85" s="69"/>
      <c r="I85" s="69"/>
      <c r="J85" s="69"/>
      <c r="K85" s="70" t="s">
        <v>42</v>
      </c>
      <c r="L85" s="72"/>
      <c r="M85" s="72"/>
      <c r="N85" s="73"/>
      <c r="O85" s="69"/>
      <c r="P85" s="69"/>
      <c r="Q85" s="69"/>
      <c r="R85" s="69"/>
      <c r="S85" s="69"/>
      <c r="T85" s="69"/>
      <c r="U85" s="69"/>
      <c r="V85" s="64">
        <f t="shared" si="15"/>
        <v>0</v>
      </c>
      <c r="W85" s="69"/>
      <c r="X85" s="69"/>
      <c r="Y85" s="69"/>
      <c r="Z85" s="69"/>
      <c r="AA85" s="69"/>
      <c r="AB85" s="69"/>
      <c r="AC85" s="69"/>
      <c r="AD85" s="65" t="s">
        <v>4593</v>
      </c>
      <c r="AE85" s="69"/>
      <c r="AF85" s="69"/>
      <c r="AG85" s="69"/>
      <c r="AH85" s="65" t="s">
        <v>4594</v>
      </c>
      <c r="AI85" s="69"/>
      <c r="AJ85" s="69"/>
    </row>
    <row r="86">
      <c r="A86" s="73">
        <v>389.0</v>
      </c>
      <c r="B86" s="65" t="s">
        <v>4595</v>
      </c>
      <c r="C86" s="65" t="s">
        <v>4596</v>
      </c>
      <c r="D86" s="65">
        <v>2016.0</v>
      </c>
      <c r="E86" s="70" t="s">
        <v>99</v>
      </c>
      <c r="F86" s="69"/>
      <c r="G86" s="64">
        <v>-10.0</v>
      </c>
      <c r="H86" s="69"/>
      <c r="I86" s="69"/>
      <c r="J86" s="69"/>
      <c r="K86" s="70" t="s">
        <v>42</v>
      </c>
      <c r="L86" s="72"/>
      <c r="M86" s="72"/>
      <c r="N86" s="72"/>
      <c r="O86" s="72"/>
      <c r="P86" s="72"/>
      <c r="Q86" s="72"/>
      <c r="R86" s="72"/>
      <c r="S86" s="72"/>
      <c r="T86" s="72"/>
      <c r="U86" s="72"/>
      <c r="V86" s="72"/>
      <c r="W86" s="72"/>
      <c r="X86" s="72"/>
      <c r="Y86" s="72"/>
      <c r="Z86" s="69"/>
      <c r="AA86" s="69"/>
      <c r="AB86" s="69"/>
      <c r="AC86" s="69"/>
      <c r="AD86" s="65" t="s">
        <v>4596</v>
      </c>
      <c r="AE86" s="70" t="s">
        <v>4597</v>
      </c>
      <c r="AF86" s="69"/>
      <c r="AG86" s="69"/>
      <c r="AH86" s="65" t="s">
        <v>4598</v>
      </c>
      <c r="AI86" s="70" t="s">
        <v>96</v>
      </c>
      <c r="AJ86" s="69"/>
    </row>
    <row r="87">
      <c r="A87" s="73">
        <v>394.0</v>
      </c>
      <c r="B87" s="65" t="s">
        <v>4599</v>
      </c>
      <c r="C87" s="65" t="s">
        <v>4600</v>
      </c>
      <c r="D87" s="65">
        <v>2020.0</v>
      </c>
      <c r="E87" s="69"/>
      <c r="F87" s="69"/>
      <c r="G87" s="65">
        <v>-5.0</v>
      </c>
      <c r="H87" s="70">
        <v>0.0</v>
      </c>
      <c r="I87" s="69"/>
      <c r="J87" s="69"/>
      <c r="K87" s="70" t="s">
        <v>4601</v>
      </c>
      <c r="L87" s="72"/>
      <c r="M87" s="72"/>
      <c r="N87" s="64">
        <v>1.0</v>
      </c>
      <c r="O87" s="70">
        <v>1.0</v>
      </c>
      <c r="P87" s="70" t="s">
        <v>165</v>
      </c>
      <c r="Q87" s="70" t="s">
        <v>113</v>
      </c>
      <c r="R87" s="69"/>
      <c r="S87" s="70">
        <v>0.75</v>
      </c>
      <c r="T87" s="70">
        <v>0.25</v>
      </c>
      <c r="U87" s="70">
        <v>0.0</v>
      </c>
      <c r="V87" s="64">
        <f t="shared" ref="V87:V88" si="16">SUM(S87:U87)</f>
        <v>1</v>
      </c>
      <c r="W87" s="70" t="s">
        <v>4602</v>
      </c>
      <c r="X87" s="69"/>
      <c r="Y87" s="69"/>
      <c r="Z87" s="70" t="s">
        <v>570</v>
      </c>
      <c r="AA87" s="70" t="s">
        <v>4603</v>
      </c>
      <c r="AB87" s="69"/>
      <c r="AC87" s="69"/>
      <c r="AD87" s="65" t="s">
        <v>4604</v>
      </c>
      <c r="AE87" s="70" t="s">
        <v>4605</v>
      </c>
      <c r="AF87" s="70" t="s">
        <v>4606</v>
      </c>
      <c r="AG87" s="69"/>
      <c r="AH87" s="65" t="s">
        <v>4607</v>
      </c>
      <c r="AI87" s="69"/>
      <c r="AJ87" s="70" t="s">
        <v>126</v>
      </c>
    </row>
    <row r="88">
      <c r="A88" s="69">
        <v>363.0</v>
      </c>
      <c r="B88" s="53" t="s">
        <v>4608</v>
      </c>
      <c r="C88" s="65" t="s">
        <v>4609</v>
      </c>
      <c r="D88" s="65">
        <v>2020.0</v>
      </c>
      <c r="E88" s="69"/>
      <c r="F88" s="69"/>
      <c r="G88" s="77"/>
      <c r="H88" s="69"/>
      <c r="I88" s="69"/>
      <c r="J88" s="69"/>
      <c r="K88" s="70" t="s">
        <v>216</v>
      </c>
      <c r="L88" s="72"/>
      <c r="M88" s="72"/>
      <c r="N88" s="73"/>
      <c r="O88" s="69"/>
      <c r="P88" s="69"/>
      <c r="Q88" s="69"/>
      <c r="R88" s="69"/>
      <c r="S88" s="69"/>
      <c r="T88" s="69"/>
      <c r="U88" s="69"/>
      <c r="V88" s="64">
        <f t="shared" si="16"/>
        <v>0</v>
      </c>
      <c r="W88" s="69"/>
      <c r="X88" s="69"/>
      <c r="Y88" s="69"/>
      <c r="Z88" s="69"/>
      <c r="AA88" s="69"/>
      <c r="AB88" s="69"/>
      <c r="AC88" s="69"/>
      <c r="AD88" s="65" t="s">
        <v>4609</v>
      </c>
      <c r="AE88" s="69"/>
      <c r="AF88" s="69"/>
      <c r="AG88" s="69"/>
      <c r="AH88" s="72"/>
      <c r="AI88" s="69"/>
      <c r="AJ88" s="69"/>
    </row>
    <row r="90">
      <c r="A90" s="73">
        <v>403.0</v>
      </c>
      <c r="B90" s="65" t="s">
        <v>4610</v>
      </c>
      <c r="C90" s="65" t="s">
        <v>4611</v>
      </c>
      <c r="D90" s="65">
        <v>2012.0</v>
      </c>
      <c r="E90" s="69"/>
      <c r="F90" s="69"/>
      <c r="G90" s="77"/>
      <c r="H90" s="69"/>
      <c r="I90" s="69"/>
      <c r="J90" s="69"/>
      <c r="K90" s="70" t="s">
        <v>404</v>
      </c>
      <c r="L90" s="72"/>
      <c r="M90" s="72"/>
      <c r="N90" s="73"/>
      <c r="O90" s="69"/>
      <c r="P90" s="69"/>
      <c r="Q90" s="69"/>
      <c r="R90" s="69"/>
      <c r="S90" s="69"/>
      <c r="T90" s="69"/>
      <c r="U90" s="69"/>
      <c r="V90" s="64">
        <f>SUM(S90:U90)</f>
        <v>0</v>
      </c>
      <c r="W90" s="69"/>
      <c r="X90" s="69"/>
      <c r="Y90" s="72"/>
      <c r="Z90" s="69"/>
      <c r="AA90" s="69"/>
      <c r="AB90" s="69"/>
      <c r="AC90" s="69"/>
      <c r="AD90" s="65" t="s">
        <v>4611</v>
      </c>
      <c r="AE90" s="69"/>
      <c r="AF90" s="69"/>
      <c r="AG90" s="69"/>
      <c r="AH90" s="65" t="s">
        <v>4612</v>
      </c>
      <c r="AI90" s="69"/>
      <c r="AJ90" s="69"/>
    </row>
    <row r="91">
      <c r="A91" s="64">
        <v>440.0</v>
      </c>
      <c r="B91" s="65" t="s">
        <v>4613</v>
      </c>
      <c r="C91" s="72"/>
      <c r="D91" s="72"/>
      <c r="E91" s="73"/>
      <c r="F91" s="73"/>
      <c r="G91" s="73"/>
      <c r="H91" s="73"/>
      <c r="I91" s="73"/>
      <c r="J91" s="73"/>
      <c r="K91" s="73"/>
      <c r="L91" s="73"/>
      <c r="M91" s="73"/>
      <c r="N91" s="73"/>
      <c r="O91" s="73"/>
      <c r="P91" s="73"/>
      <c r="Q91" s="73"/>
      <c r="R91" s="73"/>
      <c r="S91" s="73"/>
      <c r="T91" s="64">
        <f t="shared" ref="T91:T94" si="17">SUM(Q91:S91)</f>
        <v>0</v>
      </c>
      <c r="U91" s="73"/>
      <c r="V91" s="73"/>
      <c r="W91" s="73"/>
      <c r="X91" s="73"/>
      <c r="Y91" s="73"/>
      <c r="Z91" s="73"/>
      <c r="AA91" s="73"/>
      <c r="AB91" s="73"/>
      <c r="AC91" s="73"/>
      <c r="AD91" s="73"/>
      <c r="AE91" s="73"/>
      <c r="AF91" s="72"/>
      <c r="AG91" s="73"/>
      <c r="AH91" s="73"/>
      <c r="AI91" s="73"/>
      <c r="AJ91" s="73"/>
    </row>
    <row r="92">
      <c r="A92" s="73">
        <v>441.0</v>
      </c>
      <c r="B92" s="65" t="s">
        <v>4614</v>
      </c>
      <c r="C92" s="72"/>
      <c r="D92" s="72"/>
      <c r="E92" s="73"/>
      <c r="F92" s="73"/>
      <c r="G92" s="73"/>
      <c r="H92" s="73"/>
      <c r="I92" s="73"/>
      <c r="J92" s="73"/>
      <c r="K92" s="73"/>
      <c r="L92" s="73"/>
      <c r="M92" s="73"/>
      <c r="N92" s="73"/>
      <c r="O92" s="73"/>
      <c r="P92" s="73"/>
      <c r="Q92" s="73"/>
      <c r="R92" s="73"/>
      <c r="S92" s="73"/>
      <c r="T92" s="64">
        <f t="shared" si="17"/>
        <v>0</v>
      </c>
      <c r="U92" s="73"/>
      <c r="V92" s="73"/>
      <c r="W92" s="73"/>
      <c r="X92" s="73"/>
      <c r="Y92" s="73"/>
      <c r="Z92" s="73"/>
      <c r="AA92" s="73"/>
      <c r="AB92" s="73"/>
      <c r="AC92" s="73"/>
      <c r="AD92" s="73"/>
      <c r="AE92" s="73"/>
      <c r="AF92" s="72"/>
      <c r="AG92" s="73"/>
      <c r="AH92" s="73"/>
      <c r="AI92" s="73"/>
      <c r="AJ92" s="73"/>
    </row>
    <row r="93">
      <c r="A93" s="64">
        <v>447.0</v>
      </c>
      <c r="B93" s="65" t="s">
        <v>4615</v>
      </c>
      <c r="C93" s="72"/>
      <c r="D93" s="72"/>
      <c r="E93" s="73"/>
      <c r="F93" s="73"/>
      <c r="G93" s="73"/>
      <c r="H93" s="73"/>
      <c r="I93" s="73"/>
      <c r="J93" s="73"/>
      <c r="K93" s="73"/>
      <c r="L93" s="73"/>
      <c r="M93" s="73"/>
      <c r="N93" s="73"/>
      <c r="O93" s="73"/>
      <c r="P93" s="73"/>
      <c r="Q93" s="73"/>
      <c r="R93" s="73"/>
      <c r="S93" s="73"/>
      <c r="T93" s="64">
        <f t="shared" si="17"/>
        <v>0</v>
      </c>
      <c r="U93" s="73"/>
      <c r="V93" s="73"/>
      <c r="W93" s="73"/>
      <c r="X93" s="73"/>
      <c r="Y93" s="73"/>
      <c r="Z93" s="73"/>
      <c r="AA93" s="73"/>
      <c r="AB93" s="73"/>
      <c r="AC93" s="73"/>
      <c r="AD93" s="73"/>
      <c r="AE93" s="73"/>
      <c r="AF93" s="72"/>
      <c r="AG93" s="73"/>
      <c r="AH93" s="73"/>
      <c r="AI93" s="73"/>
      <c r="AJ93" s="73"/>
    </row>
    <row r="94">
      <c r="A94" s="73">
        <v>448.0</v>
      </c>
      <c r="B94" s="65" t="s">
        <v>4616</v>
      </c>
      <c r="C94" s="72"/>
      <c r="D94" s="72"/>
      <c r="E94" s="73"/>
      <c r="F94" s="73"/>
      <c r="G94" s="73"/>
      <c r="H94" s="73"/>
      <c r="I94" s="73"/>
      <c r="J94" s="73"/>
      <c r="K94" s="73"/>
      <c r="L94" s="73"/>
      <c r="M94" s="73"/>
      <c r="N94" s="73"/>
      <c r="O94" s="73"/>
      <c r="P94" s="73"/>
      <c r="Q94" s="73"/>
      <c r="R94" s="73"/>
      <c r="S94" s="73"/>
      <c r="T94" s="64">
        <f t="shared" si="17"/>
        <v>0</v>
      </c>
      <c r="U94" s="73"/>
      <c r="V94" s="73"/>
      <c r="W94" s="73"/>
      <c r="X94" s="73"/>
      <c r="Y94" s="73"/>
      <c r="Z94" s="73"/>
      <c r="AA94" s="73"/>
      <c r="AB94" s="73"/>
      <c r="AC94" s="73"/>
      <c r="AD94" s="73"/>
      <c r="AE94" s="73"/>
      <c r="AF94" s="72"/>
      <c r="AG94" s="73"/>
      <c r="AH94" s="73"/>
      <c r="AI94" s="73"/>
      <c r="AJ94" s="73"/>
    </row>
    <row r="95">
      <c r="A95" s="72"/>
      <c r="B95" s="65" t="s">
        <v>4617</v>
      </c>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c r="A96" s="73">
        <v>355.0</v>
      </c>
      <c r="B96" s="65" t="s">
        <v>4618</v>
      </c>
      <c r="C96" s="65"/>
      <c r="D96" s="65">
        <v>2004.0</v>
      </c>
      <c r="E96" s="70" t="s">
        <v>4619</v>
      </c>
      <c r="F96" s="70">
        <v>3.0</v>
      </c>
      <c r="G96" s="78"/>
      <c r="H96" s="69"/>
      <c r="I96" s="69"/>
      <c r="J96" s="69"/>
      <c r="K96" s="70" t="s">
        <v>45</v>
      </c>
      <c r="L96" s="72"/>
      <c r="M96" s="72"/>
      <c r="N96" s="64">
        <v>0.0</v>
      </c>
      <c r="O96" s="70">
        <v>1.0</v>
      </c>
      <c r="P96" s="70" t="s">
        <v>618</v>
      </c>
      <c r="Q96" s="70" t="s">
        <v>16</v>
      </c>
      <c r="R96" s="69"/>
      <c r="S96" s="69"/>
      <c r="T96" s="69"/>
      <c r="U96" s="69"/>
      <c r="V96" s="64">
        <f>SUM(S96:U96)</f>
        <v>0</v>
      </c>
      <c r="W96" s="69"/>
      <c r="X96" s="69"/>
      <c r="Y96" s="69"/>
      <c r="Z96" s="69"/>
      <c r="AA96" s="70" t="s">
        <v>4620</v>
      </c>
      <c r="AB96" s="69"/>
      <c r="AC96" s="69"/>
      <c r="AD96" s="65"/>
      <c r="AE96" s="69"/>
      <c r="AF96" s="69"/>
      <c r="AG96" s="69"/>
      <c r="AH96" s="65"/>
      <c r="AI96" s="69"/>
      <c r="AJ96" s="69"/>
    </row>
    <row r="97">
      <c r="A97" s="69"/>
      <c r="B97" s="65" t="s">
        <v>4621</v>
      </c>
      <c r="C97" s="65"/>
      <c r="D97" s="65"/>
      <c r="E97" s="69"/>
      <c r="F97" s="70">
        <v>3.0</v>
      </c>
      <c r="G97" s="64">
        <v>-10.0</v>
      </c>
      <c r="H97" s="70">
        <v>-6.0</v>
      </c>
      <c r="I97" s="70">
        <v>2.0</v>
      </c>
      <c r="J97" s="70">
        <v>5.0</v>
      </c>
      <c r="K97" s="70"/>
      <c r="L97" s="72"/>
      <c r="M97" s="72"/>
      <c r="N97" s="73"/>
      <c r="O97" s="69"/>
      <c r="P97" s="69"/>
      <c r="Q97" s="69"/>
      <c r="R97" s="69"/>
      <c r="S97" s="69"/>
      <c r="T97" s="69"/>
      <c r="U97" s="69"/>
      <c r="V97" s="64"/>
      <c r="W97" s="69"/>
      <c r="X97" s="70" t="s">
        <v>4622</v>
      </c>
      <c r="Y97" s="70" t="s">
        <v>4623</v>
      </c>
      <c r="Z97" s="69"/>
      <c r="AA97" s="69"/>
      <c r="AB97" s="69"/>
      <c r="AC97" s="69"/>
      <c r="AD97" s="65"/>
      <c r="AE97" s="69"/>
      <c r="AF97" s="69"/>
      <c r="AG97" s="69"/>
      <c r="AH97" s="72"/>
      <c r="AI97" s="69"/>
      <c r="AJ97" s="69"/>
    </row>
    <row r="98">
      <c r="A98" s="70">
        <v>134.0</v>
      </c>
      <c r="B98" s="80" t="s">
        <v>4624</v>
      </c>
      <c r="C98" s="64" t="s">
        <v>4625</v>
      </c>
      <c r="D98" s="65">
        <v>2006.0</v>
      </c>
      <c r="E98" s="64" t="s">
        <v>4626</v>
      </c>
      <c r="F98" s="64">
        <v>3.0</v>
      </c>
      <c r="G98" s="64">
        <v>-3.0</v>
      </c>
      <c r="H98" s="64">
        <v>-2.0</v>
      </c>
      <c r="I98" s="64">
        <v>0.0</v>
      </c>
      <c r="J98" s="64">
        <v>0.0</v>
      </c>
      <c r="K98" s="64" t="s">
        <v>45</v>
      </c>
      <c r="N98" s="64">
        <v>0.0</v>
      </c>
      <c r="O98" s="64">
        <v>1.0</v>
      </c>
      <c r="P98" s="64" t="s">
        <v>84</v>
      </c>
      <c r="Q98" s="64" t="s">
        <v>23</v>
      </c>
      <c r="R98" s="64">
        <v>0.25</v>
      </c>
      <c r="S98" s="64">
        <v>0.75</v>
      </c>
      <c r="T98" s="64">
        <v>0.0</v>
      </c>
      <c r="U98" s="64">
        <f>SUM(R98:T98)</f>
        <v>1</v>
      </c>
      <c r="V98" s="64" t="s">
        <v>4627</v>
      </c>
      <c r="W98" s="64" t="s">
        <v>4628</v>
      </c>
      <c r="X98" s="64" t="s">
        <v>4628</v>
      </c>
      <c r="Y98" s="64" t="s">
        <v>788</v>
      </c>
      <c r="Z98" s="64" t="s">
        <v>102</v>
      </c>
      <c r="AA98" s="64" t="s">
        <v>4629</v>
      </c>
      <c r="AC98" s="64" t="s">
        <v>4630</v>
      </c>
      <c r="AD98" s="65" t="s">
        <v>4631</v>
      </c>
      <c r="AE98" s="64" t="s">
        <v>4632</v>
      </c>
      <c r="AF98" s="64" t="s">
        <v>4633</v>
      </c>
      <c r="AG98" s="64" t="s">
        <v>4634</v>
      </c>
      <c r="AH98" s="65" t="s">
        <v>4635</v>
      </c>
      <c r="AI98" s="64" t="s">
        <v>151</v>
      </c>
      <c r="AJ98" s="66"/>
    </row>
    <row r="99">
      <c r="A99" s="70">
        <v>143.0</v>
      </c>
      <c r="B99" s="80" t="s">
        <v>4636</v>
      </c>
      <c r="C99" s="65" t="s">
        <v>4637</v>
      </c>
      <c r="D99" s="65">
        <v>2005.0</v>
      </c>
      <c r="E99" s="70" t="s">
        <v>4626</v>
      </c>
      <c r="F99" s="64">
        <v>3.0</v>
      </c>
      <c r="G99" s="64">
        <v>-3.0</v>
      </c>
      <c r="H99" s="64">
        <v>-2.0</v>
      </c>
      <c r="I99" s="64">
        <v>0.0</v>
      </c>
      <c r="J99" s="64">
        <v>0.0</v>
      </c>
      <c r="K99" s="70" t="s">
        <v>216</v>
      </c>
      <c r="N99" s="64">
        <v>0.0</v>
      </c>
      <c r="O99" s="70">
        <v>1.0</v>
      </c>
      <c r="P99" s="70" t="s">
        <v>165</v>
      </c>
      <c r="Q99" s="70" t="s">
        <v>23</v>
      </c>
      <c r="R99" s="70">
        <v>1.0</v>
      </c>
      <c r="S99" s="70">
        <v>0.0</v>
      </c>
      <c r="T99" s="70">
        <v>0.0</v>
      </c>
      <c r="U99" s="64">
        <v>0.0</v>
      </c>
      <c r="W99" s="70" t="s">
        <v>4638</v>
      </c>
      <c r="X99" s="70" t="s">
        <v>4639</v>
      </c>
      <c r="Y99" s="70" t="s">
        <v>4639</v>
      </c>
      <c r="Z99" s="70" t="s">
        <v>4640</v>
      </c>
      <c r="AA99" s="70" t="s">
        <v>102</v>
      </c>
      <c r="AB99" s="70" t="s">
        <v>4641</v>
      </c>
      <c r="AC99" s="70" t="s">
        <v>4642</v>
      </c>
      <c r="AD99" s="65" t="s">
        <v>4643</v>
      </c>
      <c r="AE99" s="70" t="s">
        <v>4644</v>
      </c>
      <c r="AF99" s="70" t="s">
        <v>4645</v>
      </c>
      <c r="AG99" s="70" t="s">
        <v>94</v>
      </c>
      <c r="AH99" s="65" t="s">
        <v>4646</v>
      </c>
      <c r="AI99" s="70" t="s">
        <v>4647</v>
      </c>
      <c r="AJ99" s="69"/>
    </row>
    <row r="100">
      <c r="A100" s="70">
        <v>197.0</v>
      </c>
      <c r="B100" s="80" t="s">
        <v>4648</v>
      </c>
      <c r="C100" s="65" t="s">
        <v>4649</v>
      </c>
      <c r="D100" s="65">
        <v>2021.0</v>
      </c>
      <c r="E100" s="70" t="s">
        <v>4332</v>
      </c>
      <c r="F100" s="70">
        <v>2.0</v>
      </c>
      <c r="G100" s="65">
        <v>-8.0</v>
      </c>
      <c r="H100" s="70">
        <v>-1.0</v>
      </c>
      <c r="I100" s="70">
        <v>-6.0</v>
      </c>
      <c r="J100" s="70">
        <v>9.0</v>
      </c>
      <c r="K100" s="70" t="s">
        <v>4650</v>
      </c>
      <c r="L100" s="64">
        <v>0.0</v>
      </c>
      <c r="M100" s="70">
        <v>1.0</v>
      </c>
      <c r="N100" s="70" t="s">
        <v>84</v>
      </c>
      <c r="O100" s="70" t="s">
        <v>23</v>
      </c>
      <c r="P100" s="70">
        <v>0.25</v>
      </c>
      <c r="Q100" s="70">
        <v>0.75</v>
      </c>
      <c r="R100" s="70">
        <v>0.0</v>
      </c>
      <c r="S100" s="64">
        <f t="shared" ref="S100:S118" si="18">SUM(P100:R100)</f>
        <v>1</v>
      </c>
      <c r="T100" s="70" t="s">
        <v>4651</v>
      </c>
      <c r="U100" s="64" t="s">
        <v>4335</v>
      </c>
      <c r="V100" s="64" t="s">
        <v>4652</v>
      </c>
      <c r="W100" s="70" t="s">
        <v>4336</v>
      </c>
      <c r="X100" s="70" t="s">
        <v>102</v>
      </c>
      <c r="Y100" s="70" t="s">
        <v>4653</v>
      </c>
      <c r="Z100" s="70" t="s">
        <v>4654</v>
      </c>
      <c r="AA100" s="65" t="s">
        <v>4655</v>
      </c>
      <c r="AB100" s="70" t="s">
        <v>4656</v>
      </c>
      <c r="AC100" s="70" t="s">
        <v>4657</v>
      </c>
      <c r="AD100" s="70" t="s">
        <v>4658</v>
      </c>
      <c r="AE100" s="65" t="s">
        <v>4659</v>
      </c>
      <c r="AF100" s="70" t="s">
        <v>96</v>
      </c>
      <c r="AG100" s="70" t="s">
        <v>126</v>
      </c>
      <c r="AH100" s="72"/>
      <c r="AI100" s="72"/>
      <c r="AJ100" s="72"/>
    </row>
    <row r="101">
      <c r="A101" s="64">
        <v>21.0</v>
      </c>
      <c r="B101" s="65" t="s">
        <v>4660</v>
      </c>
      <c r="C101" s="65" t="s">
        <v>4661</v>
      </c>
      <c r="D101" s="65">
        <v>2015.0</v>
      </c>
      <c r="E101" s="64" t="s">
        <v>4662</v>
      </c>
      <c r="F101" s="64">
        <v>3.0</v>
      </c>
      <c r="G101" s="65">
        <v>-3.0</v>
      </c>
      <c r="H101" s="64">
        <v>-1.0</v>
      </c>
      <c r="I101" s="64">
        <v>0.0</v>
      </c>
      <c r="J101" s="64">
        <v>-2.0</v>
      </c>
      <c r="K101" s="64" t="s">
        <v>216</v>
      </c>
      <c r="L101" s="64">
        <v>0.0</v>
      </c>
      <c r="M101" s="64">
        <v>1.0</v>
      </c>
      <c r="N101" s="81" t="s">
        <v>4663</v>
      </c>
      <c r="O101" s="64" t="s">
        <v>10</v>
      </c>
      <c r="P101" s="64">
        <v>0.25</v>
      </c>
      <c r="Q101" s="64">
        <v>0.25</v>
      </c>
      <c r="R101" s="64">
        <v>0.5</v>
      </c>
      <c r="S101" s="64">
        <f t="shared" si="18"/>
        <v>1</v>
      </c>
      <c r="T101" s="64" t="s">
        <v>4664</v>
      </c>
      <c r="U101" s="64" t="s">
        <v>4665</v>
      </c>
      <c r="V101" s="64"/>
      <c r="W101" s="64" t="s">
        <v>4666</v>
      </c>
      <c r="X101" s="64" t="s">
        <v>102</v>
      </c>
      <c r="Y101" s="64" t="s">
        <v>4667</v>
      </c>
      <c r="Z101" s="64" t="s">
        <v>4668</v>
      </c>
      <c r="AA101" s="65" t="s">
        <v>4661</v>
      </c>
      <c r="AB101" s="64" t="s">
        <v>4669</v>
      </c>
      <c r="AC101" s="64" t="s">
        <v>4670</v>
      </c>
      <c r="AD101" s="64" t="s">
        <v>94</v>
      </c>
      <c r="AE101" s="65" t="s">
        <v>4671</v>
      </c>
      <c r="AF101" s="64" t="s">
        <v>96</v>
      </c>
      <c r="AG101" s="64" t="s">
        <v>126</v>
      </c>
      <c r="AH101" s="72"/>
      <c r="AI101" s="72"/>
      <c r="AJ101" s="72"/>
    </row>
    <row r="102">
      <c r="A102" s="82">
        <v>38.0</v>
      </c>
      <c r="B102" s="83" t="s">
        <v>4672</v>
      </c>
      <c r="C102" s="83" t="s">
        <v>4673</v>
      </c>
      <c r="D102" s="83">
        <v>2020.0</v>
      </c>
      <c r="E102" s="82" t="s">
        <v>4674</v>
      </c>
      <c r="F102" s="82">
        <v>2.0</v>
      </c>
      <c r="G102" s="83">
        <v>-3.0</v>
      </c>
      <c r="H102" s="84">
        <v>-1.0</v>
      </c>
      <c r="I102" s="84">
        <v>-3.0</v>
      </c>
      <c r="J102" s="84">
        <v>0.0</v>
      </c>
      <c r="K102" s="82" t="s">
        <v>45</v>
      </c>
      <c r="L102" s="82">
        <v>0.0</v>
      </c>
      <c r="M102" s="82">
        <v>1.0</v>
      </c>
      <c r="N102" s="82" t="s">
        <v>243</v>
      </c>
      <c r="O102" s="82" t="s">
        <v>16</v>
      </c>
      <c r="P102" s="82">
        <v>0.25</v>
      </c>
      <c r="Q102" s="82">
        <v>0.5</v>
      </c>
      <c r="R102" s="82">
        <v>0.25</v>
      </c>
      <c r="S102" s="82">
        <f t="shared" si="18"/>
        <v>1</v>
      </c>
      <c r="T102" s="82" t="s">
        <v>4675</v>
      </c>
      <c r="U102" s="82" t="s">
        <v>2076</v>
      </c>
      <c r="V102" s="82" t="s">
        <v>2076</v>
      </c>
      <c r="W102" s="82" t="s">
        <v>4676</v>
      </c>
      <c r="X102" s="82" t="s">
        <v>102</v>
      </c>
      <c r="Y102" s="82" t="s">
        <v>4677</v>
      </c>
      <c r="Z102" s="82" t="s">
        <v>4678</v>
      </c>
      <c r="AA102" s="83" t="s">
        <v>4679</v>
      </c>
      <c r="AB102" s="82" t="s">
        <v>4680</v>
      </c>
      <c r="AC102" s="82" t="s">
        <v>4681</v>
      </c>
      <c r="AD102" s="82" t="s">
        <v>4682</v>
      </c>
      <c r="AE102" s="83" t="s">
        <v>4683</v>
      </c>
      <c r="AF102" s="82" t="s">
        <v>96</v>
      </c>
      <c r="AG102" s="82" t="s">
        <v>126</v>
      </c>
      <c r="AI102" s="72"/>
      <c r="AJ102" s="72"/>
    </row>
    <row r="103">
      <c r="A103" s="65">
        <v>56.0</v>
      </c>
      <c r="B103" s="80" t="s">
        <v>4684</v>
      </c>
      <c r="C103" s="65" t="s">
        <v>4685</v>
      </c>
      <c r="D103" s="65">
        <v>2002.0</v>
      </c>
      <c r="E103" s="64" t="s">
        <v>2073</v>
      </c>
      <c r="F103" s="64">
        <v>3.0</v>
      </c>
      <c r="G103" s="65">
        <v>-3.0</v>
      </c>
      <c r="H103" s="70">
        <v>0.0</v>
      </c>
      <c r="I103" s="70">
        <v>-3.0</v>
      </c>
      <c r="J103" s="70">
        <v>0.0</v>
      </c>
      <c r="K103" s="64" t="s">
        <v>2074</v>
      </c>
      <c r="L103" s="64">
        <v>0.0</v>
      </c>
      <c r="M103" s="70">
        <v>1.0</v>
      </c>
      <c r="N103" s="70" t="s">
        <v>243</v>
      </c>
      <c r="O103" s="64" t="s">
        <v>23</v>
      </c>
      <c r="P103" s="64">
        <v>0.25</v>
      </c>
      <c r="Q103" s="64">
        <v>0.0</v>
      </c>
      <c r="R103" s="64">
        <v>0.75</v>
      </c>
      <c r="S103" s="64">
        <f t="shared" si="18"/>
        <v>1</v>
      </c>
      <c r="T103" s="64" t="s">
        <v>4686</v>
      </c>
      <c r="U103" s="64" t="s">
        <v>2076</v>
      </c>
      <c r="V103" s="64" t="s">
        <v>2076</v>
      </c>
      <c r="W103" s="64" t="s">
        <v>296</v>
      </c>
      <c r="X103" s="64" t="s">
        <v>102</v>
      </c>
      <c r="Y103" s="64" t="s">
        <v>4687</v>
      </c>
      <c r="Z103" s="64" t="s">
        <v>4688</v>
      </c>
      <c r="AA103" s="65" t="s">
        <v>4689</v>
      </c>
      <c r="AB103" s="64" t="s">
        <v>4690</v>
      </c>
      <c r="AC103" s="64" t="s">
        <v>4691</v>
      </c>
      <c r="AD103" s="64" t="s">
        <v>4692</v>
      </c>
      <c r="AE103" s="65" t="s">
        <v>4693</v>
      </c>
      <c r="AF103" s="64" t="s">
        <v>151</v>
      </c>
      <c r="AG103" s="64" t="s">
        <v>126</v>
      </c>
      <c r="AI103" s="72"/>
      <c r="AJ103" s="72"/>
    </row>
    <row r="104">
      <c r="A104" s="65">
        <v>221.0</v>
      </c>
      <c r="B104" s="80" t="s">
        <v>4694</v>
      </c>
      <c r="C104" s="64" t="s">
        <v>4695</v>
      </c>
      <c r="D104" s="65">
        <v>2019.0</v>
      </c>
      <c r="E104" s="64" t="s">
        <v>4696</v>
      </c>
      <c r="F104" s="64">
        <v>3.0</v>
      </c>
      <c r="G104" s="64">
        <v>-3.0</v>
      </c>
      <c r="H104" s="64">
        <v>-3.0</v>
      </c>
      <c r="I104" s="64">
        <v>-2.0</v>
      </c>
      <c r="J104" s="64">
        <v>0.0</v>
      </c>
      <c r="K104" s="64" t="s">
        <v>45</v>
      </c>
      <c r="L104" s="64">
        <v>0.0</v>
      </c>
      <c r="M104" s="64">
        <v>1.0</v>
      </c>
      <c r="N104" s="64" t="s">
        <v>84</v>
      </c>
      <c r="O104" s="64" t="s">
        <v>23</v>
      </c>
      <c r="P104" s="64">
        <v>0.0</v>
      </c>
      <c r="Q104" s="64">
        <v>0.0</v>
      </c>
      <c r="R104" s="64">
        <v>1.0</v>
      </c>
      <c r="S104" s="64">
        <f t="shared" si="18"/>
        <v>1</v>
      </c>
      <c r="T104" s="64" t="s">
        <v>4697</v>
      </c>
      <c r="U104" s="64" t="s">
        <v>2076</v>
      </c>
      <c r="V104" s="64" t="s">
        <v>2076</v>
      </c>
      <c r="W104" s="64" t="s">
        <v>4698</v>
      </c>
      <c r="X104" s="64" t="s">
        <v>102</v>
      </c>
      <c r="Y104" s="64" t="s">
        <v>4699</v>
      </c>
      <c r="Z104" s="64" t="s">
        <v>4700</v>
      </c>
      <c r="AA104" s="65" t="s">
        <v>4701</v>
      </c>
      <c r="AB104" s="64" t="s">
        <v>4702</v>
      </c>
      <c r="AC104" s="64" t="s">
        <v>4703</v>
      </c>
      <c r="AD104" s="64" t="s">
        <v>4704</v>
      </c>
      <c r="AE104" s="65" t="s">
        <v>4705</v>
      </c>
      <c r="AF104" s="64" t="s">
        <v>4706</v>
      </c>
      <c r="AG104" s="64" t="s">
        <v>126</v>
      </c>
      <c r="AH104" s="72"/>
      <c r="AI104" s="72"/>
      <c r="AJ104" s="72"/>
    </row>
    <row r="105">
      <c r="A105" s="64">
        <v>228.0</v>
      </c>
      <c r="B105" s="80" t="s">
        <v>4707</v>
      </c>
      <c r="C105" s="65" t="s">
        <v>4708</v>
      </c>
      <c r="D105" s="65">
        <v>2016.0</v>
      </c>
      <c r="E105" s="70" t="s">
        <v>4709</v>
      </c>
      <c r="F105" s="70">
        <v>2.0</v>
      </c>
      <c r="G105" s="65">
        <v>-3.0</v>
      </c>
      <c r="H105" s="70">
        <v>-1.0</v>
      </c>
      <c r="I105" s="70">
        <v>-2.0</v>
      </c>
      <c r="J105" s="70">
        <v>0.0</v>
      </c>
      <c r="K105" s="70" t="s">
        <v>45</v>
      </c>
      <c r="L105" s="64">
        <v>0.0</v>
      </c>
      <c r="M105" s="64">
        <v>1.0</v>
      </c>
      <c r="N105" s="64" t="s">
        <v>243</v>
      </c>
      <c r="O105" s="64" t="s">
        <v>16</v>
      </c>
      <c r="P105" s="70">
        <v>0.0</v>
      </c>
      <c r="Q105" s="70">
        <v>1.0</v>
      </c>
      <c r="R105" s="70">
        <v>0.0</v>
      </c>
      <c r="S105" s="64">
        <f t="shared" si="18"/>
        <v>1</v>
      </c>
      <c r="T105" s="70" t="s">
        <v>4710</v>
      </c>
      <c r="U105" s="70" t="s">
        <v>2076</v>
      </c>
      <c r="V105" s="70" t="s">
        <v>2076</v>
      </c>
      <c r="W105" s="70" t="s">
        <v>1699</v>
      </c>
      <c r="X105" s="70" t="s">
        <v>102</v>
      </c>
      <c r="Y105" s="70" t="s">
        <v>4711</v>
      </c>
      <c r="Z105" s="70" t="s">
        <v>4712</v>
      </c>
      <c r="AA105" s="65" t="s">
        <v>4713</v>
      </c>
      <c r="AB105" s="70" t="s">
        <v>4714</v>
      </c>
      <c r="AC105" s="70" t="s">
        <v>4715</v>
      </c>
      <c r="AD105" s="70" t="s">
        <v>4716</v>
      </c>
      <c r="AE105" s="65" t="s">
        <v>4717</v>
      </c>
      <c r="AF105" s="70" t="s">
        <v>151</v>
      </c>
      <c r="AG105" s="70" t="s">
        <v>126</v>
      </c>
      <c r="AH105" s="72"/>
      <c r="AI105" s="72"/>
      <c r="AJ105" s="72"/>
    </row>
    <row r="106">
      <c r="A106" s="85">
        <v>42.0</v>
      </c>
      <c r="B106" s="80" t="s">
        <v>4718</v>
      </c>
      <c r="C106" s="65" t="s">
        <v>4719</v>
      </c>
      <c r="D106" s="65">
        <v>2012.0</v>
      </c>
      <c r="E106" s="64" t="s">
        <v>4720</v>
      </c>
      <c r="F106" s="64">
        <v>3.0</v>
      </c>
      <c r="G106" s="65">
        <v>-3.0</v>
      </c>
      <c r="H106" s="70">
        <v>-1.0</v>
      </c>
      <c r="I106" s="70">
        <v>-2.0</v>
      </c>
      <c r="J106" s="70">
        <v>0.0</v>
      </c>
      <c r="K106" s="64" t="s">
        <v>45</v>
      </c>
      <c r="L106" s="64">
        <v>0.0</v>
      </c>
      <c r="M106" s="64">
        <v>1.0</v>
      </c>
      <c r="N106" s="64" t="s">
        <v>243</v>
      </c>
      <c r="O106" s="64" t="s">
        <v>113</v>
      </c>
      <c r="P106" s="64">
        <v>0.25</v>
      </c>
      <c r="Q106" s="64">
        <v>0.75</v>
      </c>
      <c r="R106" s="64">
        <v>0.0</v>
      </c>
      <c r="S106" s="64">
        <f t="shared" si="18"/>
        <v>1</v>
      </c>
      <c r="T106" s="64" t="s">
        <v>4721</v>
      </c>
      <c r="U106" s="64" t="s">
        <v>2076</v>
      </c>
      <c r="V106" s="64" t="s">
        <v>2076</v>
      </c>
      <c r="W106" s="64" t="s">
        <v>4722</v>
      </c>
      <c r="X106" s="64" t="s">
        <v>102</v>
      </c>
      <c r="Y106" s="64" t="s">
        <v>4723</v>
      </c>
      <c r="Z106" s="64" t="s">
        <v>4724</v>
      </c>
      <c r="AA106" s="65" t="s">
        <v>4725</v>
      </c>
      <c r="AB106" s="64" t="s">
        <v>4726</v>
      </c>
      <c r="AC106" s="64" t="s">
        <v>4727</v>
      </c>
      <c r="AD106" s="64" t="s">
        <v>4728</v>
      </c>
      <c r="AE106" s="65" t="s">
        <v>4729</v>
      </c>
      <c r="AF106" s="70" t="s">
        <v>151</v>
      </c>
      <c r="AG106" s="70" t="s">
        <v>126</v>
      </c>
      <c r="AH106" s="72"/>
      <c r="AI106" s="72"/>
      <c r="AJ106" s="72"/>
    </row>
    <row r="107">
      <c r="A107" s="86">
        <v>43.0</v>
      </c>
      <c r="B107" s="80" t="s">
        <v>4730</v>
      </c>
      <c r="C107" s="65" t="s">
        <v>4731</v>
      </c>
      <c r="D107" s="65">
        <v>2021.0</v>
      </c>
      <c r="E107" s="64" t="s">
        <v>4674</v>
      </c>
      <c r="F107" s="64">
        <v>2.0</v>
      </c>
      <c r="G107" s="65">
        <v>-3.0</v>
      </c>
      <c r="H107" s="70">
        <v>-1.0</v>
      </c>
      <c r="I107" s="70">
        <v>-3.0</v>
      </c>
      <c r="J107" s="70">
        <v>0.0</v>
      </c>
      <c r="K107" s="64" t="s">
        <v>45</v>
      </c>
      <c r="L107" s="64">
        <v>0.0</v>
      </c>
      <c r="M107" s="64">
        <v>1.0</v>
      </c>
      <c r="N107" s="64" t="s">
        <v>84</v>
      </c>
      <c r="O107" s="64" t="s">
        <v>16</v>
      </c>
      <c r="P107" s="64">
        <v>0.25</v>
      </c>
      <c r="Q107" s="64">
        <v>0.75</v>
      </c>
      <c r="R107" s="64">
        <v>0.0</v>
      </c>
      <c r="S107" s="64">
        <f t="shared" si="18"/>
        <v>1</v>
      </c>
      <c r="T107" s="64" t="s">
        <v>4732</v>
      </c>
      <c r="U107" s="64" t="s">
        <v>4733</v>
      </c>
      <c r="V107" s="64" t="s">
        <v>2076</v>
      </c>
      <c r="W107" s="64" t="s">
        <v>1699</v>
      </c>
      <c r="X107" s="64" t="s">
        <v>1186</v>
      </c>
      <c r="Y107" s="64" t="s">
        <v>4734</v>
      </c>
      <c r="Z107" s="64" t="s">
        <v>4735</v>
      </c>
      <c r="AA107" s="65" t="s">
        <v>4736</v>
      </c>
      <c r="AB107" s="64" t="s">
        <v>4737</v>
      </c>
      <c r="AC107" s="64" t="s">
        <v>4738</v>
      </c>
      <c r="AD107" s="64" t="s">
        <v>4739</v>
      </c>
      <c r="AE107" s="65" t="s">
        <v>4740</v>
      </c>
      <c r="AF107" s="64" t="s">
        <v>96</v>
      </c>
      <c r="AG107" s="64" t="s">
        <v>126</v>
      </c>
      <c r="AH107" s="72"/>
      <c r="AI107" s="72"/>
      <c r="AJ107" s="72"/>
    </row>
    <row r="108">
      <c r="A108" s="85">
        <v>65.0</v>
      </c>
      <c r="B108" s="80" t="s">
        <v>4741</v>
      </c>
      <c r="C108" s="65" t="s">
        <v>4742</v>
      </c>
      <c r="D108" s="65">
        <v>2021.0</v>
      </c>
      <c r="E108" s="64" t="s">
        <v>99</v>
      </c>
      <c r="F108" s="64" t="s">
        <v>1248</v>
      </c>
      <c r="G108" s="65">
        <v>-3.0</v>
      </c>
      <c r="H108" s="70">
        <v>-1.0</v>
      </c>
      <c r="I108" s="70">
        <v>-3.0</v>
      </c>
      <c r="J108" s="70">
        <v>0.0</v>
      </c>
      <c r="K108" s="64" t="s">
        <v>45</v>
      </c>
      <c r="L108" s="64">
        <v>0.0</v>
      </c>
      <c r="M108" s="64">
        <v>1.0</v>
      </c>
      <c r="N108" s="64" t="s">
        <v>243</v>
      </c>
      <c r="O108" s="64" t="s">
        <v>16</v>
      </c>
      <c r="P108" s="64">
        <v>0.25</v>
      </c>
      <c r="Q108" s="64">
        <v>0.5</v>
      </c>
      <c r="R108" s="64">
        <v>0.25</v>
      </c>
      <c r="S108" s="64">
        <f t="shared" si="18"/>
        <v>1</v>
      </c>
      <c r="T108" s="64" t="s">
        <v>4743</v>
      </c>
      <c r="U108" s="64" t="s">
        <v>2076</v>
      </c>
      <c r="V108" s="64" t="s">
        <v>2076</v>
      </c>
      <c r="W108" s="64" t="s">
        <v>4744</v>
      </c>
      <c r="X108" s="64" t="s">
        <v>102</v>
      </c>
      <c r="Y108" s="64" t="s">
        <v>4745</v>
      </c>
      <c r="Z108" s="64" t="s">
        <v>4746</v>
      </c>
      <c r="AA108" s="65" t="s">
        <v>4747</v>
      </c>
      <c r="AB108" s="64" t="s">
        <v>4748</v>
      </c>
      <c r="AC108" s="64" t="s">
        <v>4749</v>
      </c>
      <c r="AD108" s="64" t="s">
        <v>4750</v>
      </c>
      <c r="AE108" s="65" t="s">
        <v>4751</v>
      </c>
      <c r="AF108" s="64" t="s">
        <v>96</v>
      </c>
      <c r="AG108" s="64" t="s">
        <v>126</v>
      </c>
      <c r="AH108" s="72"/>
      <c r="AI108" s="72"/>
      <c r="AJ108" s="72"/>
    </row>
    <row r="109">
      <c r="A109" s="86">
        <v>134.0</v>
      </c>
      <c r="B109" s="80" t="s">
        <v>4752</v>
      </c>
      <c r="C109" s="64" t="s">
        <v>4753</v>
      </c>
      <c r="D109" s="65">
        <v>2009.0</v>
      </c>
      <c r="E109" s="64" t="s">
        <v>4754</v>
      </c>
      <c r="F109" s="65">
        <v>3.0</v>
      </c>
      <c r="G109" s="65">
        <v>-2.0</v>
      </c>
      <c r="H109" s="65">
        <v>-1.0</v>
      </c>
      <c r="I109" s="65">
        <v>0.0</v>
      </c>
      <c r="J109" s="65">
        <v>0.0</v>
      </c>
      <c r="K109" s="65" t="s">
        <v>45</v>
      </c>
      <c r="L109" s="64">
        <v>0.0</v>
      </c>
      <c r="M109" s="64">
        <v>1.0</v>
      </c>
      <c r="N109" s="64" t="s">
        <v>84</v>
      </c>
      <c r="O109" s="64" t="s">
        <v>23</v>
      </c>
      <c r="P109" s="64">
        <v>0.25</v>
      </c>
      <c r="Q109" s="64">
        <v>0.75</v>
      </c>
      <c r="R109" s="64">
        <v>0.0</v>
      </c>
      <c r="S109" s="64">
        <f t="shared" si="18"/>
        <v>1</v>
      </c>
      <c r="T109" s="64" t="s">
        <v>4755</v>
      </c>
      <c r="U109" s="64" t="s">
        <v>2076</v>
      </c>
      <c r="V109" s="64" t="s">
        <v>2076</v>
      </c>
      <c r="W109" s="64" t="s">
        <v>4756</v>
      </c>
      <c r="X109" s="64" t="s">
        <v>102</v>
      </c>
      <c r="Y109" s="64" t="s">
        <v>4757</v>
      </c>
      <c r="Z109" s="64" t="s">
        <v>4758</v>
      </c>
      <c r="AA109" s="65" t="s">
        <v>4759</v>
      </c>
      <c r="AB109" s="64" t="s">
        <v>4760</v>
      </c>
      <c r="AC109" s="64" t="s">
        <v>4761</v>
      </c>
      <c r="AD109" s="64" t="s">
        <v>4762</v>
      </c>
      <c r="AE109" s="65" t="s">
        <v>4763</v>
      </c>
      <c r="AF109" s="64" t="s">
        <v>4764</v>
      </c>
      <c r="AG109" s="64" t="s">
        <v>126</v>
      </c>
      <c r="AH109" s="72"/>
      <c r="AI109" s="72"/>
      <c r="AJ109" s="72"/>
    </row>
    <row r="110">
      <c r="A110" s="85">
        <v>147.0</v>
      </c>
      <c r="B110" s="80" t="s">
        <v>4765</v>
      </c>
      <c r="C110" s="64" t="s">
        <v>4766</v>
      </c>
      <c r="D110" s="65">
        <v>2010.0</v>
      </c>
      <c r="E110" s="64" t="s">
        <v>4696</v>
      </c>
      <c r="F110" s="64">
        <v>3.0</v>
      </c>
      <c r="G110" s="64">
        <v>-3.0</v>
      </c>
      <c r="H110" s="64">
        <v>-2.0</v>
      </c>
      <c r="I110" s="64">
        <v>-2.0</v>
      </c>
      <c r="J110" s="64">
        <v>0.0</v>
      </c>
      <c r="K110" s="64" t="s">
        <v>45</v>
      </c>
      <c r="L110" s="64">
        <v>0.0</v>
      </c>
      <c r="M110" s="64">
        <v>1.0</v>
      </c>
      <c r="N110" s="64" t="s">
        <v>84</v>
      </c>
      <c r="O110" s="64" t="s">
        <v>23</v>
      </c>
      <c r="P110" s="64">
        <v>0.25</v>
      </c>
      <c r="Q110" s="64">
        <v>0.75</v>
      </c>
      <c r="R110" s="64">
        <v>0.0</v>
      </c>
      <c r="S110" s="64">
        <f t="shared" si="18"/>
        <v>1</v>
      </c>
      <c r="T110" s="7" t="s">
        <v>4767</v>
      </c>
      <c r="U110" s="64" t="s">
        <v>2076</v>
      </c>
      <c r="V110" s="64" t="s">
        <v>2076</v>
      </c>
      <c r="W110" s="64" t="s">
        <v>4768</v>
      </c>
      <c r="X110" s="64" t="s">
        <v>102</v>
      </c>
      <c r="Y110" s="7" t="s">
        <v>4769</v>
      </c>
      <c r="Z110" s="64" t="s">
        <v>4770</v>
      </c>
      <c r="AA110" s="65" t="s">
        <v>4771</v>
      </c>
      <c r="AB110" s="64" t="s">
        <v>4772</v>
      </c>
      <c r="AC110" s="64" t="s">
        <v>4773</v>
      </c>
      <c r="AD110" s="7" t="s">
        <v>4774</v>
      </c>
      <c r="AE110" s="7" t="s">
        <v>4775</v>
      </c>
      <c r="AF110" s="64" t="s">
        <v>4706</v>
      </c>
      <c r="AG110" s="66"/>
      <c r="AH110" s="72"/>
      <c r="AI110" s="72"/>
      <c r="AJ110" s="72"/>
    </row>
    <row r="111">
      <c r="A111" s="85">
        <v>146.0</v>
      </c>
      <c r="B111" s="80" t="s">
        <v>4776</v>
      </c>
      <c r="C111" s="64" t="s">
        <v>4766</v>
      </c>
      <c r="D111" s="65">
        <v>2006.0</v>
      </c>
      <c r="E111" s="64" t="s">
        <v>4696</v>
      </c>
      <c r="F111" s="64">
        <v>3.0</v>
      </c>
      <c r="G111" s="64">
        <v>-3.0</v>
      </c>
      <c r="H111" s="64">
        <v>-2.0</v>
      </c>
      <c r="I111" s="64">
        <v>-2.0</v>
      </c>
      <c r="J111" s="64">
        <v>0.0</v>
      </c>
      <c r="K111" s="64" t="s">
        <v>45</v>
      </c>
      <c r="L111" s="64">
        <v>0.0</v>
      </c>
      <c r="M111" s="64">
        <v>1.0</v>
      </c>
      <c r="N111" s="64" t="s">
        <v>84</v>
      </c>
      <c r="O111" s="64" t="s">
        <v>23</v>
      </c>
      <c r="P111" s="64">
        <v>0.25</v>
      </c>
      <c r="Q111" s="64">
        <v>0.75</v>
      </c>
      <c r="R111" s="64">
        <v>0.0</v>
      </c>
      <c r="S111" s="64">
        <f t="shared" si="18"/>
        <v>1</v>
      </c>
      <c r="T111" s="64" t="s">
        <v>4777</v>
      </c>
      <c r="U111" s="64" t="s">
        <v>2076</v>
      </c>
      <c r="V111" s="64" t="s">
        <v>2076</v>
      </c>
      <c r="W111" s="64" t="s">
        <v>4768</v>
      </c>
      <c r="X111" s="64" t="s">
        <v>102</v>
      </c>
      <c r="Y111" s="64" t="s">
        <v>4778</v>
      </c>
      <c r="Z111" s="64" t="s">
        <v>4779</v>
      </c>
      <c r="AA111" s="65" t="s">
        <v>4780</v>
      </c>
      <c r="AB111" s="64" t="s">
        <v>4781</v>
      </c>
      <c r="AC111" s="64" t="s">
        <v>1549</v>
      </c>
      <c r="AD111" s="64" t="s">
        <v>4782</v>
      </c>
      <c r="AE111" s="65" t="s">
        <v>4775</v>
      </c>
      <c r="AF111" s="64" t="s">
        <v>96</v>
      </c>
      <c r="AG111" s="64"/>
      <c r="AH111" s="72"/>
      <c r="AI111" s="72"/>
      <c r="AJ111" s="72"/>
    </row>
    <row r="112">
      <c r="A112" s="64">
        <v>164.0</v>
      </c>
      <c r="B112" s="80" t="s">
        <v>4783</v>
      </c>
      <c r="C112" s="65" t="s">
        <v>4784</v>
      </c>
      <c r="D112" s="65">
        <v>2009.0</v>
      </c>
      <c r="E112" s="64" t="s">
        <v>111</v>
      </c>
      <c r="F112" s="64">
        <v>3.0</v>
      </c>
      <c r="G112" s="64">
        <v>-3.0</v>
      </c>
      <c r="H112" s="64">
        <v>-1.0</v>
      </c>
      <c r="I112" s="64">
        <v>-3.0</v>
      </c>
      <c r="J112" s="64">
        <v>0.0</v>
      </c>
      <c r="K112" s="64" t="s">
        <v>2074</v>
      </c>
      <c r="L112" s="64">
        <v>0.0</v>
      </c>
      <c r="M112" s="64">
        <v>1.0</v>
      </c>
      <c r="N112" s="64" t="s">
        <v>84</v>
      </c>
      <c r="O112" s="64" t="s">
        <v>113</v>
      </c>
      <c r="P112" s="64">
        <v>1.0</v>
      </c>
      <c r="Q112" s="64">
        <v>0.0</v>
      </c>
      <c r="R112" s="64">
        <v>0.0</v>
      </c>
      <c r="S112" s="64">
        <f t="shared" si="18"/>
        <v>1</v>
      </c>
      <c r="T112" s="64" t="s">
        <v>2555</v>
      </c>
      <c r="U112" s="64" t="s">
        <v>2076</v>
      </c>
      <c r="V112" s="64" t="s">
        <v>2076</v>
      </c>
      <c r="W112" s="64" t="s">
        <v>1699</v>
      </c>
      <c r="X112" s="64" t="s">
        <v>4785</v>
      </c>
      <c r="Y112" s="64" t="s">
        <v>4786</v>
      </c>
      <c r="Z112" s="64" t="s">
        <v>4787</v>
      </c>
      <c r="AA112" s="65" t="s">
        <v>4788</v>
      </c>
      <c r="AB112" s="64" t="s">
        <v>4789</v>
      </c>
      <c r="AC112" s="64" t="s">
        <v>3439</v>
      </c>
      <c r="AD112" s="64" t="s">
        <v>137</v>
      </c>
      <c r="AE112" s="65" t="s">
        <v>4790</v>
      </c>
      <c r="AF112" s="64" t="s">
        <v>96</v>
      </c>
      <c r="AG112" s="66"/>
      <c r="AH112" s="72"/>
      <c r="AI112" s="72"/>
      <c r="AJ112" s="72"/>
    </row>
    <row r="113">
      <c r="A113" s="64">
        <v>174.0</v>
      </c>
      <c r="B113" s="80" t="s">
        <v>4791</v>
      </c>
      <c r="C113" s="65" t="s">
        <v>4792</v>
      </c>
      <c r="D113" s="65">
        <v>2019.0</v>
      </c>
      <c r="E113" s="70" t="s">
        <v>4720</v>
      </c>
      <c r="F113" s="70">
        <v>3.0</v>
      </c>
      <c r="G113" s="65">
        <v>-3.0</v>
      </c>
      <c r="H113" s="70">
        <v>-1.0</v>
      </c>
      <c r="I113" s="70">
        <v>-3.0</v>
      </c>
      <c r="J113" s="70">
        <v>0.0</v>
      </c>
      <c r="K113" s="70" t="s">
        <v>45</v>
      </c>
      <c r="L113" s="64">
        <v>0.0</v>
      </c>
      <c r="M113" s="70">
        <v>1.0</v>
      </c>
      <c r="N113" s="70" t="s">
        <v>84</v>
      </c>
      <c r="O113" s="70" t="s">
        <v>16</v>
      </c>
      <c r="P113" s="70">
        <v>0.75</v>
      </c>
      <c r="Q113" s="70">
        <v>0.25</v>
      </c>
      <c r="R113" s="70">
        <v>0.0</v>
      </c>
      <c r="S113" s="64">
        <f t="shared" si="18"/>
        <v>1</v>
      </c>
      <c r="T113" s="70" t="s">
        <v>4793</v>
      </c>
      <c r="U113" s="70" t="s">
        <v>2076</v>
      </c>
      <c r="V113" s="70" t="s">
        <v>2076</v>
      </c>
      <c r="W113" s="70" t="s">
        <v>4794</v>
      </c>
      <c r="X113" s="70" t="s">
        <v>88</v>
      </c>
      <c r="Y113" s="70" t="s">
        <v>4795</v>
      </c>
      <c r="Z113" s="70" t="s">
        <v>4796</v>
      </c>
      <c r="AA113" s="65" t="s">
        <v>4797</v>
      </c>
      <c r="AB113" s="70" t="s">
        <v>4798</v>
      </c>
      <c r="AC113" s="70" t="s">
        <v>4799</v>
      </c>
      <c r="AD113" s="70" t="s">
        <v>94</v>
      </c>
      <c r="AE113" s="65" t="s">
        <v>4800</v>
      </c>
      <c r="AF113" s="70" t="s">
        <v>96</v>
      </c>
      <c r="AG113" s="69"/>
      <c r="AH113" s="72"/>
      <c r="AI113" s="72"/>
      <c r="AJ113" s="72"/>
    </row>
    <row r="114">
      <c r="A114" s="64">
        <v>289.0</v>
      </c>
      <c r="B114" s="80" t="s">
        <v>4801</v>
      </c>
      <c r="C114" s="65" t="s">
        <v>4802</v>
      </c>
      <c r="D114" s="65">
        <v>2004.0</v>
      </c>
      <c r="E114" s="70" t="s">
        <v>4803</v>
      </c>
      <c r="F114" s="79">
        <v>44595.0</v>
      </c>
      <c r="G114" s="53">
        <v>-3.0</v>
      </c>
      <c r="H114" s="70">
        <v>-1.0</v>
      </c>
      <c r="I114" s="70">
        <v>-2.0</v>
      </c>
      <c r="J114" s="70">
        <v>0.0</v>
      </c>
      <c r="K114" s="70" t="s">
        <v>45</v>
      </c>
      <c r="L114" s="64">
        <v>0.0</v>
      </c>
      <c r="M114" s="70">
        <v>1.0</v>
      </c>
      <c r="N114" s="70" t="s">
        <v>84</v>
      </c>
      <c r="O114" s="70" t="s">
        <v>16</v>
      </c>
      <c r="P114" s="70">
        <v>1.0</v>
      </c>
      <c r="Q114" s="70">
        <v>0.0</v>
      </c>
      <c r="R114" s="70">
        <v>0.0</v>
      </c>
      <c r="S114" s="64">
        <f t="shared" si="18"/>
        <v>1</v>
      </c>
      <c r="T114" s="70" t="s">
        <v>4804</v>
      </c>
      <c r="U114" s="70" t="s">
        <v>2076</v>
      </c>
      <c r="V114" s="70" t="s">
        <v>2076</v>
      </c>
      <c r="W114" s="70" t="s">
        <v>4805</v>
      </c>
      <c r="X114" s="70" t="s">
        <v>102</v>
      </c>
      <c r="Y114" s="70" t="s">
        <v>4806</v>
      </c>
      <c r="Z114" s="70" t="s">
        <v>4807</v>
      </c>
      <c r="AA114" s="65" t="s">
        <v>4808</v>
      </c>
      <c r="AB114" s="70" t="s">
        <v>4809</v>
      </c>
      <c r="AC114" s="70" t="s">
        <v>4810</v>
      </c>
      <c r="AD114" s="70" t="s">
        <v>4811</v>
      </c>
      <c r="AE114" s="65" t="s">
        <v>4812</v>
      </c>
      <c r="AF114" s="70" t="s">
        <v>151</v>
      </c>
      <c r="AG114" s="70" t="s">
        <v>96</v>
      </c>
      <c r="AH114" s="72"/>
      <c r="AI114" s="72"/>
      <c r="AJ114" s="72"/>
    </row>
    <row r="115">
      <c r="A115" s="65">
        <v>307.0</v>
      </c>
      <c r="B115" s="80" t="s">
        <v>4813</v>
      </c>
      <c r="C115" s="65" t="s">
        <v>3431</v>
      </c>
      <c r="D115" s="65">
        <v>2019.0</v>
      </c>
      <c r="E115" s="65" t="s">
        <v>4720</v>
      </c>
      <c r="F115" s="65">
        <v>3.0</v>
      </c>
      <c r="G115" s="65">
        <v>-2.0</v>
      </c>
      <c r="H115" s="65">
        <v>-2.0</v>
      </c>
      <c r="I115" s="65">
        <v>-2.0</v>
      </c>
      <c r="J115" s="65">
        <v>0.0</v>
      </c>
      <c r="K115" s="70" t="s">
        <v>45</v>
      </c>
      <c r="L115" s="64">
        <v>0.0</v>
      </c>
      <c r="M115" s="70">
        <v>0.0</v>
      </c>
      <c r="N115" s="70" t="s">
        <v>84</v>
      </c>
      <c r="O115" s="70" t="s">
        <v>16</v>
      </c>
      <c r="P115" s="65">
        <v>0.25</v>
      </c>
      <c r="Q115" s="65">
        <v>0.5</v>
      </c>
      <c r="R115" s="64">
        <v>0.25</v>
      </c>
      <c r="S115" s="64">
        <f t="shared" si="18"/>
        <v>1</v>
      </c>
      <c r="T115" s="70" t="s">
        <v>4814</v>
      </c>
      <c r="U115" s="70" t="s">
        <v>2657</v>
      </c>
      <c r="V115" s="70" t="s">
        <v>2076</v>
      </c>
      <c r="W115" s="70" t="s">
        <v>296</v>
      </c>
      <c r="X115" s="70" t="s">
        <v>102</v>
      </c>
      <c r="Y115" s="70" t="s">
        <v>4815</v>
      </c>
      <c r="Z115" s="70" t="s">
        <v>4816</v>
      </c>
      <c r="AA115" s="70" t="s">
        <v>4817</v>
      </c>
      <c r="AB115" s="70" t="s">
        <v>4818</v>
      </c>
      <c r="AC115" s="70" t="s">
        <v>4819</v>
      </c>
      <c r="AD115" s="70" t="s">
        <v>4820</v>
      </c>
      <c r="AE115" s="65" t="s">
        <v>4821</v>
      </c>
      <c r="AF115" s="70" t="s">
        <v>151</v>
      </c>
      <c r="AG115" s="70" t="s">
        <v>126</v>
      </c>
      <c r="AH115" s="72"/>
      <c r="AI115" s="72"/>
      <c r="AJ115" s="72"/>
    </row>
    <row r="116">
      <c r="A116" s="64">
        <v>219.0</v>
      </c>
      <c r="B116" s="80" t="s">
        <v>4822</v>
      </c>
      <c r="C116" s="65" t="s">
        <v>4823</v>
      </c>
      <c r="D116" s="65">
        <v>2014.0</v>
      </c>
      <c r="E116" s="70" t="s">
        <v>4824</v>
      </c>
      <c r="F116" s="70">
        <v>2.0</v>
      </c>
      <c r="G116" s="65">
        <v>-2.0</v>
      </c>
      <c r="H116" s="70">
        <v>0.0</v>
      </c>
      <c r="I116" s="70">
        <v>-3.0</v>
      </c>
      <c r="J116" s="70">
        <v>0.0</v>
      </c>
      <c r="K116" s="70" t="s">
        <v>2074</v>
      </c>
      <c r="L116" s="64">
        <v>0.0</v>
      </c>
      <c r="M116" s="70">
        <v>1.0</v>
      </c>
      <c r="N116" s="70" t="s">
        <v>84</v>
      </c>
      <c r="O116" s="70" t="s">
        <v>16</v>
      </c>
      <c r="P116" s="70">
        <v>0.0</v>
      </c>
      <c r="Q116" s="70">
        <v>1.0</v>
      </c>
      <c r="R116" s="70">
        <v>0.0</v>
      </c>
      <c r="S116" s="64">
        <f t="shared" si="18"/>
        <v>1</v>
      </c>
      <c r="T116" s="70" t="s">
        <v>4825</v>
      </c>
      <c r="U116" s="70" t="s">
        <v>2076</v>
      </c>
      <c r="V116" s="70" t="s">
        <v>2076</v>
      </c>
      <c r="W116" s="70" t="s">
        <v>1699</v>
      </c>
      <c r="X116" s="70" t="s">
        <v>102</v>
      </c>
      <c r="Y116" s="70" t="s">
        <v>4826</v>
      </c>
      <c r="Z116" s="70" t="s">
        <v>4827</v>
      </c>
      <c r="AA116" s="65" t="s">
        <v>4828</v>
      </c>
      <c r="AB116" s="70" t="s">
        <v>4829</v>
      </c>
      <c r="AC116" s="70" t="s">
        <v>4830</v>
      </c>
      <c r="AD116" s="70" t="s">
        <v>4831</v>
      </c>
      <c r="AE116" s="65" t="s">
        <v>4832</v>
      </c>
      <c r="AF116" s="70" t="s">
        <v>151</v>
      </c>
      <c r="AG116" s="70"/>
      <c r="AH116" s="72"/>
      <c r="AI116" s="72"/>
      <c r="AJ116" s="72"/>
    </row>
    <row r="117">
      <c r="A117" s="65">
        <v>206.0</v>
      </c>
      <c r="B117" s="80" t="s">
        <v>4833</v>
      </c>
      <c r="C117" s="87" t="s">
        <v>2389</v>
      </c>
      <c r="D117" s="65">
        <v>2016.0</v>
      </c>
      <c r="E117" s="70" t="s">
        <v>3387</v>
      </c>
      <c r="F117" s="64">
        <v>3.0</v>
      </c>
      <c r="G117" s="64">
        <v>-3.0</v>
      </c>
      <c r="H117" s="64">
        <v>-1.0</v>
      </c>
      <c r="I117" s="64">
        <v>-2.0</v>
      </c>
      <c r="J117" s="64">
        <v>0.0</v>
      </c>
      <c r="K117" s="70" t="s">
        <v>45</v>
      </c>
      <c r="L117" s="64">
        <v>0.0</v>
      </c>
      <c r="M117" s="70">
        <v>1.0</v>
      </c>
      <c r="N117" s="70" t="s">
        <v>84</v>
      </c>
      <c r="O117" s="70" t="s">
        <v>23</v>
      </c>
      <c r="P117" s="70">
        <v>0.25</v>
      </c>
      <c r="Q117" s="70">
        <v>0.75</v>
      </c>
      <c r="R117" s="70">
        <v>0.0</v>
      </c>
      <c r="S117" s="64">
        <f t="shared" si="18"/>
        <v>1</v>
      </c>
      <c r="T117" s="70" t="s">
        <v>4834</v>
      </c>
      <c r="U117" s="70" t="s">
        <v>2657</v>
      </c>
      <c r="V117" s="70" t="s">
        <v>2076</v>
      </c>
      <c r="W117" s="70" t="s">
        <v>4835</v>
      </c>
      <c r="X117" s="70" t="s">
        <v>102</v>
      </c>
      <c r="Y117" s="70" t="s">
        <v>4836</v>
      </c>
      <c r="Z117" s="70" t="s">
        <v>4837</v>
      </c>
      <c r="AA117" s="70" t="s">
        <v>4838</v>
      </c>
      <c r="AB117" s="70" t="s">
        <v>4839</v>
      </c>
      <c r="AC117" s="70" t="s">
        <v>4840</v>
      </c>
      <c r="AD117" s="70" t="s">
        <v>4841</v>
      </c>
      <c r="AE117" s="65" t="s">
        <v>4842</v>
      </c>
      <c r="AF117" s="70" t="s">
        <v>96</v>
      </c>
      <c r="AG117" s="70" t="s">
        <v>126</v>
      </c>
      <c r="AH117" s="72"/>
      <c r="AI117" s="72"/>
      <c r="AJ117" s="72"/>
    </row>
    <row r="118">
      <c r="A118" s="65">
        <v>214.0</v>
      </c>
      <c r="B118" s="80" t="s">
        <v>4843</v>
      </c>
      <c r="C118" s="7" t="s">
        <v>4844</v>
      </c>
      <c r="D118" s="7">
        <v>2011.0</v>
      </c>
      <c r="E118" s="7" t="s">
        <v>4845</v>
      </c>
      <c r="F118" s="7">
        <v>3.0</v>
      </c>
      <c r="G118" s="7">
        <v>-2.0</v>
      </c>
      <c r="H118" s="7">
        <v>0.0</v>
      </c>
      <c r="I118" s="7">
        <v>-3.0</v>
      </c>
      <c r="J118" s="7">
        <v>0.0</v>
      </c>
      <c r="K118" s="7" t="s">
        <v>2074</v>
      </c>
      <c r="L118" s="7">
        <v>0.0</v>
      </c>
      <c r="M118" s="7">
        <v>1.0</v>
      </c>
      <c r="N118" s="7" t="s">
        <v>84</v>
      </c>
      <c r="O118" s="7" t="s">
        <v>16</v>
      </c>
      <c r="P118" s="7">
        <v>0.5</v>
      </c>
      <c r="Q118" s="7">
        <v>0.5</v>
      </c>
      <c r="R118" s="7">
        <v>0.0</v>
      </c>
      <c r="S118" s="65">
        <f t="shared" si="18"/>
        <v>1</v>
      </c>
      <c r="T118" s="7" t="s">
        <v>4846</v>
      </c>
      <c r="U118" s="7" t="s">
        <v>2076</v>
      </c>
      <c r="V118" s="7" t="s">
        <v>2076</v>
      </c>
      <c r="W118" s="7" t="s">
        <v>4847</v>
      </c>
      <c r="X118" s="7" t="s">
        <v>3565</v>
      </c>
      <c r="Y118" s="7" t="s">
        <v>4848</v>
      </c>
      <c r="Z118" s="7" t="s">
        <v>4849</v>
      </c>
      <c r="AA118" s="7" t="s">
        <v>4850</v>
      </c>
      <c r="AB118" s="65" t="s">
        <v>4851</v>
      </c>
      <c r="AC118" s="65" t="s">
        <v>4852</v>
      </c>
      <c r="AD118" s="7" t="s">
        <v>94</v>
      </c>
      <c r="AE118" s="65" t="s">
        <v>4853</v>
      </c>
      <c r="AF118" s="65" t="s">
        <v>96</v>
      </c>
      <c r="AG118" s="65" t="s">
        <v>126</v>
      </c>
      <c r="AH118" s="72"/>
      <c r="AI118" s="72"/>
      <c r="AJ118" s="72"/>
    </row>
    <row r="119">
      <c r="A119" s="88">
        <v>127.0</v>
      </c>
      <c r="B119" s="89" t="s">
        <v>4854</v>
      </c>
      <c r="C119" s="7" t="s">
        <v>4855</v>
      </c>
      <c r="D119" s="88">
        <v>2011.0</v>
      </c>
      <c r="E119" s="90" t="s">
        <v>179</v>
      </c>
      <c r="F119" s="88">
        <v>-3.0</v>
      </c>
      <c r="G119" s="88">
        <v>-2.0</v>
      </c>
      <c r="H119" s="88">
        <v>0.0</v>
      </c>
      <c r="I119" s="88">
        <v>0.0</v>
      </c>
      <c r="J119" s="7">
        <v>0.0</v>
      </c>
      <c r="K119" s="7" t="s">
        <v>44</v>
      </c>
      <c r="L119" s="91" t="s">
        <v>44</v>
      </c>
      <c r="M119" s="90" t="s">
        <v>113</v>
      </c>
      <c r="N119" s="90">
        <v>1.0</v>
      </c>
      <c r="O119" s="91" t="s">
        <v>165</v>
      </c>
      <c r="P119" s="91" t="s">
        <v>23</v>
      </c>
      <c r="Q119" s="91">
        <v>1.0</v>
      </c>
      <c r="R119" s="91">
        <v>0.0</v>
      </c>
      <c r="S119" s="91">
        <v>0.0</v>
      </c>
      <c r="T119" s="92">
        <v>1.0</v>
      </c>
      <c r="U119" s="32"/>
      <c r="V119" s="32" t="s">
        <v>4856</v>
      </c>
      <c r="W119" s="32" t="s">
        <v>25</v>
      </c>
      <c r="X119" s="32"/>
      <c r="Y119" s="32"/>
      <c r="Z119" s="32" t="s">
        <v>4857</v>
      </c>
      <c r="AA119" s="32"/>
      <c r="AB119" s="32"/>
      <c r="AC119" s="32"/>
      <c r="AD119" s="32"/>
      <c r="AE119" s="32"/>
      <c r="AF119" s="32"/>
      <c r="AG119" s="32"/>
      <c r="AH119" s="32"/>
      <c r="AI119" s="72"/>
      <c r="AJ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c r="AJ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c r="AJ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c r="AJ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c r="AJ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c r="AJ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c r="AJ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c r="AJ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c r="AJ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c r="AJ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c r="AJ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c r="AJ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c r="AJ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c r="AJ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c r="AJ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c r="AJ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c r="AJ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c r="AJ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c r="AJ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c r="AJ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c r="AJ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c r="AJ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c r="AJ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c r="AJ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c r="AJ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c r="AJ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c r="AJ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c r="AJ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c r="AJ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c r="AJ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c r="AJ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c r="AJ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c r="AJ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c r="AJ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c r="AJ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c r="AJ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c r="AJ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c r="AJ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c r="AJ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c r="AJ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c r="AJ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c r="AJ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c r="AJ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c r="AJ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c r="AJ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c r="AJ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c r="AJ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c r="AJ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c r="AJ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c r="AJ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c r="AJ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c r="AJ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c r="AJ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c r="AJ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c r="AJ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c r="AJ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c r="AJ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c r="AJ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c r="AJ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c r="AJ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c r="AJ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c r="AJ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c r="AJ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c r="AJ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c r="AJ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c r="AJ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c r="AJ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c r="AJ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c r="AJ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c r="AJ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c r="AJ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c r="AJ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c r="AJ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c r="AJ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c r="AJ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c r="AJ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c r="AJ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c r="AJ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c r="AJ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c r="AJ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c r="AJ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c r="AJ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c r="AJ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c r="AJ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c r="AJ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c r="AJ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c r="AJ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c r="AJ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c r="AJ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c r="AJ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c r="AJ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c r="AJ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c r="AJ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c r="AJ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c r="AJ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c r="AJ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c r="AJ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c r="AJ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c r="AJ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c r="AJ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c r="AJ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c r="AJ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c r="AJ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c r="AJ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c r="AJ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c r="AJ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c r="AJ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c r="AJ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c r="AJ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c r="AJ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c r="AJ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c r="AJ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c r="AJ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c r="AJ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c r="AJ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c r="AJ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c r="AJ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c r="AJ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c r="AJ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c r="AJ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c r="AJ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c r="AJ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c r="AJ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c r="AJ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c r="AJ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c r="AJ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c r="AJ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c r="AJ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c r="AJ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c r="AJ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c r="AJ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c r="AJ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c r="AJ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c r="AJ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c r="AJ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c r="AJ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c r="AJ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c r="AJ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c r="AJ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c r="AJ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c r="AJ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c r="AJ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c r="AJ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c r="AJ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c r="AJ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c r="AJ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c r="AJ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c r="AJ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c r="AJ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c r="AJ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c r="AJ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c r="AJ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c r="AJ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c r="AJ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c r="AJ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c r="AJ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c r="AJ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c r="AJ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c r="AJ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c r="AJ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c r="AJ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c r="AJ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c r="AJ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c r="AJ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c r="AJ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c r="AJ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c r="AJ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c r="AJ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c r="AJ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c r="AJ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c r="AJ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c r="AJ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c r="AJ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c r="AJ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c r="AJ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c r="AJ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c r="AJ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c r="AJ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c r="AJ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c r="AJ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c r="AJ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c r="AJ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c r="AJ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c r="AJ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c r="AJ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c r="AJ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c r="AJ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c r="AJ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c r="AJ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c r="AJ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c r="AJ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c r="AJ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c r="AJ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c r="AJ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c r="AJ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c r="AJ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c r="AJ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c r="AJ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c r="AJ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c r="AJ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c r="AJ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c r="AJ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c r="AJ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c r="AJ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c r="AJ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c r="AJ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c r="AJ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c r="AJ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c r="AJ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c r="AJ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c r="AJ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c r="AJ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c r="AJ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c r="AJ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c r="AJ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c r="AJ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c r="AJ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c r="AJ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c r="AJ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c r="AJ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c r="AJ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c r="AJ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c r="AJ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c r="AJ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c r="AJ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c r="AJ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c r="AJ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c r="AJ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c r="AJ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c r="AJ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c r="AJ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c r="AJ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c r="AJ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c r="AJ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c r="AJ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c r="AJ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c r="AJ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c r="AJ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c r="AJ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c r="AJ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c r="AJ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c r="AJ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c r="AJ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c r="AJ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c r="AJ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c r="AJ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c r="AJ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c r="AJ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c r="AJ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c r="AJ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c r="AJ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c r="AJ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c r="AJ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c r="AJ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c r="AJ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c r="AJ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c r="AJ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c r="AJ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c r="AJ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c r="AJ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c r="AJ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c r="AJ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c r="AJ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c r="AJ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c r="AJ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c r="AJ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c r="AJ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c r="AJ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c r="AJ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c r="AJ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c r="AJ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c r="AJ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c r="AJ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c r="AJ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c r="AJ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c r="AJ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c r="AJ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c r="AJ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c r="AJ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c r="AJ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c r="AJ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c r="AJ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c r="AJ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c r="AJ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c r="AJ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c r="AJ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c r="AJ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c r="AJ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c r="AJ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c r="AJ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c r="AJ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c r="AJ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c r="AJ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c r="AJ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c r="AJ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c r="AJ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c r="AJ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c r="AJ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c r="AJ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c r="AJ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c r="AJ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c r="AJ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c r="AJ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c r="AJ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c r="AJ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c r="AJ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c r="AJ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c r="AJ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c r="AJ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c r="AJ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c r="AJ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c r="AJ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c r="AJ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c r="AJ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c r="AJ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c r="AJ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c r="AJ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c r="AJ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c r="AJ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c r="AJ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c r="AJ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c r="AJ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c r="AJ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c r="AJ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c r="AJ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c r="AJ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c r="AJ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c r="AJ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c r="AJ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c r="AJ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c r="AJ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c r="AJ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c r="AJ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c r="AJ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c r="AJ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c r="AJ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c r="AJ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c r="AJ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c r="AJ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c r="AJ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c r="AJ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c r="AJ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c r="AJ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c r="AJ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c r="AJ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c r="AJ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c r="AJ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c r="AJ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c r="AJ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c r="AJ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c r="AJ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c r="AJ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c r="AJ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c r="AJ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c r="AJ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c r="AJ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c r="AJ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c r="AJ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c r="AJ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c r="AJ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c r="AJ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c r="AJ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c r="AJ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c r="AJ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c r="AJ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c r="AJ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c r="AJ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c r="AJ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c r="AJ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c r="AJ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c r="AJ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c r="AJ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c r="AJ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c r="AJ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c r="AJ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c r="AJ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c r="AJ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c r="AJ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c r="AJ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c r="AJ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c r="AJ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c r="AJ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c r="AJ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c r="AJ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c r="AJ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c r="AJ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c r="AJ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c r="AJ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c r="AJ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c r="AJ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c r="AJ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c r="AJ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c r="AJ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c r="AJ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c r="AJ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c r="AJ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c r="AJ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c r="AJ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c r="AJ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c r="AJ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c r="AJ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c r="AJ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c r="AJ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c r="AJ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c r="AJ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c r="AJ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c r="AJ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c r="AJ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c r="AJ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c r="AJ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c r="AJ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c r="AJ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c r="AJ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c r="AJ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c r="AJ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c r="AJ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c r="AJ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c r="AJ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c r="AJ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c r="AJ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c r="AJ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c r="AJ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c r="AJ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c r="AJ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c r="AJ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c r="AJ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c r="AJ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c r="AJ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c r="AJ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c r="AJ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c r="AJ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c r="AJ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c r="AJ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c r="AJ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c r="AJ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c r="AJ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c r="AJ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c r="AJ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c r="AJ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c r="AJ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c r="AJ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c r="AJ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c r="AJ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c r="AJ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c r="AJ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c r="AJ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c r="AJ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c r="AJ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c r="AJ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c r="AJ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c r="AJ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c r="AJ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c r="AJ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c r="AJ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c r="AJ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c r="AJ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c r="AJ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c r="AJ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c r="AJ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c r="AJ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c r="AJ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c r="AJ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c r="AJ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c r="AJ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c r="AJ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c r="AJ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c r="AJ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c r="AJ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c r="AJ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c r="AJ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c r="AJ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c r="AJ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c r="AJ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c r="AJ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c r="AJ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c r="AJ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c r="AJ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c r="AJ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c r="AJ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c r="AJ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c r="AJ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c r="AJ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c r="AJ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c r="AJ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c r="AJ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c r="AJ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c r="AJ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c r="AJ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c r="AJ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c r="AJ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c r="AJ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c r="AJ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c r="AJ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c r="AJ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c r="AJ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c r="AJ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c r="AJ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c r="AJ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c r="AJ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c r="AJ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c r="AJ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c r="AJ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c r="AJ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c r="AJ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c r="AJ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c r="AJ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c r="AJ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c r="AJ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c r="AJ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c r="AJ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c r="AJ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c r="AJ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c r="AJ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c r="AJ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c r="AJ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c r="AJ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c r="AJ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c r="AJ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c r="AJ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c r="AJ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c r="AJ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c r="AJ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c r="AJ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c r="AJ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c r="AJ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c r="AJ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c r="AJ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c r="AJ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c r="AJ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c r="AJ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c r="AJ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c r="AJ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c r="AH963" s="72"/>
      <c r="AI963" s="72"/>
      <c r="AJ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c r="AH964" s="72"/>
      <c r="AI964" s="72"/>
      <c r="AJ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c r="AH965" s="72"/>
      <c r="AI965" s="72"/>
      <c r="AJ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c r="AH966" s="72"/>
      <c r="AI966" s="72"/>
      <c r="AJ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c r="AH967" s="72"/>
      <c r="AI967" s="72"/>
      <c r="AJ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c r="AH968" s="72"/>
      <c r="AI968" s="72"/>
      <c r="AJ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c r="AH969" s="72"/>
      <c r="AI969" s="72"/>
      <c r="AJ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c r="AH970" s="72"/>
      <c r="AI970" s="72"/>
      <c r="AJ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c r="AH971" s="72"/>
      <c r="AI971" s="72"/>
      <c r="AJ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c r="AH972" s="72"/>
      <c r="AI972" s="72"/>
      <c r="AJ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c r="AI973" s="72"/>
      <c r="AJ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c r="AH974" s="72"/>
      <c r="AI974" s="72"/>
      <c r="AJ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c r="AH975" s="72"/>
      <c r="AI975" s="72"/>
      <c r="AJ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c r="AH976" s="72"/>
      <c r="AI976" s="72"/>
      <c r="AJ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c r="AH977" s="72"/>
      <c r="AI977" s="72"/>
      <c r="AJ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c r="AH978" s="72"/>
      <c r="AI978" s="72"/>
      <c r="AJ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c r="AH979" s="72"/>
      <c r="AI979" s="72"/>
      <c r="AJ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c r="AH980" s="72"/>
      <c r="AI980" s="72"/>
      <c r="AJ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c r="AH981" s="72"/>
      <c r="AI981" s="72"/>
      <c r="AJ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c r="AI982" s="72"/>
      <c r="AJ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c r="AH983" s="72"/>
      <c r="AI983" s="72"/>
      <c r="AJ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c r="AH984" s="72"/>
      <c r="AI984" s="72"/>
      <c r="AJ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c r="AH985" s="72"/>
      <c r="AI985" s="72"/>
      <c r="AJ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c r="AH986" s="72"/>
      <c r="AI986" s="72"/>
      <c r="AJ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c r="AH987" s="72"/>
      <c r="AI987" s="72"/>
      <c r="AJ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c r="AH988" s="72"/>
      <c r="AI988" s="72"/>
      <c r="AJ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c r="AH989" s="72"/>
      <c r="AI989" s="72"/>
      <c r="AJ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c r="AH990" s="72"/>
      <c r="AI990" s="72"/>
      <c r="AJ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c r="AI991" s="72"/>
      <c r="AJ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c r="AH992" s="72"/>
      <c r="AI992" s="72"/>
      <c r="AJ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c r="AH993" s="72"/>
      <c r="AI993" s="72"/>
      <c r="AJ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c r="AH994" s="72"/>
      <c r="AI994" s="72"/>
      <c r="AJ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c r="AH995" s="72"/>
      <c r="AI995" s="72"/>
      <c r="AJ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c r="AH996" s="72"/>
      <c r="AI996" s="72"/>
      <c r="AJ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c r="AH997" s="72"/>
      <c r="AI997" s="72"/>
      <c r="AJ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c r="AH998" s="72"/>
      <c r="AI998" s="72"/>
      <c r="AJ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c r="AH999" s="72"/>
      <c r="AI999" s="72"/>
      <c r="AJ999" s="72"/>
    </row>
  </sheetData>
  <conditionalFormatting sqref="AH119">
    <cfRule type="containsText" dxfId="2" priority="1" operator="containsText" text="y">
      <formula>NOT(ISERROR(SEARCH(("y"),(AH119))))</formula>
    </cfRule>
  </conditionalFormatting>
  <conditionalFormatting sqref="O119">
    <cfRule type="cellIs" dxfId="2" priority="2" operator="equal">
      <formula>1</formula>
    </cfRule>
  </conditionalFormatting>
  <conditionalFormatting sqref="R119">
    <cfRule type="cellIs" dxfId="1" priority="3" operator="equal">
      <formula>"Survey"</formula>
    </cfRule>
  </conditionalFormatting>
  <conditionalFormatting sqref="AG119">
    <cfRule type="containsText" dxfId="4" priority="4" operator="containsText" text="upper">
      <formula>NOT(ISERROR(SEARCH(("upper"),(AG119))))</formula>
    </cfRule>
  </conditionalFormatting>
  <conditionalFormatting sqref="AG119">
    <cfRule type="containsText" dxfId="3" priority="5" operator="containsText" text="lower">
      <formula>NOT(ISERROR(SEARCH(("lower"),(AG119))))</formula>
    </cfRule>
  </conditionalFormatting>
  <conditionalFormatting sqref="T119">
    <cfRule type="cellIs" dxfId="0" priority="6" operator="greaterThan">
      <formula>1</formula>
    </cfRule>
  </conditionalFormatting>
  <conditionalFormatting sqref="D119:AH119 B119">
    <cfRule type="containsBlanks" dxfId="5" priority="7">
      <formula>LEN(TRIM(D119))=0</formula>
    </cfRule>
  </conditionalFormatting>
  <conditionalFormatting sqref="AF118">
    <cfRule type="containsText" dxfId="4" priority="8" operator="containsText" text="upper">
      <formula>NOT(ISERROR(SEARCH(("upper"),(AF118))))</formula>
    </cfRule>
  </conditionalFormatting>
  <conditionalFormatting sqref="AF118">
    <cfRule type="containsText" dxfId="3" priority="9" operator="containsText" text="lower">
      <formula>NOT(ISERROR(SEARCH(("lower"),(AF118))))</formula>
    </cfRule>
  </conditionalFormatting>
  <conditionalFormatting sqref="C118:AG118">
    <cfRule type="containsBlanks" dxfId="5" priority="10">
      <formula>LEN(TRIM(C118))=0</formula>
    </cfRule>
  </conditionalFormatting>
  <conditionalFormatting sqref="O118">
    <cfRule type="cellIs" dxfId="1" priority="11" operator="equal">
      <formula>"Survey"</formula>
    </cfRule>
  </conditionalFormatting>
  <conditionalFormatting sqref="S118">
    <cfRule type="cellIs" dxfId="0" priority="12" operator="greaterThan">
      <formula>1</formula>
    </cfRule>
  </conditionalFormatting>
  <conditionalFormatting sqref="L118">
    <cfRule type="cellIs" dxfId="2" priority="13" operator="equal">
      <formula>1</formula>
    </cfRule>
  </conditionalFormatting>
  <conditionalFormatting sqref="AG118">
    <cfRule type="containsText" dxfId="2" priority="14" operator="containsText" text="y">
      <formula>NOT(ISERROR(SEARCH(("y"),(AG118))))</formula>
    </cfRule>
  </conditionalFormatting>
  <conditionalFormatting sqref="L117">
    <cfRule type="cellIs" dxfId="2" priority="15" operator="equal">
      <formula>1</formula>
    </cfRule>
  </conditionalFormatting>
  <conditionalFormatting sqref="S117">
    <cfRule type="cellIs" dxfId="0" priority="16" operator="greaterThan">
      <formula>1</formula>
    </cfRule>
  </conditionalFormatting>
  <conditionalFormatting sqref="AG117">
    <cfRule type="containsText" dxfId="2" priority="17" operator="containsText" text="y">
      <formula>NOT(ISERROR(SEARCH(("y"),(AG117))))</formula>
    </cfRule>
  </conditionalFormatting>
  <conditionalFormatting sqref="C117:AG117">
    <cfRule type="containsBlanks" dxfId="5" priority="18">
      <formula>LEN(TRIM(C117))=0</formula>
    </cfRule>
  </conditionalFormatting>
  <conditionalFormatting sqref="AF117">
    <cfRule type="containsText" dxfId="3" priority="19" operator="containsText" text="lower">
      <formula>NOT(ISERROR(SEARCH(("lower"),(AF117))))</formula>
    </cfRule>
  </conditionalFormatting>
  <conditionalFormatting sqref="AF117">
    <cfRule type="containsText" dxfId="4" priority="20" operator="containsText" text="upper">
      <formula>NOT(ISERROR(SEARCH(("upper"),(AF117))))</formula>
    </cfRule>
  </conditionalFormatting>
  <conditionalFormatting sqref="O117">
    <cfRule type="cellIs" dxfId="1" priority="21" operator="equal">
      <formula>"Survey"</formula>
    </cfRule>
  </conditionalFormatting>
  <conditionalFormatting sqref="L116">
    <cfRule type="cellIs" dxfId="2" priority="22" operator="equal">
      <formula>1</formula>
    </cfRule>
  </conditionalFormatting>
  <conditionalFormatting sqref="S116">
    <cfRule type="cellIs" dxfId="0" priority="23" operator="greaterThan">
      <formula>1</formula>
    </cfRule>
  </conditionalFormatting>
  <conditionalFormatting sqref="AG116">
    <cfRule type="containsText" dxfId="2" priority="24" operator="containsText" text="y">
      <formula>NOT(ISERROR(SEARCH(("y"),(AG116))))</formula>
    </cfRule>
  </conditionalFormatting>
  <conditionalFormatting sqref="C116:AG116">
    <cfRule type="containsBlanks" dxfId="5" priority="25">
      <formula>LEN(TRIM(C116))=0</formula>
    </cfRule>
  </conditionalFormatting>
  <conditionalFormatting sqref="O116">
    <cfRule type="cellIs" dxfId="1" priority="26" operator="equal">
      <formula>"Survey"</formula>
    </cfRule>
  </conditionalFormatting>
  <conditionalFormatting sqref="AF116">
    <cfRule type="containsText" dxfId="3" priority="27" operator="containsText" text="lower">
      <formula>NOT(ISERROR(SEARCH(("lower"),(AF116))))</formula>
    </cfRule>
  </conditionalFormatting>
  <conditionalFormatting sqref="AF116">
    <cfRule type="containsText" dxfId="4" priority="28" operator="containsText" text="upper">
      <formula>NOT(ISERROR(SEARCH(("upper"),(AF116))))</formula>
    </cfRule>
  </conditionalFormatting>
  <conditionalFormatting sqref="C114:AF114 AG114">
    <cfRule type="containsBlanks" dxfId="5" priority="29">
      <formula>LEN(TRIM(C114))=0</formula>
    </cfRule>
  </conditionalFormatting>
  <conditionalFormatting sqref="L114">
    <cfRule type="cellIs" dxfId="2" priority="30" operator="equal">
      <formula>1</formula>
    </cfRule>
  </conditionalFormatting>
  <conditionalFormatting sqref="S114">
    <cfRule type="cellIs" dxfId="0" priority="31" operator="greaterThan">
      <formula>1</formula>
    </cfRule>
  </conditionalFormatting>
  <conditionalFormatting sqref="O114">
    <cfRule type="cellIs" dxfId="1" priority="32" operator="equal">
      <formula>"Survey"</formula>
    </cfRule>
  </conditionalFormatting>
  <conditionalFormatting sqref="AG114">
    <cfRule type="containsText" dxfId="2" priority="33" operator="containsText" text="y">
      <formula>NOT(ISERROR(SEARCH(("y"),(AG114))))</formula>
    </cfRule>
  </conditionalFormatting>
  <conditionalFormatting sqref="AF114">
    <cfRule type="containsText" dxfId="3" priority="34" operator="containsText" text="lower">
      <formula>NOT(ISERROR(SEARCH(("lower"),(AF114))))</formula>
    </cfRule>
  </conditionalFormatting>
  <conditionalFormatting sqref="AF114">
    <cfRule type="containsText" dxfId="4" priority="35" operator="containsText" text="upper">
      <formula>NOT(ISERROR(SEARCH(("upper"),(AF114))))</formula>
    </cfRule>
  </conditionalFormatting>
  <conditionalFormatting sqref="C113:AG113">
    <cfRule type="containsBlanks" dxfId="5" priority="36">
      <formula>LEN(TRIM(C113))=0</formula>
    </cfRule>
  </conditionalFormatting>
  <conditionalFormatting sqref="O113">
    <cfRule type="cellIs" dxfId="1" priority="37" operator="equal">
      <formula>"Survey"</formula>
    </cfRule>
  </conditionalFormatting>
  <conditionalFormatting sqref="L113">
    <cfRule type="cellIs" dxfId="2" priority="38" operator="equal">
      <formula>1</formula>
    </cfRule>
  </conditionalFormatting>
  <conditionalFormatting sqref="AF113">
    <cfRule type="containsText" dxfId="3" priority="39" operator="containsText" text="lower">
      <formula>NOT(ISERROR(SEARCH(("lower"),(AF113))))</formula>
    </cfRule>
  </conditionalFormatting>
  <conditionalFormatting sqref="AF113">
    <cfRule type="containsText" dxfId="4" priority="40" operator="containsText" text="upper">
      <formula>NOT(ISERROR(SEARCH(("upper"),(AF113))))</formula>
    </cfRule>
  </conditionalFormatting>
  <conditionalFormatting sqref="AG113">
    <cfRule type="containsText" dxfId="2" priority="41" operator="containsText" text="y">
      <formula>NOT(ISERROR(SEARCH(("y"),(AG113))))</formula>
    </cfRule>
  </conditionalFormatting>
  <conditionalFormatting sqref="S113">
    <cfRule type="cellIs" dxfId="0" priority="42" operator="greaterThan">
      <formula>1</formula>
    </cfRule>
  </conditionalFormatting>
  <conditionalFormatting sqref="C112:O112 AE112:AG112">
    <cfRule type="containsBlanks" dxfId="5" priority="43">
      <formula>LEN(TRIM(C112))=0</formula>
    </cfRule>
  </conditionalFormatting>
  <conditionalFormatting sqref="AF112">
    <cfRule type="containsText" dxfId="4" priority="44" operator="containsText" text="upper">
      <formula>NOT(ISERROR(SEARCH(("upper"),(AF112))))</formula>
    </cfRule>
  </conditionalFormatting>
  <conditionalFormatting sqref="AF112">
    <cfRule type="containsText" dxfId="3" priority="45" operator="containsText" text="lower">
      <formula>NOT(ISERROR(SEARCH(("lower"),(AF112))))</formula>
    </cfRule>
  </conditionalFormatting>
  <conditionalFormatting sqref="L112">
    <cfRule type="cellIs" dxfId="2" priority="46" operator="equal">
      <formula>1</formula>
    </cfRule>
  </conditionalFormatting>
  <conditionalFormatting sqref="O112">
    <cfRule type="cellIs" dxfId="1" priority="47" operator="equal">
      <formula>"Survey"</formula>
    </cfRule>
  </conditionalFormatting>
  <conditionalFormatting sqref="AG112">
    <cfRule type="containsText" dxfId="2" priority="48" operator="containsText" text="y">
      <formula>NOT(ISERROR(SEARCH(("y"),(AG112))))</formula>
    </cfRule>
  </conditionalFormatting>
  <conditionalFormatting sqref="AG111">
    <cfRule type="containsText" dxfId="2" priority="49" operator="containsText" text="y">
      <formula>NOT(ISERROR(SEARCH(("y"),(AG111))))</formula>
    </cfRule>
  </conditionalFormatting>
  <conditionalFormatting sqref="S111">
    <cfRule type="cellIs" dxfId="0" priority="50" operator="greaterThan">
      <formula>1</formula>
    </cfRule>
  </conditionalFormatting>
  <conditionalFormatting sqref="C111:AG111">
    <cfRule type="containsBlanks" dxfId="5" priority="51">
      <formula>LEN(TRIM(C111))=0</formula>
    </cfRule>
  </conditionalFormatting>
  <conditionalFormatting sqref="AF111">
    <cfRule type="containsText" dxfId="3" priority="52" operator="containsText" text="lower">
      <formula>NOT(ISERROR(SEARCH(("lower"),(AF111))))</formula>
    </cfRule>
  </conditionalFormatting>
  <conditionalFormatting sqref="AF111">
    <cfRule type="containsText" dxfId="4" priority="53" operator="containsText" text="upper">
      <formula>NOT(ISERROR(SEARCH(("upper"),(AF111))))</formula>
    </cfRule>
  </conditionalFormatting>
  <conditionalFormatting sqref="L111">
    <cfRule type="cellIs" dxfId="2" priority="54" operator="equal">
      <formula>1</formula>
    </cfRule>
  </conditionalFormatting>
  <conditionalFormatting sqref="O111">
    <cfRule type="cellIs" dxfId="1" priority="55" operator="equal">
      <formula>"Survey"</formula>
    </cfRule>
  </conditionalFormatting>
  <conditionalFormatting sqref="L110">
    <cfRule type="cellIs" dxfId="2" priority="56" operator="equal">
      <formula>1</formula>
    </cfRule>
  </conditionalFormatting>
  <conditionalFormatting sqref="AF110">
    <cfRule type="containsText" dxfId="3" priority="57" operator="containsText" text="lower">
      <formula>NOT(ISERROR(SEARCH(("lower"),(AF110))))</formula>
    </cfRule>
  </conditionalFormatting>
  <conditionalFormatting sqref="AF110">
    <cfRule type="containsText" dxfId="4" priority="58" operator="containsText" text="upper">
      <formula>NOT(ISERROR(SEARCH(("upper"),(AF110))))</formula>
    </cfRule>
  </conditionalFormatting>
  <conditionalFormatting sqref="O110">
    <cfRule type="cellIs" dxfId="1" priority="59" operator="equal">
      <formula>"Survey"</formula>
    </cfRule>
  </conditionalFormatting>
  <conditionalFormatting sqref="C110:AG110">
    <cfRule type="containsBlanks" dxfId="5" priority="60">
      <formula>LEN(TRIM(C110))=0</formula>
    </cfRule>
  </conditionalFormatting>
  <conditionalFormatting sqref="AG110">
    <cfRule type="containsText" dxfId="2" priority="61" operator="containsText" text="y">
      <formula>NOT(ISERROR(SEARCH(("y"),(AG110))))</formula>
    </cfRule>
  </conditionalFormatting>
  <conditionalFormatting sqref="S110">
    <cfRule type="cellIs" dxfId="0" priority="62" operator="greaterThan">
      <formula>1</formula>
    </cfRule>
  </conditionalFormatting>
  <conditionalFormatting sqref="C109:AG109">
    <cfRule type="containsBlanks" dxfId="5" priority="63">
      <formula>LEN(TRIM(C109))=0</formula>
    </cfRule>
  </conditionalFormatting>
  <conditionalFormatting sqref="AF109">
    <cfRule type="containsText" dxfId="3" priority="64" operator="containsText" text="lower">
      <formula>NOT(ISERROR(SEARCH(("lower"),(AF109))))</formula>
    </cfRule>
  </conditionalFormatting>
  <conditionalFormatting sqref="AF109">
    <cfRule type="containsText" dxfId="4" priority="65" operator="containsText" text="upper">
      <formula>NOT(ISERROR(SEARCH(("upper"),(AF109))))</formula>
    </cfRule>
  </conditionalFormatting>
  <conditionalFormatting sqref="AG109">
    <cfRule type="containsText" dxfId="2" priority="66" operator="containsText" text="y">
      <formula>NOT(ISERROR(SEARCH(("y"),(AG109))))</formula>
    </cfRule>
  </conditionalFormatting>
  <conditionalFormatting sqref="O109">
    <cfRule type="cellIs" dxfId="1" priority="67" operator="equal">
      <formula>"Survey"</formula>
    </cfRule>
  </conditionalFormatting>
  <conditionalFormatting sqref="L109">
    <cfRule type="cellIs" dxfId="2" priority="68" operator="equal">
      <formula>1</formula>
    </cfRule>
  </conditionalFormatting>
  <conditionalFormatting sqref="AF109">
    <cfRule type="containsText" dxfId="4" priority="69" operator="containsText" text="upper">
      <formula>NOT(ISERROR(SEARCH(("upper"),(AF109))))</formula>
    </cfRule>
  </conditionalFormatting>
  <conditionalFormatting sqref="AF109">
    <cfRule type="containsText" dxfId="3" priority="70" operator="containsText" text="lower">
      <formula>NOT(ISERROR(SEARCH(("lower"),(AF109))))</formula>
    </cfRule>
  </conditionalFormatting>
  <conditionalFormatting sqref="L109">
    <cfRule type="cellIs" dxfId="2" priority="71" operator="equal">
      <formula>1</formula>
    </cfRule>
  </conditionalFormatting>
  <conditionalFormatting sqref="AG109">
    <cfRule type="containsText" dxfId="2" priority="72" operator="containsText" text="y">
      <formula>NOT(ISERROR(SEARCH(("y"),(AG109))))</formula>
    </cfRule>
  </conditionalFormatting>
  <conditionalFormatting sqref="C109:AG109">
    <cfRule type="containsBlanks" dxfId="5" priority="73">
      <formula>LEN(TRIM(C109))=0</formula>
    </cfRule>
  </conditionalFormatting>
  <conditionalFormatting sqref="S109">
    <cfRule type="cellIs" dxfId="0" priority="74" operator="greaterThan">
      <formula>1</formula>
    </cfRule>
  </conditionalFormatting>
  <conditionalFormatting sqref="O109">
    <cfRule type="cellIs" dxfId="1" priority="75" operator="equal">
      <formula>"Survey"</formula>
    </cfRule>
  </conditionalFormatting>
  <conditionalFormatting sqref="S109">
    <cfRule type="cellIs" dxfId="0" priority="76" operator="greaterThan">
      <formula>1</formula>
    </cfRule>
  </conditionalFormatting>
  <conditionalFormatting sqref="AG108">
    <cfRule type="containsText" dxfId="2" priority="77" operator="containsText" text="y">
      <formula>NOT(ISERROR(SEARCH(("y"),(AG108))))</formula>
    </cfRule>
  </conditionalFormatting>
  <conditionalFormatting sqref="O108">
    <cfRule type="cellIs" dxfId="1" priority="78" operator="equal">
      <formula>"Survey"</formula>
    </cfRule>
  </conditionalFormatting>
  <conditionalFormatting sqref="L108">
    <cfRule type="cellIs" dxfId="2" priority="79" operator="equal">
      <formula>1</formula>
    </cfRule>
  </conditionalFormatting>
  <conditionalFormatting sqref="AF108">
    <cfRule type="containsText" dxfId="3" priority="80" operator="containsText" text="lower">
      <formula>NOT(ISERROR(SEARCH(("lower"),(AF108))))</formula>
    </cfRule>
  </conditionalFormatting>
  <conditionalFormatting sqref="AF108">
    <cfRule type="containsText" dxfId="4" priority="81" operator="containsText" text="upper">
      <formula>NOT(ISERROR(SEARCH(("upper"),(AF108))))</formula>
    </cfRule>
  </conditionalFormatting>
  <conditionalFormatting sqref="C108:AG108">
    <cfRule type="containsBlanks" dxfId="5" priority="82">
      <formula>LEN(TRIM(C108))=0</formula>
    </cfRule>
  </conditionalFormatting>
  <conditionalFormatting sqref="S108">
    <cfRule type="cellIs" dxfId="0" priority="83" operator="greaterThan">
      <formula>1</formula>
    </cfRule>
  </conditionalFormatting>
  <conditionalFormatting sqref="L107">
    <cfRule type="cellIs" dxfId="2" priority="84" operator="equal">
      <formula>1</formula>
    </cfRule>
  </conditionalFormatting>
  <conditionalFormatting sqref="AF107">
    <cfRule type="containsText" dxfId="3" priority="85" operator="containsText" text="lower">
      <formula>NOT(ISERROR(SEARCH(("lower"),(AF107))))</formula>
    </cfRule>
  </conditionalFormatting>
  <conditionalFormatting sqref="AF107">
    <cfRule type="containsText" dxfId="4" priority="86" operator="containsText" text="upper">
      <formula>NOT(ISERROR(SEARCH(("upper"),(AF107))))</formula>
    </cfRule>
  </conditionalFormatting>
  <conditionalFormatting sqref="C107:AG107">
    <cfRule type="containsBlanks" dxfId="5" priority="87">
      <formula>LEN(TRIM(C107))=0</formula>
    </cfRule>
  </conditionalFormatting>
  <conditionalFormatting sqref="S107">
    <cfRule type="cellIs" dxfId="0" priority="88" operator="greaterThan">
      <formula>1</formula>
    </cfRule>
  </conditionalFormatting>
  <conditionalFormatting sqref="AG107">
    <cfRule type="containsText" dxfId="2" priority="89" operator="containsText" text="y">
      <formula>NOT(ISERROR(SEARCH(("y"),(AG107))))</formula>
    </cfRule>
  </conditionalFormatting>
  <conditionalFormatting sqref="O107">
    <cfRule type="cellIs" dxfId="1" priority="90" operator="equal">
      <formula>"Survey"</formula>
    </cfRule>
  </conditionalFormatting>
  <conditionalFormatting sqref="E106:S106 AF106 C106:D106 T106:AE106 AG106">
    <cfRule type="containsBlanks" dxfId="5" priority="91">
      <formula>LEN(TRIM(E106))=0</formula>
    </cfRule>
  </conditionalFormatting>
  <conditionalFormatting sqref="AG106">
    <cfRule type="containsText" dxfId="2" priority="92" operator="containsText" text="y">
      <formula>NOT(ISERROR(SEARCH(("y"),(AG106))))</formula>
    </cfRule>
  </conditionalFormatting>
  <conditionalFormatting sqref="S106">
    <cfRule type="cellIs" dxfId="0" priority="93" operator="greaterThan">
      <formula>1</formula>
    </cfRule>
  </conditionalFormatting>
  <conditionalFormatting sqref="O106">
    <cfRule type="cellIs" dxfId="1" priority="94" operator="equal">
      <formula>"Survey"</formula>
    </cfRule>
  </conditionalFormatting>
  <conditionalFormatting sqref="AF106">
    <cfRule type="containsText" dxfId="3" priority="95" operator="containsText" text="lower">
      <formula>NOT(ISERROR(SEARCH(("lower"),(AF106))))</formula>
    </cfRule>
  </conditionalFormatting>
  <conditionalFormatting sqref="AF106">
    <cfRule type="containsText" dxfId="4" priority="96" operator="containsText" text="upper">
      <formula>NOT(ISERROR(SEARCH(("upper"),(AF106))))</formula>
    </cfRule>
  </conditionalFormatting>
  <conditionalFormatting sqref="L106">
    <cfRule type="cellIs" dxfId="2" priority="97" operator="equal">
      <formula>1</formula>
    </cfRule>
  </conditionalFormatting>
  <conditionalFormatting sqref="AG105">
    <cfRule type="containsText" dxfId="2" priority="98" operator="containsText" text="y">
      <formula>NOT(ISERROR(SEARCH(("y"),(AG105))))</formula>
    </cfRule>
  </conditionalFormatting>
  <conditionalFormatting sqref="C105:AG105">
    <cfRule type="containsBlanks" dxfId="5" priority="99">
      <formula>LEN(TRIM(C105))=0</formula>
    </cfRule>
  </conditionalFormatting>
  <conditionalFormatting sqref="S105">
    <cfRule type="cellIs" dxfId="0" priority="100" operator="greaterThan">
      <formula>1</formula>
    </cfRule>
  </conditionalFormatting>
  <conditionalFormatting sqref="AF105">
    <cfRule type="containsText" dxfId="3" priority="101" operator="containsText" text="lower">
      <formula>NOT(ISERROR(SEARCH(("lower"),(AF105))))</formula>
    </cfRule>
  </conditionalFormatting>
  <conditionalFormatting sqref="AF105">
    <cfRule type="containsText" dxfId="4" priority="102" operator="containsText" text="upper">
      <formula>NOT(ISERROR(SEARCH(("upper"),(AF105))))</formula>
    </cfRule>
  </conditionalFormatting>
  <conditionalFormatting sqref="O105">
    <cfRule type="cellIs" dxfId="1" priority="103" operator="equal">
      <formula>"Survey"</formula>
    </cfRule>
  </conditionalFormatting>
  <conditionalFormatting sqref="L105">
    <cfRule type="cellIs" dxfId="2" priority="104" operator="equal">
      <formula>1</formula>
    </cfRule>
  </conditionalFormatting>
  <conditionalFormatting sqref="S104">
    <cfRule type="cellIs" dxfId="0" priority="105" operator="greaterThan">
      <formula>1</formula>
    </cfRule>
  </conditionalFormatting>
  <conditionalFormatting sqref="L104">
    <cfRule type="cellIs" dxfId="2" priority="106" operator="equal">
      <formula>1</formula>
    </cfRule>
  </conditionalFormatting>
  <conditionalFormatting sqref="O104">
    <cfRule type="cellIs" dxfId="1" priority="107" operator="equal">
      <formula>"Survey"</formula>
    </cfRule>
  </conditionalFormatting>
  <conditionalFormatting sqref="AG104">
    <cfRule type="containsText" dxfId="2" priority="108" operator="containsText" text="y">
      <formula>NOT(ISERROR(SEARCH(("y"),(AG104))))</formula>
    </cfRule>
  </conditionalFormatting>
  <conditionalFormatting sqref="AF104">
    <cfRule type="containsText" dxfId="3" priority="109" operator="containsText" text="lower">
      <formula>NOT(ISERROR(SEARCH(("lower"),(AF104))))</formula>
    </cfRule>
  </conditionalFormatting>
  <conditionalFormatting sqref="AF104">
    <cfRule type="containsText" dxfId="4" priority="110" operator="containsText" text="upper">
      <formula>NOT(ISERROR(SEARCH(("upper"),(AF104))))</formula>
    </cfRule>
  </conditionalFormatting>
  <conditionalFormatting sqref="C104:AG104">
    <cfRule type="containsBlanks" dxfId="5" priority="111">
      <formula>LEN(TRIM(C104))=0</formula>
    </cfRule>
  </conditionalFormatting>
  <conditionalFormatting sqref="C103:AH103">
    <cfRule type="containsBlanks" dxfId="5" priority="112">
      <formula>LEN(TRIM(C103))=0</formula>
    </cfRule>
  </conditionalFormatting>
  <conditionalFormatting sqref="AF103">
    <cfRule type="containsText" dxfId="4" priority="113" operator="containsText" text="upper">
      <formula>NOT(ISERROR(SEARCH(("upper"),(AF103))))</formula>
    </cfRule>
  </conditionalFormatting>
  <conditionalFormatting sqref="AF103">
    <cfRule type="containsText" dxfId="3" priority="114" operator="containsText" text="lower">
      <formula>NOT(ISERROR(SEARCH(("lower"),(AF103))))</formula>
    </cfRule>
  </conditionalFormatting>
  <conditionalFormatting sqref="AG103">
    <cfRule type="containsText" dxfId="2" priority="115" operator="containsText" text="y">
      <formula>NOT(ISERROR(SEARCH(("y"),(AG103))))</formula>
    </cfRule>
  </conditionalFormatting>
  <conditionalFormatting sqref="S103">
    <cfRule type="cellIs" dxfId="0" priority="116" operator="greaterThan">
      <formula>1</formula>
    </cfRule>
  </conditionalFormatting>
  <conditionalFormatting sqref="L103">
    <cfRule type="cellIs" dxfId="2" priority="117" operator="equal">
      <formula>1</formula>
    </cfRule>
  </conditionalFormatting>
  <conditionalFormatting sqref="O103">
    <cfRule type="cellIs" dxfId="1" priority="118" operator="equal">
      <formula>"Survey"</formula>
    </cfRule>
  </conditionalFormatting>
  <conditionalFormatting sqref="C102:AH102">
    <cfRule type="containsBlanks" dxfId="5" priority="119">
      <formula>LEN(TRIM(C102))=0</formula>
    </cfRule>
  </conditionalFormatting>
  <conditionalFormatting sqref="AG102">
    <cfRule type="containsText" dxfId="2" priority="120" operator="containsText" text="y">
      <formula>NOT(ISERROR(SEARCH(("y"),(AG102))))</formula>
    </cfRule>
  </conditionalFormatting>
  <conditionalFormatting sqref="S102">
    <cfRule type="cellIs" dxfId="0" priority="121" operator="greaterThan">
      <formula>1</formula>
    </cfRule>
  </conditionalFormatting>
  <conditionalFormatting sqref="O102">
    <cfRule type="cellIs" dxfId="1" priority="122" operator="equal">
      <formula>"Survey"</formula>
    </cfRule>
  </conditionalFormatting>
  <conditionalFormatting sqref="L102">
    <cfRule type="cellIs" dxfId="2" priority="123" operator="equal">
      <formula>1</formula>
    </cfRule>
  </conditionalFormatting>
  <conditionalFormatting sqref="AF102">
    <cfRule type="containsText" dxfId="3" priority="124" operator="containsText" text="lower">
      <formula>NOT(ISERROR(SEARCH(("lower"),(AF102))))</formula>
    </cfRule>
  </conditionalFormatting>
  <conditionalFormatting sqref="AF102">
    <cfRule type="containsText" dxfId="4" priority="125" operator="containsText" text="upper">
      <formula>NOT(ISERROR(SEARCH(("upper"),(AF102))))</formula>
    </cfRule>
  </conditionalFormatting>
  <conditionalFormatting sqref="C101:AG101">
    <cfRule type="containsBlanks" dxfId="5" priority="126">
      <formula>LEN(TRIM(C101))=0</formula>
    </cfRule>
  </conditionalFormatting>
  <conditionalFormatting sqref="AG101">
    <cfRule type="containsText" dxfId="2" priority="127" operator="containsText" text="y">
      <formula>NOT(ISERROR(SEARCH(("y"),(AG101))))</formula>
    </cfRule>
  </conditionalFormatting>
  <conditionalFormatting sqref="AF101">
    <cfRule type="containsText" dxfId="3" priority="128" operator="containsText" text="lower">
      <formula>NOT(ISERROR(SEARCH(("lower"),(AF101))))</formula>
    </cfRule>
  </conditionalFormatting>
  <conditionalFormatting sqref="AF101">
    <cfRule type="containsText" dxfId="4" priority="129" operator="containsText" text="upper">
      <formula>NOT(ISERROR(SEARCH(("upper"),(AF101))))</formula>
    </cfRule>
  </conditionalFormatting>
  <conditionalFormatting sqref="O101">
    <cfRule type="cellIs" dxfId="1" priority="130" operator="equal">
      <formula>"Survey"</formula>
    </cfRule>
  </conditionalFormatting>
  <conditionalFormatting sqref="S101">
    <cfRule type="cellIs" dxfId="0" priority="131" operator="greaterThan">
      <formula>1</formula>
    </cfRule>
  </conditionalFormatting>
  <conditionalFormatting sqref="L101">
    <cfRule type="cellIs" dxfId="2" priority="132" operator="equal">
      <formula>1</formula>
    </cfRule>
  </conditionalFormatting>
  <conditionalFormatting sqref="C100:AG100">
    <cfRule type="containsBlanks" dxfId="5" priority="133">
      <formula>LEN(TRIM(C100))=0</formula>
    </cfRule>
  </conditionalFormatting>
  <conditionalFormatting sqref="AG100">
    <cfRule type="containsText" dxfId="2" priority="134" operator="containsText" text="y">
      <formula>NOT(ISERROR(SEARCH(("y"),(AG100))))</formula>
    </cfRule>
  </conditionalFormatting>
  <conditionalFormatting sqref="AF100">
    <cfRule type="containsText" dxfId="4" priority="135" operator="containsText" text="upper">
      <formula>NOT(ISERROR(SEARCH(("upper"),(AF100))))</formula>
    </cfRule>
  </conditionalFormatting>
  <conditionalFormatting sqref="AF100">
    <cfRule type="containsText" dxfId="3" priority="136" operator="containsText" text="lower">
      <formula>NOT(ISERROR(SEARCH(("lower"),(AF100))))</formula>
    </cfRule>
  </conditionalFormatting>
  <conditionalFormatting sqref="L100">
    <cfRule type="cellIs" dxfId="2" priority="137" operator="equal">
      <formula>1</formula>
    </cfRule>
  </conditionalFormatting>
  <conditionalFormatting sqref="O100">
    <cfRule type="cellIs" dxfId="1" priority="138" operator="equal">
      <formula>"Survey"</formula>
    </cfRule>
  </conditionalFormatting>
  <conditionalFormatting sqref="S100">
    <cfRule type="cellIs" dxfId="0" priority="139" operator="greaterThan">
      <formula>1</formula>
    </cfRule>
  </conditionalFormatting>
  <conditionalFormatting sqref="AJ99">
    <cfRule type="containsText" dxfId="2" priority="140" operator="containsText" text="y">
      <formula>NOT(ISERROR(SEARCH(("y"),(AJ99))))</formula>
    </cfRule>
  </conditionalFormatting>
  <conditionalFormatting sqref="C99:AJ99">
    <cfRule type="containsBlanks" dxfId="5" priority="141">
      <formula>LEN(TRIM(C99))=0</formula>
    </cfRule>
  </conditionalFormatting>
  <conditionalFormatting sqref="N99">
    <cfRule type="cellIs" dxfId="2" priority="142" operator="equal">
      <formula>1</formula>
    </cfRule>
  </conditionalFormatting>
  <conditionalFormatting sqref="AI99">
    <cfRule type="containsText" dxfId="4" priority="143" operator="containsText" text="upper">
      <formula>NOT(ISERROR(SEARCH(("upper"),(AI99))))</formula>
    </cfRule>
  </conditionalFormatting>
  <conditionalFormatting sqref="AI99">
    <cfRule type="containsText" dxfId="3" priority="144" operator="containsText" text="lower">
      <formula>NOT(ISERROR(SEARCH(("lower"),(AI99))))</formula>
    </cfRule>
  </conditionalFormatting>
  <conditionalFormatting sqref="Q99">
    <cfRule type="cellIs" dxfId="1" priority="145" operator="equal">
      <formula>"Survey"</formula>
    </cfRule>
  </conditionalFormatting>
  <conditionalFormatting sqref="U99">
    <cfRule type="cellIs" dxfId="0" priority="146" operator="greaterThan">
      <formula>1</formula>
    </cfRule>
  </conditionalFormatting>
  <conditionalFormatting sqref="C98:AJ98">
    <cfRule type="containsBlanks" dxfId="5" priority="147">
      <formula>LEN(TRIM(C98))=0</formula>
    </cfRule>
  </conditionalFormatting>
  <conditionalFormatting sqref="N98">
    <cfRule type="cellIs" dxfId="2" priority="148" operator="equal">
      <formula>1</formula>
    </cfRule>
  </conditionalFormatting>
  <conditionalFormatting sqref="AI98">
    <cfRule type="containsText" dxfId="4" priority="149" operator="containsText" text="upper">
      <formula>NOT(ISERROR(SEARCH(("upper"),(AI98))))</formula>
    </cfRule>
  </conditionalFormatting>
  <conditionalFormatting sqref="AI98">
    <cfRule type="containsText" dxfId="3" priority="150" operator="containsText" text="lower">
      <formula>NOT(ISERROR(SEARCH(("lower"),(AI98))))</formula>
    </cfRule>
  </conditionalFormatting>
  <conditionalFormatting sqref="AJ98">
    <cfRule type="containsText" dxfId="2" priority="151" operator="containsText" text="y">
      <formula>NOT(ISERROR(SEARCH(("y"),(AJ98))))</formula>
    </cfRule>
  </conditionalFormatting>
  <conditionalFormatting sqref="Q98">
    <cfRule type="cellIs" dxfId="1" priority="152" operator="equal">
      <formula>"Survey"</formula>
    </cfRule>
  </conditionalFormatting>
  <conditionalFormatting sqref="U98">
    <cfRule type="cellIs" dxfId="0" priority="153" operator="greaterThan">
      <formula>1</formula>
    </cfRule>
  </conditionalFormatting>
  <conditionalFormatting sqref="AG97">
    <cfRule type="containsText" dxfId="4" priority="154" operator="containsText" text="upper">
      <formula>NOT(ISERROR(SEARCH(("upper"),(AG97))))</formula>
    </cfRule>
  </conditionalFormatting>
  <conditionalFormatting sqref="AG97">
    <cfRule type="containsText" dxfId="3" priority="155" operator="containsText" text="lower">
      <formula>NOT(ISERROR(SEARCH(("lower"),(AG97))))</formula>
    </cfRule>
  </conditionalFormatting>
  <conditionalFormatting sqref="L97">
    <cfRule type="cellIs" dxfId="2" priority="156" operator="equal">
      <formula>1</formula>
    </cfRule>
  </conditionalFormatting>
  <conditionalFormatting sqref="AH97">
    <cfRule type="containsText" dxfId="2" priority="157" operator="containsText" text="y">
      <formula>NOT(ISERROR(SEARCH(("y"),(AH97))))</formula>
    </cfRule>
  </conditionalFormatting>
  <conditionalFormatting sqref="O97">
    <cfRule type="cellIs" dxfId="1" priority="158" operator="equal">
      <formula>"Survey"</formula>
    </cfRule>
  </conditionalFormatting>
  <conditionalFormatting sqref="T97">
    <cfRule type="cellIs" dxfId="0" priority="159" operator="greaterThan">
      <formula>1</formula>
    </cfRule>
  </conditionalFormatting>
  <conditionalFormatting sqref="C97:AH97">
    <cfRule type="containsBlanks" dxfId="5" priority="160">
      <formula>LEN(TRIM(C97))=0</formula>
    </cfRule>
  </conditionalFormatting>
  <conditionalFormatting sqref="L95">
    <cfRule type="cellIs" dxfId="2" priority="161" operator="equal">
      <formula>1</formula>
    </cfRule>
  </conditionalFormatting>
  <conditionalFormatting sqref="AG95">
    <cfRule type="containsText" dxfId="4" priority="162" operator="containsText" text="upper">
      <formula>NOT(ISERROR(SEARCH(("upper"),(AG95))))</formula>
    </cfRule>
  </conditionalFormatting>
  <conditionalFormatting sqref="AG95">
    <cfRule type="containsText" dxfId="3" priority="163" operator="containsText" text="lower">
      <formula>NOT(ISERROR(SEARCH(("lower"),(AG95))))</formula>
    </cfRule>
  </conditionalFormatting>
  <conditionalFormatting sqref="AH95">
    <cfRule type="containsText" dxfId="2" priority="164" operator="containsText" text="y">
      <formula>NOT(ISERROR(SEARCH(("y"),(AH95))))</formula>
    </cfRule>
  </conditionalFormatting>
  <conditionalFormatting sqref="O95">
    <cfRule type="cellIs" dxfId="1" priority="165" operator="equal">
      <formula>"Survey"</formula>
    </cfRule>
  </conditionalFormatting>
  <conditionalFormatting sqref="T95">
    <cfRule type="cellIs" dxfId="0" priority="166" operator="greaterThan">
      <formula>1</formula>
    </cfRule>
  </conditionalFormatting>
  <conditionalFormatting sqref="C95:AH95">
    <cfRule type="containsBlanks" dxfId="5" priority="167">
      <formula>LEN(TRIM(C95))=0</formula>
    </cfRule>
  </conditionalFormatting>
  <conditionalFormatting sqref="AG96">
    <cfRule type="containsText" dxfId="4" priority="168" operator="containsText" text="upper">
      <formula>NOT(ISERROR(SEARCH(("upper"),(AG96))))</formula>
    </cfRule>
  </conditionalFormatting>
  <conditionalFormatting sqref="AG96">
    <cfRule type="containsText" dxfId="3" priority="169" operator="containsText" text="lower">
      <formula>NOT(ISERROR(SEARCH(("lower"),(AG96))))</formula>
    </cfRule>
  </conditionalFormatting>
  <conditionalFormatting sqref="C96:AH96">
    <cfRule type="containsBlanks" dxfId="5" priority="170">
      <formula>LEN(TRIM(C96))=0</formula>
    </cfRule>
  </conditionalFormatting>
  <conditionalFormatting sqref="L96">
    <cfRule type="cellIs" dxfId="2" priority="171" operator="equal">
      <formula>1</formula>
    </cfRule>
  </conditionalFormatting>
  <conditionalFormatting sqref="AH96">
    <cfRule type="containsText" dxfId="2" priority="172" operator="containsText" text="y">
      <formula>NOT(ISERROR(SEARCH(("y"),(AH96))))</formula>
    </cfRule>
  </conditionalFormatting>
  <conditionalFormatting sqref="O96">
    <cfRule type="cellIs" dxfId="1" priority="173" operator="equal">
      <formula>"Survey"</formula>
    </cfRule>
  </conditionalFormatting>
  <conditionalFormatting sqref="T96">
    <cfRule type="cellIs" dxfId="0" priority="174" operator="greaterThan">
      <formula>1</formula>
    </cfRule>
  </conditionalFormatting>
  <conditionalFormatting sqref="C94:AH94">
    <cfRule type="containsBlanks" dxfId="5" priority="175">
      <formula>LEN(TRIM(C94))=0</formula>
    </cfRule>
  </conditionalFormatting>
  <conditionalFormatting sqref="AG94">
    <cfRule type="containsText" dxfId="4" priority="176" operator="containsText" text="upper">
      <formula>NOT(ISERROR(SEARCH(("upper"),(AG94))))</formula>
    </cfRule>
  </conditionalFormatting>
  <conditionalFormatting sqref="AG94">
    <cfRule type="containsText" dxfId="3" priority="177" operator="containsText" text="lower">
      <formula>NOT(ISERROR(SEARCH(("lower"),(AG94))))</formula>
    </cfRule>
  </conditionalFormatting>
  <conditionalFormatting sqref="AH94">
    <cfRule type="containsText" dxfId="2" priority="178" operator="containsText" text="y">
      <formula>NOT(ISERROR(SEARCH(("y"),(AH94))))</formula>
    </cfRule>
  </conditionalFormatting>
  <conditionalFormatting sqref="O94">
    <cfRule type="cellIs" dxfId="1" priority="179" operator="equal">
      <formula>"Survey"</formula>
    </cfRule>
  </conditionalFormatting>
  <conditionalFormatting sqref="T94">
    <cfRule type="cellIs" dxfId="0" priority="180" operator="greaterThan">
      <formula>1</formula>
    </cfRule>
  </conditionalFormatting>
  <conditionalFormatting sqref="L94">
    <cfRule type="cellIs" dxfId="2" priority="181" operator="equal">
      <formula>1</formula>
    </cfRule>
  </conditionalFormatting>
  <conditionalFormatting sqref="AI93">
    <cfRule type="containsText" dxfId="4" priority="182" operator="containsText" text="upper">
      <formula>NOT(ISERROR(SEARCH(("upper"),(AI93))))</formula>
    </cfRule>
  </conditionalFormatting>
  <conditionalFormatting sqref="AI93">
    <cfRule type="containsText" dxfId="3" priority="183" operator="containsText" text="lower">
      <formula>NOT(ISERROR(SEARCH(("lower"),(AI93))))</formula>
    </cfRule>
  </conditionalFormatting>
  <conditionalFormatting sqref="AJ93">
    <cfRule type="containsText" dxfId="2" priority="184" operator="containsText" text="y">
      <formula>NOT(ISERROR(SEARCH(("y"),(AJ93))))</formula>
    </cfRule>
  </conditionalFormatting>
  <conditionalFormatting sqref="V93">
    <cfRule type="cellIs" dxfId="0" priority="185" operator="greaterThan">
      <formula>1</formula>
    </cfRule>
  </conditionalFormatting>
  <conditionalFormatting sqref="C93:AJ93">
    <cfRule type="containsBlanks" dxfId="5" priority="186">
      <formula>LEN(TRIM(C93))=0</formula>
    </cfRule>
  </conditionalFormatting>
  <conditionalFormatting sqref="N93">
    <cfRule type="cellIs" dxfId="2" priority="187" operator="equal">
      <formula>1</formula>
    </cfRule>
  </conditionalFormatting>
  <conditionalFormatting sqref="Q93">
    <cfRule type="cellIs" dxfId="1" priority="188" operator="equal">
      <formula>"Survey"</formula>
    </cfRule>
  </conditionalFormatting>
  <conditionalFormatting sqref="V92">
    <cfRule type="cellIs" dxfId="0" priority="189" operator="greaterThan">
      <formula>1</formula>
    </cfRule>
  </conditionalFormatting>
  <conditionalFormatting sqref="AJ92">
    <cfRule type="containsText" dxfId="2" priority="190" operator="containsText" text="y">
      <formula>NOT(ISERROR(SEARCH(("y"),(AJ92))))</formula>
    </cfRule>
  </conditionalFormatting>
  <conditionalFormatting sqref="AI92">
    <cfRule type="containsText" dxfId="3" priority="191" operator="containsText" text="lower">
      <formula>NOT(ISERROR(SEARCH(("lower"),(AI92))))</formula>
    </cfRule>
  </conditionalFormatting>
  <conditionalFormatting sqref="AI92">
    <cfRule type="containsText" dxfId="4" priority="192" operator="containsText" text="upper">
      <formula>NOT(ISERROR(SEARCH(("upper"),(AI92))))</formula>
    </cfRule>
  </conditionalFormatting>
  <conditionalFormatting sqref="Q92">
    <cfRule type="cellIs" dxfId="1" priority="193" operator="equal">
      <formula>"Survey"</formula>
    </cfRule>
  </conditionalFormatting>
  <conditionalFormatting sqref="C92:AJ92">
    <cfRule type="containsBlanks" dxfId="5" priority="194">
      <formula>LEN(TRIM(C92))=0</formula>
    </cfRule>
  </conditionalFormatting>
  <conditionalFormatting sqref="N92">
    <cfRule type="cellIs" dxfId="2" priority="195" operator="equal">
      <formula>1</formula>
    </cfRule>
  </conditionalFormatting>
  <conditionalFormatting sqref="AI91">
    <cfRule type="containsText" dxfId="4" priority="196" operator="containsText" text="upper">
      <formula>NOT(ISERROR(SEARCH(("upper"),(AI91))))</formula>
    </cfRule>
  </conditionalFormatting>
  <conditionalFormatting sqref="AI91">
    <cfRule type="containsText" dxfId="3" priority="197" operator="containsText" text="lower">
      <formula>NOT(ISERROR(SEARCH(("lower"),(AI91))))</formula>
    </cfRule>
  </conditionalFormatting>
  <conditionalFormatting sqref="AJ91">
    <cfRule type="containsText" dxfId="2" priority="198" operator="containsText" text="y">
      <formula>NOT(ISERROR(SEARCH(("y"),(AJ91))))</formula>
    </cfRule>
  </conditionalFormatting>
  <conditionalFormatting sqref="Q91">
    <cfRule type="cellIs" dxfId="1" priority="199" operator="equal">
      <formula>"Survey"</formula>
    </cfRule>
  </conditionalFormatting>
  <conditionalFormatting sqref="V91">
    <cfRule type="cellIs" dxfId="0" priority="200" operator="greaterThan">
      <formula>1</formula>
    </cfRule>
  </conditionalFormatting>
  <conditionalFormatting sqref="C91:AJ91">
    <cfRule type="containsBlanks" dxfId="5" priority="201">
      <formula>LEN(TRIM(C91))=0</formula>
    </cfRule>
  </conditionalFormatting>
  <conditionalFormatting sqref="N91">
    <cfRule type="cellIs" dxfId="2" priority="202" operator="equal">
      <formula>1</formula>
    </cfRule>
  </conditionalFormatting>
  <conditionalFormatting sqref="C90:AJ90">
    <cfRule type="containsBlanks" dxfId="5" priority="203">
      <formula>LEN(TRIM(C90))=0</formula>
    </cfRule>
  </conditionalFormatting>
  <conditionalFormatting sqref="V90">
    <cfRule type="cellIs" dxfId="0" priority="204" operator="greaterThan">
      <formula>1</formula>
    </cfRule>
  </conditionalFormatting>
  <conditionalFormatting sqref="N90">
    <cfRule type="cellIs" dxfId="2" priority="205" operator="equal">
      <formula>1</formula>
    </cfRule>
  </conditionalFormatting>
  <conditionalFormatting sqref="Q90">
    <cfRule type="cellIs" dxfId="1" priority="206" operator="equal">
      <formula>"Survey"</formula>
    </cfRule>
  </conditionalFormatting>
  <conditionalFormatting sqref="AI90">
    <cfRule type="containsText" dxfId="4" priority="207" operator="containsText" text="upper">
      <formula>NOT(ISERROR(SEARCH(("upper"),(AI90))))</formula>
    </cfRule>
  </conditionalFormatting>
  <conditionalFormatting sqref="AI90">
    <cfRule type="containsText" dxfId="3" priority="208" operator="containsText" text="lower">
      <formula>NOT(ISERROR(SEARCH(("lower"),(AI90))))</formula>
    </cfRule>
  </conditionalFormatting>
  <conditionalFormatting sqref="AJ90">
    <cfRule type="containsText" dxfId="2" priority="209" operator="containsText" text="y">
      <formula>NOT(ISERROR(SEARCH(("y"),(AJ90))))</formula>
    </cfRule>
  </conditionalFormatting>
  <conditionalFormatting sqref="AI88">
    <cfRule type="containsText" dxfId="4" priority="210" operator="containsText" text="upper">
      <formula>NOT(ISERROR(SEARCH(("upper"),(AI88))))</formula>
    </cfRule>
  </conditionalFormatting>
  <conditionalFormatting sqref="AI88">
    <cfRule type="containsText" dxfId="3" priority="211" operator="containsText" text="lower">
      <formula>NOT(ISERROR(SEARCH(("lower"),(AI88))))</formula>
    </cfRule>
  </conditionalFormatting>
  <conditionalFormatting sqref="AJ88">
    <cfRule type="containsText" dxfId="2" priority="212" operator="containsText" text="y">
      <formula>NOT(ISERROR(SEARCH(("y"),(AJ88))))</formula>
    </cfRule>
  </conditionalFormatting>
  <conditionalFormatting sqref="V88">
    <cfRule type="cellIs" dxfId="0" priority="213" operator="greaterThan">
      <formula>1</formula>
    </cfRule>
  </conditionalFormatting>
  <conditionalFormatting sqref="Q88">
    <cfRule type="cellIs" dxfId="1" priority="214" operator="equal">
      <formula>"Survey"</formula>
    </cfRule>
  </conditionalFormatting>
  <conditionalFormatting sqref="N88">
    <cfRule type="cellIs" dxfId="2" priority="215" operator="equal">
      <formula>1</formula>
    </cfRule>
  </conditionalFormatting>
  <conditionalFormatting sqref="C88:AJ88">
    <cfRule type="containsBlanks" dxfId="5" priority="216">
      <formula>LEN(TRIM(C88))=0</formula>
    </cfRule>
  </conditionalFormatting>
  <conditionalFormatting sqref="AI87">
    <cfRule type="containsText" dxfId="4" priority="217" operator="containsText" text="upper">
      <formula>NOT(ISERROR(SEARCH(("upper"),(AI87))))</formula>
    </cfRule>
  </conditionalFormatting>
  <conditionalFormatting sqref="AI87">
    <cfRule type="containsText" dxfId="3" priority="218" operator="containsText" text="lower">
      <formula>NOT(ISERROR(SEARCH(("lower"),(AI87))))</formula>
    </cfRule>
  </conditionalFormatting>
  <conditionalFormatting sqref="AJ87">
    <cfRule type="containsText" dxfId="2" priority="219" operator="containsText" text="y">
      <formula>NOT(ISERROR(SEARCH(("y"),(AJ87))))</formula>
    </cfRule>
  </conditionalFormatting>
  <conditionalFormatting sqref="Q87">
    <cfRule type="cellIs" dxfId="1" priority="220" operator="equal">
      <formula>"Survey"</formula>
    </cfRule>
  </conditionalFormatting>
  <conditionalFormatting sqref="V87">
    <cfRule type="cellIs" dxfId="0" priority="221" operator="greaterThan">
      <formula>1</formula>
    </cfRule>
  </conditionalFormatting>
  <conditionalFormatting sqref="C87:AJ87">
    <cfRule type="containsBlanks" dxfId="5" priority="222">
      <formula>LEN(TRIM(C87))=0</formula>
    </cfRule>
  </conditionalFormatting>
  <conditionalFormatting sqref="N87">
    <cfRule type="cellIs" dxfId="2" priority="223" operator="equal">
      <formula>1</formula>
    </cfRule>
  </conditionalFormatting>
  <conditionalFormatting sqref="AI86">
    <cfRule type="containsText" dxfId="4" priority="224" operator="containsText" text="upper">
      <formula>NOT(ISERROR(SEARCH(("upper"),(AI86))))</formula>
    </cfRule>
  </conditionalFormatting>
  <conditionalFormatting sqref="AI86">
    <cfRule type="containsText" dxfId="3" priority="225" operator="containsText" text="lower">
      <formula>NOT(ISERROR(SEARCH(("lower"),(AI86))))</formula>
    </cfRule>
  </conditionalFormatting>
  <conditionalFormatting sqref="AJ86">
    <cfRule type="containsText" dxfId="2" priority="226" operator="containsText" text="y">
      <formula>NOT(ISERROR(SEARCH(("y"),(AJ86))))</formula>
    </cfRule>
  </conditionalFormatting>
  <conditionalFormatting sqref="Q86">
    <cfRule type="cellIs" dxfId="1" priority="227" operator="equal">
      <formula>"Survey"</formula>
    </cfRule>
  </conditionalFormatting>
  <conditionalFormatting sqref="N86">
    <cfRule type="cellIs" dxfId="2" priority="228" operator="equal">
      <formula>1</formula>
    </cfRule>
  </conditionalFormatting>
  <conditionalFormatting sqref="V86">
    <cfRule type="cellIs" dxfId="0" priority="229" operator="greaterThan">
      <formula>1</formula>
    </cfRule>
  </conditionalFormatting>
  <conditionalFormatting sqref="C86:AJ86">
    <cfRule type="containsBlanks" dxfId="5" priority="230">
      <formula>LEN(TRIM(C86))=0</formula>
    </cfRule>
  </conditionalFormatting>
  <conditionalFormatting sqref="N85">
    <cfRule type="cellIs" dxfId="2" priority="231" operator="equal">
      <formula>1</formula>
    </cfRule>
  </conditionalFormatting>
  <conditionalFormatting sqref="C85:AJ85">
    <cfRule type="containsBlanks" dxfId="5" priority="232">
      <formula>LEN(TRIM(C85))=0</formula>
    </cfRule>
  </conditionalFormatting>
  <conditionalFormatting sqref="AI85">
    <cfRule type="containsText" dxfId="4" priority="233" operator="containsText" text="upper">
      <formula>NOT(ISERROR(SEARCH(("upper"),(AI85))))</formula>
    </cfRule>
  </conditionalFormatting>
  <conditionalFormatting sqref="AI85">
    <cfRule type="containsText" dxfId="3" priority="234" operator="containsText" text="lower">
      <formula>NOT(ISERROR(SEARCH(("lower"),(AI85))))</formula>
    </cfRule>
  </conditionalFormatting>
  <conditionalFormatting sqref="AJ85">
    <cfRule type="containsText" dxfId="2" priority="235" operator="containsText" text="y">
      <formula>NOT(ISERROR(SEARCH(("y"),(AJ85))))</formula>
    </cfRule>
  </conditionalFormatting>
  <conditionalFormatting sqref="Q85">
    <cfRule type="cellIs" dxfId="1" priority="236" operator="equal">
      <formula>"Survey"</formula>
    </cfRule>
  </conditionalFormatting>
  <conditionalFormatting sqref="V85">
    <cfRule type="cellIs" dxfId="0" priority="237" operator="greaterThan">
      <formula>1</formula>
    </cfRule>
  </conditionalFormatting>
  <conditionalFormatting sqref="AI84">
    <cfRule type="containsText" dxfId="4" priority="238" operator="containsText" text="upper">
      <formula>NOT(ISERROR(SEARCH(("upper"),(AI84))))</formula>
    </cfRule>
  </conditionalFormatting>
  <conditionalFormatting sqref="AI84">
    <cfRule type="containsText" dxfId="3" priority="239" operator="containsText" text="lower">
      <formula>NOT(ISERROR(SEARCH(("lower"),(AI84))))</formula>
    </cfRule>
  </conditionalFormatting>
  <conditionalFormatting sqref="AJ84">
    <cfRule type="containsText" dxfId="2" priority="240" operator="containsText" text="y">
      <formula>NOT(ISERROR(SEARCH(("y"),(AJ84))))</formula>
    </cfRule>
  </conditionalFormatting>
  <conditionalFormatting sqref="V84">
    <cfRule type="cellIs" dxfId="0" priority="241" operator="greaterThan">
      <formula>1</formula>
    </cfRule>
  </conditionalFormatting>
  <conditionalFormatting sqref="Q84">
    <cfRule type="cellIs" dxfId="1" priority="242" operator="equal">
      <formula>"Survey"</formula>
    </cfRule>
  </conditionalFormatting>
  <conditionalFormatting sqref="C84:AJ84">
    <cfRule type="containsBlanks" dxfId="5" priority="243">
      <formula>LEN(TRIM(C84))=0</formula>
    </cfRule>
  </conditionalFormatting>
  <conditionalFormatting sqref="N84">
    <cfRule type="cellIs" dxfId="2" priority="244" operator="equal">
      <formula>1</formula>
    </cfRule>
  </conditionalFormatting>
  <conditionalFormatting sqref="AI83">
    <cfRule type="containsText" dxfId="4" priority="245" operator="containsText" text="upper">
      <formula>NOT(ISERROR(SEARCH(("upper"),(AI83))))</formula>
    </cfRule>
  </conditionalFormatting>
  <conditionalFormatting sqref="AI83">
    <cfRule type="containsText" dxfId="3" priority="246" operator="containsText" text="lower">
      <formula>NOT(ISERROR(SEARCH(("lower"),(AI83))))</formula>
    </cfRule>
  </conditionalFormatting>
  <conditionalFormatting sqref="AJ83">
    <cfRule type="containsText" dxfId="2" priority="247" operator="containsText" text="y">
      <formula>NOT(ISERROR(SEARCH(("y"),(AJ83))))</formula>
    </cfRule>
  </conditionalFormatting>
  <conditionalFormatting sqref="N83">
    <cfRule type="cellIs" dxfId="2" priority="248" operator="equal">
      <formula>1</formula>
    </cfRule>
  </conditionalFormatting>
  <conditionalFormatting sqref="Q83">
    <cfRule type="cellIs" dxfId="1" priority="249" operator="equal">
      <formula>"Survey"</formula>
    </cfRule>
  </conditionalFormatting>
  <conditionalFormatting sqref="V83">
    <cfRule type="cellIs" dxfId="0" priority="250" operator="greaterThan">
      <formula>1</formula>
    </cfRule>
  </conditionalFormatting>
  <conditionalFormatting sqref="C83:AJ83">
    <cfRule type="containsBlanks" dxfId="5" priority="251">
      <formula>LEN(TRIM(C83))=0</formula>
    </cfRule>
  </conditionalFormatting>
  <conditionalFormatting sqref="AI82">
    <cfRule type="containsText" dxfId="4" priority="252" operator="containsText" text="upper">
      <formula>NOT(ISERROR(SEARCH(("upper"),(AI82))))</formula>
    </cfRule>
  </conditionalFormatting>
  <conditionalFormatting sqref="AI82">
    <cfRule type="containsText" dxfId="3" priority="253" operator="containsText" text="lower">
      <formula>NOT(ISERROR(SEARCH(("lower"),(AI82))))</formula>
    </cfRule>
  </conditionalFormatting>
  <conditionalFormatting sqref="AJ82">
    <cfRule type="containsText" dxfId="2" priority="254" operator="containsText" text="y">
      <formula>NOT(ISERROR(SEARCH(("y"),(AJ82))))</formula>
    </cfRule>
  </conditionalFormatting>
  <conditionalFormatting sqref="N82">
    <cfRule type="cellIs" dxfId="2" priority="255" operator="equal">
      <formula>1</formula>
    </cfRule>
  </conditionalFormatting>
  <conditionalFormatting sqref="Q82">
    <cfRule type="cellIs" dxfId="1" priority="256" operator="equal">
      <formula>"Survey"</formula>
    </cfRule>
  </conditionalFormatting>
  <conditionalFormatting sqref="V82">
    <cfRule type="cellIs" dxfId="0" priority="257" operator="greaterThan">
      <formula>1</formula>
    </cfRule>
  </conditionalFormatting>
  <conditionalFormatting sqref="C82:AJ82">
    <cfRule type="containsBlanks" dxfId="5" priority="258">
      <formula>LEN(TRIM(C82))=0</formula>
    </cfRule>
  </conditionalFormatting>
  <conditionalFormatting sqref="AI81">
    <cfRule type="containsText" dxfId="4" priority="259" operator="containsText" text="upper">
      <formula>NOT(ISERROR(SEARCH(("upper"),(AI81))))</formula>
    </cfRule>
  </conditionalFormatting>
  <conditionalFormatting sqref="AI81">
    <cfRule type="containsText" dxfId="3" priority="260" operator="containsText" text="lower">
      <formula>NOT(ISERROR(SEARCH(("lower"),(AI81))))</formula>
    </cfRule>
  </conditionalFormatting>
  <conditionalFormatting sqref="AJ81">
    <cfRule type="containsText" dxfId="2" priority="261" operator="containsText" text="y">
      <formula>NOT(ISERROR(SEARCH(("y"),(AJ81))))</formula>
    </cfRule>
  </conditionalFormatting>
  <conditionalFormatting sqref="L81">
    <cfRule type="cellIs" dxfId="2" priority="262" operator="equal">
      <formula>1</formula>
    </cfRule>
  </conditionalFormatting>
  <conditionalFormatting sqref="Q81">
    <cfRule type="cellIs" dxfId="1" priority="263" operator="equal">
      <formula>"Survey"</formula>
    </cfRule>
  </conditionalFormatting>
  <conditionalFormatting sqref="V81">
    <cfRule type="cellIs" dxfId="0" priority="264" operator="greaterThan">
      <formula>1</formula>
    </cfRule>
  </conditionalFormatting>
  <conditionalFormatting sqref="C81:AJ81">
    <cfRule type="containsBlanks" dxfId="5" priority="265">
      <formula>LEN(TRIM(C81))=0</formula>
    </cfRule>
  </conditionalFormatting>
  <conditionalFormatting sqref="AI80">
    <cfRule type="containsText" dxfId="4" priority="266" operator="containsText" text="upper">
      <formula>NOT(ISERROR(SEARCH(("upper"),(AI80))))</formula>
    </cfRule>
  </conditionalFormatting>
  <conditionalFormatting sqref="AI80">
    <cfRule type="containsText" dxfId="3" priority="267" operator="containsText" text="lower">
      <formula>NOT(ISERROR(SEARCH(("lower"),(AI80))))</formula>
    </cfRule>
  </conditionalFormatting>
  <conditionalFormatting sqref="AJ80">
    <cfRule type="containsText" dxfId="2" priority="268" operator="containsText" text="y">
      <formula>NOT(ISERROR(SEARCH(("y"),(AJ80))))</formula>
    </cfRule>
  </conditionalFormatting>
  <conditionalFormatting sqref="L80">
    <cfRule type="cellIs" dxfId="2" priority="269" operator="equal">
      <formula>1</formula>
    </cfRule>
  </conditionalFormatting>
  <conditionalFormatting sqref="Q80">
    <cfRule type="cellIs" dxfId="1" priority="270" operator="equal">
      <formula>"Survey"</formula>
    </cfRule>
  </conditionalFormatting>
  <conditionalFormatting sqref="V80">
    <cfRule type="cellIs" dxfId="0" priority="271" operator="greaterThan">
      <formula>1</formula>
    </cfRule>
  </conditionalFormatting>
  <conditionalFormatting sqref="C80:AJ80">
    <cfRule type="containsBlanks" dxfId="5" priority="272">
      <formula>LEN(TRIM(C80))=0</formula>
    </cfRule>
  </conditionalFormatting>
  <conditionalFormatting sqref="AI79">
    <cfRule type="containsText" dxfId="4" priority="273" operator="containsText" text="upper">
      <formula>NOT(ISERROR(SEARCH(("upper"),(AI79))))</formula>
    </cfRule>
  </conditionalFormatting>
  <conditionalFormatting sqref="AI79">
    <cfRule type="containsText" dxfId="3" priority="274" operator="containsText" text="lower">
      <formula>NOT(ISERROR(SEARCH(("lower"),(AI79))))</formula>
    </cfRule>
  </conditionalFormatting>
  <conditionalFormatting sqref="AJ79">
    <cfRule type="containsText" dxfId="2" priority="275" operator="containsText" text="y">
      <formula>NOT(ISERROR(SEARCH(("y"),(AJ79))))</formula>
    </cfRule>
  </conditionalFormatting>
  <conditionalFormatting sqref="Q79">
    <cfRule type="cellIs" dxfId="1" priority="276" operator="equal">
      <formula>"Survey"</formula>
    </cfRule>
  </conditionalFormatting>
  <conditionalFormatting sqref="N79">
    <cfRule type="cellIs" dxfId="2" priority="277" operator="equal">
      <formula>1</formula>
    </cfRule>
  </conditionalFormatting>
  <conditionalFormatting sqref="V79">
    <cfRule type="cellIs" dxfId="0" priority="278" operator="greaterThan">
      <formula>1</formula>
    </cfRule>
  </conditionalFormatting>
  <conditionalFormatting sqref="C79:AJ79">
    <cfRule type="containsBlanks" dxfId="5" priority="279">
      <formula>LEN(TRIM(C79))=0</formula>
    </cfRule>
  </conditionalFormatting>
  <conditionalFormatting sqref="AI78">
    <cfRule type="containsText" dxfId="4" priority="280" operator="containsText" text="upper">
      <formula>NOT(ISERROR(SEARCH(("upper"),(AI78))))</formula>
    </cfRule>
  </conditionalFormatting>
  <conditionalFormatting sqref="AI78">
    <cfRule type="containsText" dxfId="3" priority="281" operator="containsText" text="lower">
      <formula>NOT(ISERROR(SEARCH(("lower"),(AI78))))</formula>
    </cfRule>
  </conditionalFormatting>
  <conditionalFormatting sqref="AJ78">
    <cfRule type="containsText" dxfId="2" priority="282" operator="containsText" text="y">
      <formula>NOT(ISERROR(SEARCH(("y"),(AJ78))))</formula>
    </cfRule>
  </conditionalFormatting>
  <conditionalFormatting sqref="N78">
    <cfRule type="cellIs" dxfId="2" priority="283" operator="equal">
      <formula>1</formula>
    </cfRule>
  </conditionalFormatting>
  <conditionalFormatting sqref="Q78">
    <cfRule type="cellIs" dxfId="1" priority="284" operator="equal">
      <formula>"Survey"</formula>
    </cfRule>
  </conditionalFormatting>
  <conditionalFormatting sqref="V78">
    <cfRule type="cellIs" dxfId="0" priority="285" operator="greaterThan">
      <formula>1</formula>
    </cfRule>
  </conditionalFormatting>
  <conditionalFormatting sqref="C78:AJ78">
    <cfRule type="containsBlanks" dxfId="5" priority="286">
      <formula>LEN(TRIM(C78))=0</formula>
    </cfRule>
  </conditionalFormatting>
  <conditionalFormatting sqref="AI77">
    <cfRule type="containsText" dxfId="4" priority="287" operator="containsText" text="upper">
      <formula>NOT(ISERROR(SEARCH(("upper"),(AI77))))</formula>
    </cfRule>
  </conditionalFormatting>
  <conditionalFormatting sqref="AI77">
    <cfRule type="containsText" dxfId="3" priority="288" operator="containsText" text="lower">
      <formula>NOT(ISERROR(SEARCH(("lower"),(AI77))))</formula>
    </cfRule>
  </conditionalFormatting>
  <conditionalFormatting sqref="AJ77">
    <cfRule type="containsText" dxfId="2" priority="289" operator="containsText" text="y">
      <formula>NOT(ISERROR(SEARCH(("y"),(AJ77))))</formula>
    </cfRule>
  </conditionalFormatting>
  <conditionalFormatting sqref="N77">
    <cfRule type="cellIs" dxfId="2" priority="290" operator="equal">
      <formula>1</formula>
    </cfRule>
  </conditionalFormatting>
  <conditionalFormatting sqref="Q77">
    <cfRule type="cellIs" dxfId="1" priority="291" operator="equal">
      <formula>"Survey"</formula>
    </cfRule>
  </conditionalFormatting>
  <conditionalFormatting sqref="C77:AJ77">
    <cfRule type="containsBlanks" dxfId="5" priority="292">
      <formula>LEN(TRIM(C77))=0</formula>
    </cfRule>
  </conditionalFormatting>
  <conditionalFormatting sqref="V77">
    <cfRule type="cellIs" dxfId="0" priority="293" operator="greaterThan">
      <formula>1</formula>
    </cfRule>
  </conditionalFormatting>
  <conditionalFormatting sqref="C76:AJ76">
    <cfRule type="containsBlanks" dxfId="5" priority="294">
      <formula>LEN(TRIM(C76))=0</formula>
    </cfRule>
  </conditionalFormatting>
  <conditionalFormatting sqref="Q76">
    <cfRule type="cellIs" dxfId="1" priority="295" operator="equal">
      <formula>"Survey"</formula>
    </cfRule>
  </conditionalFormatting>
  <conditionalFormatting sqref="N76">
    <cfRule type="cellIs" dxfId="2" priority="296" operator="equal">
      <formula>1</formula>
    </cfRule>
  </conditionalFormatting>
  <conditionalFormatting sqref="AI76">
    <cfRule type="containsText" dxfId="4" priority="297" operator="containsText" text="upper">
      <formula>NOT(ISERROR(SEARCH(("upper"),(AI76))))</formula>
    </cfRule>
  </conditionalFormatting>
  <conditionalFormatting sqref="AI76">
    <cfRule type="containsText" dxfId="3" priority="298" operator="containsText" text="lower">
      <formula>NOT(ISERROR(SEARCH(("lower"),(AI76))))</formula>
    </cfRule>
  </conditionalFormatting>
  <conditionalFormatting sqref="AJ76">
    <cfRule type="containsText" dxfId="2" priority="299" operator="containsText" text="y">
      <formula>NOT(ISERROR(SEARCH(("y"),(AJ76))))</formula>
    </cfRule>
  </conditionalFormatting>
  <conditionalFormatting sqref="V76">
    <cfRule type="cellIs" dxfId="0" priority="300" operator="greaterThan">
      <formula>1</formula>
    </cfRule>
  </conditionalFormatting>
  <conditionalFormatting sqref="AI75">
    <cfRule type="containsText" dxfId="4" priority="301" operator="containsText" text="upper">
      <formula>NOT(ISERROR(SEARCH(("upper"),(AI75))))</formula>
    </cfRule>
  </conditionalFormatting>
  <conditionalFormatting sqref="AI75">
    <cfRule type="containsText" dxfId="3" priority="302" operator="containsText" text="lower">
      <formula>NOT(ISERROR(SEARCH(("lower"),(AI75))))</formula>
    </cfRule>
  </conditionalFormatting>
  <conditionalFormatting sqref="N75">
    <cfRule type="cellIs" dxfId="2" priority="303" operator="equal">
      <formula>1</formula>
    </cfRule>
  </conditionalFormatting>
  <conditionalFormatting sqref="C75:AJ75">
    <cfRule type="containsBlanks" dxfId="5" priority="304">
      <formula>LEN(TRIM(C75))=0</formula>
    </cfRule>
  </conditionalFormatting>
  <conditionalFormatting sqref="AJ75">
    <cfRule type="containsText" dxfId="2" priority="305" operator="containsText" text="y">
      <formula>NOT(ISERROR(SEARCH(("y"),(AJ75))))</formula>
    </cfRule>
  </conditionalFormatting>
  <conditionalFormatting sqref="Q75">
    <cfRule type="cellIs" dxfId="1" priority="306" operator="equal">
      <formula>"Survey"</formula>
    </cfRule>
  </conditionalFormatting>
  <conditionalFormatting sqref="V75">
    <cfRule type="cellIs" dxfId="0" priority="307" operator="greaterThan">
      <formula>1</formula>
    </cfRule>
  </conditionalFormatting>
  <conditionalFormatting sqref="AJ74">
    <cfRule type="containsText" dxfId="2" priority="308" operator="containsText" text="y">
      <formula>NOT(ISERROR(SEARCH(("y"),(AJ74))))</formula>
    </cfRule>
  </conditionalFormatting>
  <conditionalFormatting sqref="N74">
    <cfRule type="cellIs" dxfId="2" priority="309" operator="equal">
      <formula>1</formula>
    </cfRule>
  </conditionalFormatting>
  <conditionalFormatting sqref="Q74">
    <cfRule type="cellIs" dxfId="1" priority="310" operator="equal">
      <formula>"Survey"</formula>
    </cfRule>
  </conditionalFormatting>
  <conditionalFormatting sqref="V74">
    <cfRule type="cellIs" dxfId="0" priority="311" operator="greaterThan">
      <formula>1</formula>
    </cfRule>
  </conditionalFormatting>
  <conditionalFormatting sqref="C74:AJ74">
    <cfRule type="containsBlanks" dxfId="5" priority="312">
      <formula>LEN(TRIM(C74))=0</formula>
    </cfRule>
  </conditionalFormatting>
  <conditionalFormatting sqref="AI74">
    <cfRule type="containsText" dxfId="4" priority="313" operator="containsText" text="upper">
      <formula>NOT(ISERROR(SEARCH(("upper"),(AI74))))</formula>
    </cfRule>
  </conditionalFormatting>
  <conditionalFormatting sqref="AI74">
    <cfRule type="containsText" dxfId="3" priority="314" operator="containsText" text="lower">
      <formula>NOT(ISERROR(SEARCH(("lower"),(AI74))))</formula>
    </cfRule>
  </conditionalFormatting>
  <conditionalFormatting sqref="N73">
    <cfRule type="cellIs" dxfId="2" priority="315" operator="equal">
      <formula>1</formula>
    </cfRule>
  </conditionalFormatting>
  <conditionalFormatting sqref="Q73">
    <cfRule type="cellIs" dxfId="1" priority="316" operator="equal">
      <formula>"Survey"</formula>
    </cfRule>
  </conditionalFormatting>
  <conditionalFormatting sqref="V73">
    <cfRule type="cellIs" dxfId="0" priority="317" operator="greaterThan">
      <formula>1</formula>
    </cfRule>
  </conditionalFormatting>
  <conditionalFormatting sqref="C73:AJ73">
    <cfRule type="containsBlanks" dxfId="5" priority="318">
      <formula>LEN(TRIM(C73))=0</formula>
    </cfRule>
  </conditionalFormatting>
  <conditionalFormatting sqref="AI73">
    <cfRule type="containsText" dxfId="4" priority="319" operator="containsText" text="upper">
      <formula>NOT(ISERROR(SEARCH(("upper"),(AI73))))</formula>
    </cfRule>
  </conditionalFormatting>
  <conditionalFormatting sqref="AI73">
    <cfRule type="containsText" dxfId="3" priority="320" operator="containsText" text="lower">
      <formula>NOT(ISERROR(SEARCH(("lower"),(AI73))))</formula>
    </cfRule>
  </conditionalFormatting>
  <conditionalFormatting sqref="AJ73">
    <cfRule type="containsText" dxfId="2" priority="321" operator="containsText" text="y">
      <formula>NOT(ISERROR(SEARCH(("y"),(AJ73))))</formula>
    </cfRule>
  </conditionalFormatting>
  <conditionalFormatting sqref="C72:AJ72">
    <cfRule type="containsBlanks" dxfId="5" priority="322">
      <formula>LEN(TRIM(C72))=0</formula>
    </cfRule>
  </conditionalFormatting>
  <conditionalFormatting sqref="N72">
    <cfRule type="cellIs" dxfId="2" priority="323" operator="equal">
      <formula>1</formula>
    </cfRule>
  </conditionalFormatting>
  <conditionalFormatting sqref="AI72">
    <cfRule type="containsText" dxfId="4" priority="324" operator="containsText" text="upper">
      <formula>NOT(ISERROR(SEARCH(("upper"),(AI72))))</formula>
    </cfRule>
  </conditionalFormatting>
  <conditionalFormatting sqref="AI72">
    <cfRule type="containsText" dxfId="3" priority="325" operator="containsText" text="lower">
      <formula>NOT(ISERROR(SEARCH(("lower"),(AI72))))</formula>
    </cfRule>
  </conditionalFormatting>
  <conditionalFormatting sqref="AJ72">
    <cfRule type="containsText" dxfId="2" priority="326" operator="containsText" text="y">
      <formula>NOT(ISERROR(SEARCH(("y"),(AJ72))))</formula>
    </cfRule>
  </conditionalFormatting>
  <conditionalFormatting sqref="Q72">
    <cfRule type="cellIs" dxfId="1" priority="327" operator="equal">
      <formula>"Survey"</formula>
    </cfRule>
  </conditionalFormatting>
  <conditionalFormatting sqref="V72">
    <cfRule type="cellIs" dxfId="0" priority="328" operator="greaterThan">
      <formula>1</formula>
    </cfRule>
  </conditionalFormatting>
  <conditionalFormatting sqref="AI71">
    <cfRule type="containsText" dxfId="4" priority="329" operator="containsText" text="upper">
      <formula>NOT(ISERROR(SEARCH(("upper"),(AI71))))</formula>
    </cfRule>
  </conditionalFormatting>
  <conditionalFormatting sqref="AI71">
    <cfRule type="containsText" dxfId="3" priority="330" operator="containsText" text="lower">
      <formula>NOT(ISERROR(SEARCH(("lower"),(AI71))))</formula>
    </cfRule>
  </conditionalFormatting>
  <conditionalFormatting sqref="AJ71">
    <cfRule type="containsText" dxfId="2" priority="331" operator="containsText" text="y">
      <formula>NOT(ISERROR(SEARCH(("y"),(AJ71))))</formula>
    </cfRule>
  </conditionalFormatting>
  <conditionalFormatting sqref="Q71">
    <cfRule type="cellIs" dxfId="1" priority="332" operator="equal">
      <formula>"Survey"</formula>
    </cfRule>
  </conditionalFormatting>
  <conditionalFormatting sqref="V71">
    <cfRule type="cellIs" dxfId="0" priority="333" operator="greaterThan">
      <formula>1</formula>
    </cfRule>
  </conditionalFormatting>
  <conditionalFormatting sqref="C71:AJ71">
    <cfRule type="containsBlanks" dxfId="5" priority="334">
      <formula>LEN(TRIM(C71))=0</formula>
    </cfRule>
  </conditionalFormatting>
  <conditionalFormatting sqref="N71">
    <cfRule type="cellIs" dxfId="2" priority="335" operator="equal">
      <formula>1</formula>
    </cfRule>
  </conditionalFormatting>
  <conditionalFormatting sqref="AJ69">
    <cfRule type="containsText" dxfId="2" priority="336" operator="containsText" text="y">
      <formula>NOT(ISERROR(SEARCH(("y"),(AJ69))))</formula>
    </cfRule>
  </conditionalFormatting>
  <conditionalFormatting sqref="Q69">
    <cfRule type="cellIs" dxfId="1" priority="337" operator="equal">
      <formula>"Survey"</formula>
    </cfRule>
  </conditionalFormatting>
  <conditionalFormatting sqref="V69">
    <cfRule type="cellIs" dxfId="0" priority="338" operator="greaterThan">
      <formula>1</formula>
    </cfRule>
  </conditionalFormatting>
  <conditionalFormatting sqref="AI69">
    <cfRule type="containsText" dxfId="4" priority="339" operator="containsText" text="upper">
      <formula>NOT(ISERROR(SEARCH(("upper"),(AI69))))</formula>
    </cfRule>
  </conditionalFormatting>
  <conditionalFormatting sqref="AI69">
    <cfRule type="containsText" dxfId="3" priority="340" operator="containsText" text="lower">
      <formula>NOT(ISERROR(SEARCH(("lower"),(AI69))))</formula>
    </cfRule>
  </conditionalFormatting>
  <conditionalFormatting sqref="N69">
    <cfRule type="cellIs" dxfId="2" priority="341" operator="equal">
      <formula>1</formula>
    </cfRule>
  </conditionalFormatting>
  <conditionalFormatting sqref="C69:AJ69">
    <cfRule type="containsBlanks" dxfId="5" priority="342">
      <formula>LEN(TRIM(C69))=0</formula>
    </cfRule>
  </conditionalFormatting>
  <conditionalFormatting sqref="C68:AJ68">
    <cfRule type="containsBlanks" dxfId="5" priority="343">
      <formula>LEN(TRIM(C68))=0</formula>
    </cfRule>
  </conditionalFormatting>
  <conditionalFormatting sqref="N68">
    <cfRule type="cellIs" dxfId="2" priority="344" operator="equal">
      <formula>1</formula>
    </cfRule>
  </conditionalFormatting>
  <conditionalFormatting sqref="AI68">
    <cfRule type="containsText" dxfId="4" priority="345" operator="containsText" text="upper">
      <formula>NOT(ISERROR(SEARCH(("upper"),(AI68))))</formula>
    </cfRule>
  </conditionalFormatting>
  <conditionalFormatting sqref="AI68">
    <cfRule type="containsText" dxfId="3" priority="346" operator="containsText" text="lower">
      <formula>NOT(ISERROR(SEARCH(("lower"),(AI68))))</formula>
    </cfRule>
  </conditionalFormatting>
  <conditionalFormatting sqref="AJ68">
    <cfRule type="containsText" dxfId="2" priority="347" operator="containsText" text="y">
      <formula>NOT(ISERROR(SEARCH(("y"),(AJ68))))</formula>
    </cfRule>
  </conditionalFormatting>
  <conditionalFormatting sqref="Q68">
    <cfRule type="cellIs" dxfId="1" priority="348" operator="equal">
      <formula>"Survey"</formula>
    </cfRule>
  </conditionalFormatting>
  <conditionalFormatting sqref="V68">
    <cfRule type="cellIs" dxfId="0" priority="349" operator="greaterThan">
      <formula>1</formula>
    </cfRule>
  </conditionalFormatting>
  <conditionalFormatting sqref="AI67">
    <cfRule type="containsText" dxfId="3" priority="350" operator="containsText" text="lower">
      <formula>NOT(ISERROR(SEARCH(("lower"),(AI67))))</formula>
    </cfRule>
  </conditionalFormatting>
  <conditionalFormatting sqref="AI67">
    <cfRule type="containsText" dxfId="4" priority="351" operator="containsText" text="upper">
      <formula>NOT(ISERROR(SEARCH(("upper"),(AI67))))</formula>
    </cfRule>
  </conditionalFormatting>
  <conditionalFormatting sqref="AJ67">
    <cfRule type="containsText" dxfId="2" priority="352" operator="containsText" text="y">
      <formula>NOT(ISERROR(SEARCH(("y"),(AJ67))))</formula>
    </cfRule>
  </conditionalFormatting>
  <conditionalFormatting sqref="Q67">
    <cfRule type="cellIs" dxfId="1" priority="353" operator="equal">
      <formula>"Survey"</formula>
    </cfRule>
  </conditionalFormatting>
  <conditionalFormatting sqref="V67">
    <cfRule type="cellIs" dxfId="0" priority="354" operator="greaterThan">
      <formula>1</formula>
    </cfRule>
  </conditionalFormatting>
  <conditionalFormatting sqref="C67:AJ67">
    <cfRule type="containsBlanks" dxfId="5" priority="355">
      <formula>LEN(TRIM(C67))=0</formula>
    </cfRule>
  </conditionalFormatting>
  <conditionalFormatting sqref="N67">
    <cfRule type="cellIs" dxfId="2" priority="356" operator="equal">
      <formula>1</formula>
    </cfRule>
  </conditionalFormatting>
  <conditionalFormatting sqref="AI66">
    <cfRule type="containsText" dxfId="4" priority="357" operator="containsText" text="upper">
      <formula>NOT(ISERROR(SEARCH(("upper"),(AI66))))</formula>
    </cfRule>
  </conditionalFormatting>
  <conditionalFormatting sqref="AI66">
    <cfRule type="containsText" dxfId="3" priority="358" operator="containsText" text="lower">
      <formula>NOT(ISERROR(SEARCH(("lower"),(AI66))))</formula>
    </cfRule>
  </conditionalFormatting>
  <conditionalFormatting sqref="Q66">
    <cfRule type="cellIs" dxfId="1" priority="359" operator="equal">
      <formula>"Survey"</formula>
    </cfRule>
  </conditionalFormatting>
  <conditionalFormatting sqref="V66">
    <cfRule type="cellIs" dxfId="0" priority="360" operator="greaterThan">
      <formula>1</formula>
    </cfRule>
  </conditionalFormatting>
  <conditionalFormatting sqref="C66:AJ66">
    <cfRule type="containsBlanks" dxfId="5" priority="361">
      <formula>LEN(TRIM(C66))=0</formula>
    </cfRule>
  </conditionalFormatting>
  <conditionalFormatting sqref="N66">
    <cfRule type="cellIs" dxfId="2" priority="362" operator="equal">
      <formula>1</formula>
    </cfRule>
  </conditionalFormatting>
  <conditionalFormatting sqref="AJ66">
    <cfRule type="containsText" dxfId="2" priority="363" operator="containsText" text="y">
      <formula>NOT(ISERROR(SEARCH(("y"),(AJ66))))</formula>
    </cfRule>
  </conditionalFormatting>
  <conditionalFormatting sqref="AI65">
    <cfRule type="containsText" dxfId="4" priority="364" operator="containsText" text="upper">
      <formula>NOT(ISERROR(SEARCH(("upper"),(AI65))))</formula>
    </cfRule>
  </conditionalFormatting>
  <conditionalFormatting sqref="AI65">
    <cfRule type="containsText" dxfId="3" priority="365" operator="containsText" text="lower">
      <formula>NOT(ISERROR(SEARCH(("lower"),(AI65))))</formula>
    </cfRule>
  </conditionalFormatting>
  <conditionalFormatting sqref="AJ65">
    <cfRule type="containsText" dxfId="2" priority="366" operator="containsText" text="y">
      <formula>NOT(ISERROR(SEARCH(("y"),(AJ65))))</formula>
    </cfRule>
  </conditionalFormatting>
  <conditionalFormatting sqref="Q65">
    <cfRule type="cellIs" dxfId="1" priority="367" operator="equal">
      <formula>"Survey"</formula>
    </cfRule>
  </conditionalFormatting>
  <conditionalFormatting sqref="V65">
    <cfRule type="cellIs" dxfId="0" priority="368" operator="greaterThan">
      <formula>1</formula>
    </cfRule>
  </conditionalFormatting>
  <conditionalFormatting sqref="N65">
    <cfRule type="cellIs" dxfId="2" priority="369" operator="equal">
      <formula>1</formula>
    </cfRule>
  </conditionalFormatting>
  <conditionalFormatting sqref="C65:AJ65">
    <cfRule type="containsBlanks" dxfId="5" priority="370">
      <formula>LEN(TRIM(C65))=0</formula>
    </cfRule>
  </conditionalFormatting>
  <conditionalFormatting sqref="AI64">
    <cfRule type="containsText" dxfId="4" priority="371" operator="containsText" text="upper">
      <formula>NOT(ISERROR(SEARCH(("upper"),(AI64))))</formula>
    </cfRule>
  </conditionalFormatting>
  <conditionalFormatting sqref="AI64">
    <cfRule type="containsText" dxfId="3" priority="372" operator="containsText" text="lower">
      <formula>NOT(ISERROR(SEARCH(("lower"),(AI64))))</formula>
    </cfRule>
  </conditionalFormatting>
  <conditionalFormatting sqref="AJ64">
    <cfRule type="containsText" dxfId="2" priority="373" operator="containsText" text="y">
      <formula>NOT(ISERROR(SEARCH(("y"),(AJ64))))</formula>
    </cfRule>
  </conditionalFormatting>
  <conditionalFormatting sqref="C64:AJ64">
    <cfRule type="containsBlanks" dxfId="5" priority="374">
      <formula>LEN(TRIM(C64))=0</formula>
    </cfRule>
  </conditionalFormatting>
  <conditionalFormatting sqref="Q64">
    <cfRule type="cellIs" dxfId="1" priority="375" operator="equal">
      <formula>"Survey"</formula>
    </cfRule>
  </conditionalFormatting>
  <conditionalFormatting sqref="V64">
    <cfRule type="cellIs" dxfId="0" priority="376" operator="greaterThan">
      <formula>1</formula>
    </cfRule>
  </conditionalFormatting>
  <conditionalFormatting sqref="N64">
    <cfRule type="cellIs" dxfId="2" priority="377" operator="equal">
      <formula>1</formula>
    </cfRule>
  </conditionalFormatting>
  <conditionalFormatting sqref="Q63">
    <cfRule type="cellIs" dxfId="1" priority="378" operator="equal">
      <formula>"Survey"</formula>
    </cfRule>
  </conditionalFormatting>
  <conditionalFormatting sqref="N63">
    <cfRule type="cellIs" dxfId="2" priority="379" operator="equal">
      <formula>1</formula>
    </cfRule>
  </conditionalFormatting>
  <conditionalFormatting sqref="C63:AJ63">
    <cfRule type="containsBlanks" dxfId="5" priority="380">
      <formula>LEN(TRIM(C63))=0</formula>
    </cfRule>
  </conditionalFormatting>
  <conditionalFormatting sqref="AI63">
    <cfRule type="containsText" dxfId="4" priority="381" operator="containsText" text="upper">
      <formula>NOT(ISERROR(SEARCH(("upper"),(AI63))))</formula>
    </cfRule>
  </conditionalFormatting>
  <conditionalFormatting sqref="AI63">
    <cfRule type="containsText" dxfId="3" priority="382" operator="containsText" text="lower">
      <formula>NOT(ISERROR(SEARCH(("lower"),(AI63))))</formula>
    </cfRule>
  </conditionalFormatting>
  <conditionalFormatting sqref="AJ63">
    <cfRule type="containsText" dxfId="2" priority="383" operator="containsText" text="y">
      <formula>NOT(ISERROR(SEARCH(("y"),(AJ63))))</formula>
    </cfRule>
  </conditionalFormatting>
  <conditionalFormatting sqref="V63">
    <cfRule type="cellIs" dxfId="0" priority="384" operator="greaterThan">
      <formula>1</formula>
    </cfRule>
  </conditionalFormatting>
  <conditionalFormatting sqref="C62:AJ62">
    <cfRule type="containsBlanks" dxfId="5" priority="385">
      <formula>LEN(TRIM(C62))=0</formula>
    </cfRule>
  </conditionalFormatting>
  <conditionalFormatting sqref="V62">
    <cfRule type="cellIs" dxfId="0" priority="386" operator="greaterThan">
      <formula>1</formula>
    </cfRule>
  </conditionalFormatting>
  <conditionalFormatting sqref="N62">
    <cfRule type="cellIs" dxfId="2" priority="387" operator="equal">
      <formula>1</formula>
    </cfRule>
  </conditionalFormatting>
  <conditionalFormatting sqref="AI62">
    <cfRule type="containsText" dxfId="4" priority="388" operator="containsText" text="upper">
      <formula>NOT(ISERROR(SEARCH(("upper"),(AI62))))</formula>
    </cfRule>
  </conditionalFormatting>
  <conditionalFormatting sqref="AI62">
    <cfRule type="containsText" dxfId="3" priority="389" operator="containsText" text="lower">
      <formula>NOT(ISERROR(SEARCH(("lower"),(AI62))))</formula>
    </cfRule>
  </conditionalFormatting>
  <conditionalFormatting sqref="AJ62">
    <cfRule type="containsText" dxfId="2" priority="390" operator="containsText" text="y">
      <formula>NOT(ISERROR(SEARCH(("y"),(AJ62))))</formula>
    </cfRule>
  </conditionalFormatting>
  <conditionalFormatting sqref="Q62">
    <cfRule type="cellIs" dxfId="1" priority="391" operator="equal">
      <formula>"Survey"</formula>
    </cfRule>
  </conditionalFormatting>
  <conditionalFormatting sqref="C61:AJ61">
    <cfRule type="containsBlanks" dxfId="5" priority="392">
      <formula>LEN(TRIM(C61))=0</formula>
    </cfRule>
  </conditionalFormatting>
  <conditionalFormatting sqref="N61">
    <cfRule type="cellIs" dxfId="2" priority="393" operator="equal">
      <formula>1</formula>
    </cfRule>
  </conditionalFormatting>
  <conditionalFormatting sqref="AI61">
    <cfRule type="containsText" dxfId="4" priority="394" operator="containsText" text="upper">
      <formula>NOT(ISERROR(SEARCH(("upper"),(AI61))))</formula>
    </cfRule>
  </conditionalFormatting>
  <conditionalFormatting sqref="AI61">
    <cfRule type="containsText" dxfId="3" priority="395" operator="containsText" text="lower">
      <formula>NOT(ISERROR(SEARCH(("lower"),(AI61))))</formula>
    </cfRule>
  </conditionalFormatting>
  <conditionalFormatting sqref="AJ61">
    <cfRule type="containsText" dxfId="2" priority="396" operator="containsText" text="y">
      <formula>NOT(ISERROR(SEARCH(("y"),(AJ61))))</formula>
    </cfRule>
  </conditionalFormatting>
  <conditionalFormatting sqref="Q61">
    <cfRule type="cellIs" dxfId="1" priority="397" operator="equal">
      <formula>"Survey"</formula>
    </cfRule>
  </conditionalFormatting>
  <conditionalFormatting sqref="V61">
    <cfRule type="cellIs" dxfId="0" priority="398" operator="greaterThan">
      <formula>1</formula>
    </cfRule>
  </conditionalFormatting>
  <conditionalFormatting sqref="C60:AJ60">
    <cfRule type="containsBlanks" dxfId="5" priority="399">
      <formula>LEN(TRIM(C60))=0</formula>
    </cfRule>
  </conditionalFormatting>
  <conditionalFormatting sqref="N60">
    <cfRule type="cellIs" dxfId="2" priority="400" operator="equal">
      <formula>1</formula>
    </cfRule>
  </conditionalFormatting>
  <conditionalFormatting sqref="AI60">
    <cfRule type="containsText" dxfId="4" priority="401" operator="containsText" text="upper">
      <formula>NOT(ISERROR(SEARCH(("upper"),(AI60))))</formula>
    </cfRule>
  </conditionalFormatting>
  <conditionalFormatting sqref="AI60">
    <cfRule type="containsText" dxfId="3" priority="402" operator="containsText" text="lower">
      <formula>NOT(ISERROR(SEARCH(("lower"),(AI60))))</formula>
    </cfRule>
  </conditionalFormatting>
  <conditionalFormatting sqref="AJ60">
    <cfRule type="containsText" dxfId="2" priority="403" operator="containsText" text="y">
      <formula>NOT(ISERROR(SEARCH(("y"),(AJ60))))</formula>
    </cfRule>
  </conditionalFormatting>
  <conditionalFormatting sqref="Q60">
    <cfRule type="cellIs" dxfId="1" priority="404" operator="equal">
      <formula>"Survey"</formula>
    </cfRule>
  </conditionalFormatting>
  <conditionalFormatting sqref="V60">
    <cfRule type="cellIs" dxfId="0" priority="405" operator="greaterThan">
      <formula>1</formula>
    </cfRule>
  </conditionalFormatting>
  <conditionalFormatting sqref="AI59">
    <cfRule type="containsText" dxfId="4" priority="406" operator="containsText" text="upper">
      <formula>NOT(ISERROR(SEARCH(("upper"),(AI59))))</formula>
    </cfRule>
  </conditionalFormatting>
  <conditionalFormatting sqref="AI59">
    <cfRule type="containsText" dxfId="3" priority="407" operator="containsText" text="lower">
      <formula>NOT(ISERROR(SEARCH(("lower"),(AI59))))</formula>
    </cfRule>
  </conditionalFormatting>
  <conditionalFormatting sqref="C59:AJ59">
    <cfRule type="containsBlanks" dxfId="5" priority="408">
      <formula>LEN(TRIM(C59))=0</formula>
    </cfRule>
  </conditionalFormatting>
  <conditionalFormatting sqref="N59">
    <cfRule type="cellIs" dxfId="2" priority="409" operator="equal">
      <formula>1</formula>
    </cfRule>
  </conditionalFormatting>
  <conditionalFormatting sqref="AJ59">
    <cfRule type="containsText" dxfId="2" priority="410" operator="containsText" text="y">
      <formula>NOT(ISERROR(SEARCH(("y"),(AJ59))))</formula>
    </cfRule>
  </conditionalFormatting>
  <conditionalFormatting sqref="Q59">
    <cfRule type="cellIs" dxfId="1" priority="411" operator="equal">
      <formula>"Survey"</formula>
    </cfRule>
  </conditionalFormatting>
  <conditionalFormatting sqref="V59">
    <cfRule type="cellIs" dxfId="0" priority="412" operator="greaterThan">
      <formula>1</formula>
    </cfRule>
  </conditionalFormatting>
  <conditionalFormatting sqref="C58:AJ58">
    <cfRule type="containsBlanks" dxfId="5" priority="413">
      <formula>LEN(TRIM(C58))=0</formula>
    </cfRule>
  </conditionalFormatting>
  <conditionalFormatting sqref="N58">
    <cfRule type="cellIs" dxfId="2" priority="414" operator="equal">
      <formula>1</formula>
    </cfRule>
  </conditionalFormatting>
  <conditionalFormatting sqref="AI58">
    <cfRule type="containsText" dxfId="4" priority="415" operator="containsText" text="upper">
      <formula>NOT(ISERROR(SEARCH(("upper"),(AI58))))</formula>
    </cfRule>
  </conditionalFormatting>
  <conditionalFormatting sqref="AI58">
    <cfRule type="containsText" dxfId="3" priority="416" operator="containsText" text="lower">
      <formula>NOT(ISERROR(SEARCH(("lower"),(AI58))))</formula>
    </cfRule>
  </conditionalFormatting>
  <conditionalFormatting sqref="AJ58">
    <cfRule type="containsText" dxfId="2" priority="417" operator="containsText" text="y">
      <formula>NOT(ISERROR(SEARCH(("y"),(AJ58))))</formula>
    </cfRule>
  </conditionalFormatting>
  <conditionalFormatting sqref="Q58">
    <cfRule type="cellIs" dxfId="1" priority="418" operator="equal">
      <formula>"Survey"</formula>
    </cfRule>
  </conditionalFormatting>
  <conditionalFormatting sqref="V58">
    <cfRule type="cellIs" dxfId="0" priority="419" operator="greaterThan">
      <formula>1</formula>
    </cfRule>
  </conditionalFormatting>
  <conditionalFormatting sqref="AI56:AI57">
    <cfRule type="containsText" dxfId="4" priority="420" operator="containsText" text="upper">
      <formula>NOT(ISERROR(SEARCH(("upper"),(AI56))))</formula>
    </cfRule>
  </conditionalFormatting>
  <conditionalFormatting sqref="AI56:AI57">
    <cfRule type="containsText" dxfId="3" priority="421" operator="containsText" text="lower">
      <formula>NOT(ISERROR(SEARCH(("lower"),(AI56))))</formula>
    </cfRule>
  </conditionalFormatting>
  <conditionalFormatting sqref="AJ56:AJ57">
    <cfRule type="containsText" dxfId="2" priority="422" operator="containsText" text="y">
      <formula>NOT(ISERROR(SEARCH(("y"),(AJ56))))</formula>
    </cfRule>
  </conditionalFormatting>
  <conditionalFormatting sqref="Q56:Q57">
    <cfRule type="cellIs" dxfId="1" priority="423" operator="equal">
      <formula>"Survey"</formula>
    </cfRule>
  </conditionalFormatting>
  <conditionalFormatting sqref="V56:V57">
    <cfRule type="cellIs" dxfId="0" priority="424" operator="greaterThan">
      <formula>1</formula>
    </cfRule>
  </conditionalFormatting>
  <conditionalFormatting sqref="N56:N57">
    <cfRule type="cellIs" dxfId="2" priority="425" operator="equal">
      <formula>1</formula>
    </cfRule>
  </conditionalFormatting>
  <conditionalFormatting sqref="C56:AJ57">
    <cfRule type="containsBlanks" dxfId="5" priority="426">
      <formula>LEN(TRIM(C56))=0</formula>
    </cfRule>
  </conditionalFormatting>
  <conditionalFormatting sqref="AI55">
    <cfRule type="containsText" dxfId="4" priority="427" operator="containsText" text="upper">
      <formula>NOT(ISERROR(SEARCH(("upper"),(AI55))))</formula>
    </cfRule>
  </conditionalFormatting>
  <conditionalFormatting sqref="AI55">
    <cfRule type="containsText" dxfId="3" priority="428" operator="containsText" text="lower">
      <formula>NOT(ISERROR(SEARCH(("lower"),(AI55))))</formula>
    </cfRule>
  </conditionalFormatting>
  <conditionalFormatting sqref="V55">
    <cfRule type="cellIs" dxfId="0" priority="429" operator="greaterThan">
      <formula>1</formula>
    </cfRule>
  </conditionalFormatting>
  <conditionalFormatting sqref="Q55">
    <cfRule type="cellIs" dxfId="1" priority="430" operator="equal">
      <formula>"Survey"</formula>
    </cfRule>
  </conditionalFormatting>
  <conditionalFormatting sqref="N55">
    <cfRule type="cellIs" dxfId="2" priority="431" operator="equal">
      <formula>1</formula>
    </cfRule>
  </conditionalFormatting>
  <conditionalFormatting sqref="AJ55">
    <cfRule type="containsText" dxfId="2" priority="432" operator="containsText" text="y">
      <formula>NOT(ISERROR(SEARCH(("y"),(AJ55))))</formula>
    </cfRule>
  </conditionalFormatting>
  <conditionalFormatting sqref="C55:AJ55">
    <cfRule type="containsBlanks" dxfId="5" priority="433">
      <formula>LEN(TRIM(C55))=0</formula>
    </cfRule>
  </conditionalFormatting>
  <conditionalFormatting sqref="V54">
    <cfRule type="cellIs" dxfId="0" priority="434" operator="greaterThan">
      <formula>1</formula>
    </cfRule>
  </conditionalFormatting>
  <conditionalFormatting sqref="C54:AJ54">
    <cfRule type="containsBlanks" dxfId="5" priority="435">
      <formula>LEN(TRIM(C54))=0</formula>
    </cfRule>
  </conditionalFormatting>
  <conditionalFormatting sqref="AI54">
    <cfRule type="containsText" dxfId="3" priority="436" operator="containsText" text="lower">
      <formula>NOT(ISERROR(SEARCH(("lower"),(AI54))))</formula>
    </cfRule>
  </conditionalFormatting>
  <conditionalFormatting sqref="AI54">
    <cfRule type="containsText" dxfId="4" priority="437" operator="containsText" text="upper">
      <formula>NOT(ISERROR(SEARCH(("upper"),(AI54))))</formula>
    </cfRule>
  </conditionalFormatting>
  <conditionalFormatting sqref="N54">
    <cfRule type="cellIs" dxfId="2" priority="438" operator="equal">
      <formula>1</formula>
    </cfRule>
  </conditionalFormatting>
  <conditionalFormatting sqref="AJ54">
    <cfRule type="containsText" dxfId="2" priority="439" operator="containsText" text="y">
      <formula>NOT(ISERROR(SEARCH(("y"),(AJ54))))</formula>
    </cfRule>
  </conditionalFormatting>
  <conditionalFormatting sqref="Q54">
    <cfRule type="cellIs" dxfId="1" priority="440" operator="equal">
      <formula>"Survey"</formula>
    </cfRule>
  </conditionalFormatting>
  <conditionalFormatting sqref="AI53">
    <cfRule type="containsText" dxfId="3" priority="441" operator="containsText" text="lower">
      <formula>NOT(ISERROR(SEARCH(("lower"),(AI53))))</formula>
    </cfRule>
  </conditionalFormatting>
  <conditionalFormatting sqref="AI53">
    <cfRule type="containsText" dxfId="4" priority="442" operator="containsText" text="upper">
      <formula>NOT(ISERROR(SEARCH(("upper"),(AI53))))</formula>
    </cfRule>
  </conditionalFormatting>
  <conditionalFormatting sqref="AJ53">
    <cfRule type="containsText" dxfId="2" priority="443" operator="containsText" text="y">
      <formula>NOT(ISERROR(SEARCH(("y"),(AJ53))))</formula>
    </cfRule>
  </conditionalFormatting>
  <conditionalFormatting sqref="Q53">
    <cfRule type="cellIs" dxfId="1" priority="444" operator="equal">
      <formula>"Survey"</formula>
    </cfRule>
  </conditionalFormatting>
  <conditionalFormatting sqref="V53">
    <cfRule type="cellIs" dxfId="0" priority="445" operator="greaterThan">
      <formula>1</formula>
    </cfRule>
  </conditionalFormatting>
  <conditionalFormatting sqref="C53:AJ53">
    <cfRule type="containsBlanks" dxfId="5" priority="446">
      <formula>LEN(TRIM(C53))=0</formula>
    </cfRule>
  </conditionalFormatting>
  <conditionalFormatting sqref="N53">
    <cfRule type="cellIs" dxfId="2" priority="447" operator="equal">
      <formula>1</formula>
    </cfRule>
  </conditionalFormatting>
  <conditionalFormatting sqref="AI52">
    <cfRule type="containsText" dxfId="4" priority="448" operator="containsText" text="upper">
      <formula>NOT(ISERROR(SEARCH(("upper"),(AI52))))</formula>
    </cfRule>
  </conditionalFormatting>
  <conditionalFormatting sqref="AI52">
    <cfRule type="containsText" dxfId="3" priority="449" operator="containsText" text="lower">
      <formula>NOT(ISERROR(SEARCH(("lower"),(AI52))))</formula>
    </cfRule>
  </conditionalFormatting>
  <conditionalFormatting sqref="V52">
    <cfRule type="cellIs" dxfId="0" priority="450" operator="greaterThan">
      <formula>1</formula>
    </cfRule>
  </conditionalFormatting>
  <conditionalFormatting sqref="C52:AJ52">
    <cfRule type="containsBlanks" dxfId="5" priority="451">
      <formula>LEN(TRIM(C52))=0</formula>
    </cfRule>
  </conditionalFormatting>
  <conditionalFormatting sqref="N52">
    <cfRule type="cellIs" dxfId="2" priority="452" operator="equal">
      <formula>1</formula>
    </cfRule>
  </conditionalFormatting>
  <conditionalFormatting sqref="AJ52">
    <cfRule type="containsText" dxfId="2" priority="453" operator="containsText" text="y">
      <formula>NOT(ISERROR(SEARCH(("y"),(AJ52))))</formula>
    </cfRule>
  </conditionalFormatting>
  <conditionalFormatting sqref="Q52">
    <cfRule type="cellIs" dxfId="1" priority="454" operator="equal">
      <formula>"Survey"</formula>
    </cfRule>
  </conditionalFormatting>
  <conditionalFormatting sqref="AI51">
    <cfRule type="containsText" dxfId="4" priority="455" operator="containsText" text="upper">
      <formula>NOT(ISERROR(SEARCH(("upper"),(AI51))))</formula>
    </cfRule>
  </conditionalFormatting>
  <conditionalFormatting sqref="AI51">
    <cfRule type="containsText" dxfId="3" priority="456" operator="containsText" text="lower">
      <formula>NOT(ISERROR(SEARCH(("lower"),(AI51))))</formula>
    </cfRule>
  </conditionalFormatting>
  <conditionalFormatting sqref="Q51">
    <cfRule type="cellIs" dxfId="1" priority="457" operator="equal">
      <formula>"Survey"</formula>
    </cfRule>
  </conditionalFormatting>
  <conditionalFormatting sqref="N51">
    <cfRule type="cellIs" dxfId="2" priority="458" operator="equal">
      <formula>1</formula>
    </cfRule>
  </conditionalFormatting>
  <conditionalFormatting sqref="C51:AJ51">
    <cfRule type="containsBlanks" dxfId="5" priority="459">
      <formula>LEN(TRIM(C51))=0</formula>
    </cfRule>
  </conditionalFormatting>
  <conditionalFormatting sqref="AJ51">
    <cfRule type="containsText" dxfId="2" priority="460" operator="containsText" text="y">
      <formula>NOT(ISERROR(SEARCH(("y"),(AJ51))))</formula>
    </cfRule>
  </conditionalFormatting>
  <conditionalFormatting sqref="V51">
    <cfRule type="cellIs" dxfId="0" priority="461" operator="greaterThan">
      <formula>1</formula>
    </cfRule>
  </conditionalFormatting>
  <conditionalFormatting sqref="AI50">
    <cfRule type="containsText" dxfId="4" priority="462" operator="containsText" text="upper">
      <formula>NOT(ISERROR(SEARCH(("upper"),(AI50))))</formula>
    </cfRule>
  </conditionalFormatting>
  <conditionalFormatting sqref="AI50">
    <cfRule type="containsText" dxfId="3" priority="463" operator="containsText" text="lower">
      <formula>NOT(ISERROR(SEARCH(("lower"),(AI50))))</formula>
    </cfRule>
  </conditionalFormatting>
  <conditionalFormatting sqref="C50:AJ50">
    <cfRule type="containsBlanks" dxfId="5" priority="464">
      <formula>LEN(TRIM(C50))=0</formula>
    </cfRule>
  </conditionalFormatting>
  <conditionalFormatting sqref="N50">
    <cfRule type="cellIs" dxfId="2" priority="465" operator="equal">
      <formula>1</formula>
    </cfRule>
  </conditionalFormatting>
  <conditionalFormatting sqref="AJ50">
    <cfRule type="containsText" dxfId="2" priority="466" operator="containsText" text="y">
      <formula>NOT(ISERROR(SEARCH(("y"),(AJ50))))</formula>
    </cfRule>
  </conditionalFormatting>
  <conditionalFormatting sqref="Q50">
    <cfRule type="cellIs" dxfId="1" priority="467" operator="equal">
      <formula>"Survey"</formula>
    </cfRule>
  </conditionalFormatting>
  <conditionalFormatting sqref="V50">
    <cfRule type="cellIs" dxfId="0" priority="468" operator="greaterThan">
      <formula>1</formula>
    </cfRule>
  </conditionalFormatting>
  <conditionalFormatting sqref="AI49">
    <cfRule type="containsText" dxfId="4" priority="469" operator="containsText" text="upper">
      <formula>NOT(ISERROR(SEARCH(("upper"),(AI49))))</formula>
    </cfRule>
  </conditionalFormatting>
  <conditionalFormatting sqref="AI49">
    <cfRule type="containsText" dxfId="3" priority="470" operator="containsText" text="lower">
      <formula>NOT(ISERROR(SEARCH(("lower"),(AI49))))</formula>
    </cfRule>
  </conditionalFormatting>
  <conditionalFormatting sqref="C49:AJ49">
    <cfRule type="containsBlanks" dxfId="5" priority="471">
      <formula>LEN(TRIM(C49))=0</formula>
    </cfRule>
  </conditionalFormatting>
  <conditionalFormatting sqref="AJ49">
    <cfRule type="containsText" dxfId="2" priority="472" operator="containsText" text="y">
      <formula>NOT(ISERROR(SEARCH(("y"),(AJ49))))</formula>
    </cfRule>
  </conditionalFormatting>
  <conditionalFormatting sqref="N49">
    <cfRule type="cellIs" dxfId="2" priority="473" operator="equal">
      <formula>1</formula>
    </cfRule>
  </conditionalFormatting>
  <conditionalFormatting sqref="Q49">
    <cfRule type="cellIs" dxfId="1" priority="474" operator="equal">
      <formula>"Survey"</formula>
    </cfRule>
  </conditionalFormatting>
  <conditionalFormatting sqref="V49">
    <cfRule type="cellIs" dxfId="0" priority="475" operator="greaterThan">
      <formula>1</formula>
    </cfRule>
  </conditionalFormatting>
  <conditionalFormatting sqref="N48">
    <cfRule type="cellIs" dxfId="2" priority="476" operator="equal">
      <formula>1</formula>
    </cfRule>
  </conditionalFormatting>
  <conditionalFormatting sqref="V48">
    <cfRule type="cellIs" dxfId="0" priority="477" operator="greaterThan">
      <formula>1</formula>
    </cfRule>
  </conditionalFormatting>
  <conditionalFormatting sqref="AI48">
    <cfRule type="containsText" dxfId="4" priority="478" operator="containsText" text="upper">
      <formula>NOT(ISERROR(SEARCH(("upper"),(AI48))))</formula>
    </cfRule>
  </conditionalFormatting>
  <conditionalFormatting sqref="AI48">
    <cfRule type="containsText" dxfId="3" priority="479" operator="containsText" text="lower">
      <formula>NOT(ISERROR(SEARCH(("lower"),(AI48))))</formula>
    </cfRule>
  </conditionalFormatting>
  <conditionalFormatting sqref="C48:AJ48">
    <cfRule type="containsBlanks" dxfId="5" priority="480">
      <formula>LEN(TRIM(C48))=0</formula>
    </cfRule>
  </conditionalFormatting>
  <conditionalFormatting sqref="AJ48">
    <cfRule type="containsText" dxfId="2" priority="481" operator="containsText" text="y">
      <formula>NOT(ISERROR(SEARCH(("y"),(AJ48))))</formula>
    </cfRule>
  </conditionalFormatting>
  <conditionalFormatting sqref="Q48">
    <cfRule type="cellIs" dxfId="1" priority="482" operator="equal">
      <formula>"Survey"</formula>
    </cfRule>
  </conditionalFormatting>
  <conditionalFormatting sqref="AI47">
    <cfRule type="containsText" dxfId="4" priority="483" operator="containsText" text="upper">
      <formula>NOT(ISERROR(SEARCH(("upper"),(AI47))))</formula>
    </cfRule>
  </conditionalFormatting>
  <conditionalFormatting sqref="AI47">
    <cfRule type="containsText" dxfId="3" priority="484" operator="containsText" text="lower">
      <formula>NOT(ISERROR(SEARCH(("lower"),(AI47))))</formula>
    </cfRule>
  </conditionalFormatting>
  <conditionalFormatting sqref="AJ47">
    <cfRule type="containsText" dxfId="2" priority="485" operator="containsText" text="y">
      <formula>NOT(ISERROR(SEARCH(("y"),(AJ47))))</formula>
    </cfRule>
  </conditionalFormatting>
  <conditionalFormatting sqref="C47:AJ47">
    <cfRule type="containsBlanks" dxfId="5" priority="486">
      <formula>LEN(TRIM(C47))=0</formula>
    </cfRule>
  </conditionalFormatting>
  <conditionalFormatting sqref="N47">
    <cfRule type="cellIs" dxfId="2" priority="487" operator="equal">
      <formula>1</formula>
    </cfRule>
  </conditionalFormatting>
  <conditionalFormatting sqref="Q47">
    <cfRule type="cellIs" dxfId="1" priority="488" operator="equal">
      <formula>"Survey"</formula>
    </cfRule>
  </conditionalFormatting>
  <conditionalFormatting sqref="V47">
    <cfRule type="cellIs" dxfId="0" priority="489" operator="greaterThan">
      <formula>1</formula>
    </cfRule>
  </conditionalFormatting>
  <conditionalFormatting sqref="N46">
    <cfRule type="cellIs" dxfId="2" priority="490" operator="equal">
      <formula>1</formula>
    </cfRule>
  </conditionalFormatting>
  <conditionalFormatting sqref="Q46">
    <cfRule type="cellIs" dxfId="1" priority="491" operator="equal">
      <formula>"Survey"</formula>
    </cfRule>
  </conditionalFormatting>
  <conditionalFormatting sqref="AI46">
    <cfRule type="containsText" dxfId="4" priority="492" operator="containsText" text="upper">
      <formula>NOT(ISERROR(SEARCH(("upper"),(AI46))))</formula>
    </cfRule>
  </conditionalFormatting>
  <conditionalFormatting sqref="AI46">
    <cfRule type="containsText" dxfId="3" priority="493" operator="containsText" text="lower">
      <formula>NOT(ISERROR(SEARCH(("lower"),(AI46))))</formula>
    </cfRule>
  </conditionalFormatting>
  <conditionalFormatting sqref="AJ46">
    <cfRule type="containsText" dxfId="2" priority="494" operator="containsText" text="y">
      <formula>NOT(ISERROR(SEARCH(("y"),(AJ46))))</formula>
    </cfRule>
  </conditionalFormatting>
  <conditionalFormatting sqref="C46:AJ46">
    <cfRule type="containsBlanks" dxfId="5" priority="495">
      <formula>LEN(TRIM(C46))=0</formula>
    </cfRule>
  </conditionalFormatting>
  <conditionalFormatting sqref="V46">
    <cfRule type="cellIs" dxfId="0" priority="496" operator="greaterThan">
      <formula>1</formula>
    </cfRule>
  </conditionalFormatting>
  <conditionalFormatting sqref="AI45">
    <cfRule type="containsText" dxfId="3" priority="497" operator="containsText" text="lower">
      <formula>NOT(ISERROR(SEARCH(("lower"),(AI45))))</formula>
    </cfRule>
  </conditionalFormatting>
  <conditionalFormatting sqref="AI45">
    <cfRule type="containsText" dxfId="4" priority="498" operator="containsText" text="upper">
      <formula>NOT(ISERROR(SEARCH(("upper"),(AI45))))</formula>
    </cfRule>
  </conditionalFormatting>
  <conditionalFormatting sqref="V45">
    <cfRule type="cellIs" dxfId="0" priority="499" operator="greaterThan">
      <formula>1</formula>
    </cfRule>
  </conditionalFormatting>
  <conditionalFormatting sqref="AJ45">
    <cfRule type="containsText" dxfId="2" priority="500" operator="containsText" text="y">
      <formula>NOT(ISERROR(SEARCH(("y"),(AJ45))))</formula>
    </cfRule>
  </conditionalFormatting>
  <conditionalFormatting sqref="Q45">
    <cfRule type="cellIs" dxfId="1" priority="501" operator="equal">
      <formula>"Survey"</formula>
    </cfRule>
  </conditionalFormatting>
  <conditionalFormatting sqref="N45">
    <cfRule type="cellIs" dxfId="2" priority="502" operator="equal">
      <formula>1</formula>
    </cfRule>
  </conditionalFormatting>
  <conditionalFormatting sqref="C45:D45 G45:AJ45">
    <cfRule type="containsBlanks" dxfId="5" priority="503">
      <formula>LEN(TRIM(C45))=0</formula>
    </cfRule>
  </conditionalFormatting>
  <conditionalFormatting sqref="V44">
    <cfRule type="cellIs" dxfId="0" priority="504" operator="greaterThan">
      <formula>1</formula>
    </cfRule>
  </conditionalFormatting>
  <conditionalFormatting sqref="Q44">
    <cfRule type="cellIs" dxfId="1" priority="505" operator="equal">
      <formula>"Survey"</formula>
    </cfRule>
  </conditionalFormatting>
  <conditionalFormatting sqref="N44">
    <cfRule type="cellIs" dxfId="2" priority="506" operator="equal">
      <formula>1</formula>
    </cfRule>
  </conditionalFormatting>
  <conditionalFormatting sqref="AJ44">
    <cfRule type="containsText" dxfId="2" priority="507" operator="containsText" text="y">
      <formula>NOT(ISERROR(SEARCH(("y"),(AJ44))))</formula>
    </cfRule>
  </conditionalFormatting>
  <conditionalFormatting sqref="AI44">
    <cfRule type="containsText" dxfId="3" priority="508" operator="containsText" text="lower">
      <formula>NOT(ISERROR(SEARCH(("lower"),(AI44))))</formula>
    </cfRule>
  </conditionalFormatting>
  <conditionalFormatting sqref="AI44">
    <cfRule type="containsText" dxfId="4" priority="509" operator="containsText" text="upper">
      <formula>NOT(ISERROR(SEARCH(("upper"),(AI44))))</formula>
    </cfRule>
  </conditionalFormatting>
  <conditionalFormatting sqref="C44:AJ44">
    <cfRule type="containsBlanks" dxfId="5" priority="510">
      <formula>LEN(TRIM(C44))=0</formula>
    </cfRule>
  </conditionalFormatting>
  <conditionalFormatting sqref="Q43">
    <cfRule type="cellIs" dxfId="1" priority="511" operator="equal">
      <formula>"Survey"</formula>
    </cfRule>
  </conditionalFormatting>
  <conditionalFormatting sqref="V43">
    <cfRule type="cellIs" dxfId="0" priority="512" operator="greaterThan">
      <formula>1</formula>
    </cfRule>
  </conditionalFormatting>
  <conditionalFormatting sqref="C43:AJ43">
    <cfRule type="containsBlanks" dxfId="5" priority="513">
      <formula>LEN(TRIM(C43))=0</formula>
    </cfRule>
  </conditionalFormatting>
  <conditionalFormatting sqref="AJ43">
    <cfRule type="containsText" dxfId="2" priority="514" operator="containsText" text="y">
      <formula>NOT(ISERROR(SEARCH(("y"),(AJ43))))</formula>
    </cfRule>
  </conditionalFormatting>
  <conditionalFormatting sqref="N43">
    <cfRule type="cellIs" dxfId="2" priority="515" operator="equal">
      <formula>1</formula>
    </cfRule>
  </conditionalFormatting>
  <conditionalFormatting sqref="AI43">
    <cfRule type="containsText" dxfId="4" priority="516" operator="containsText" text="upper">
      <formula>NOT(ISERROR(SEARCH(("upper"),(AI43))))</formula>
    </cfRule>
  </conditionalFormatting>
  <conditionalFormatting sqref="AI43">
    <cfRule type="containsText" dxfId="3" priority="517" operator="containsText" text="lower">
      <formula>NOT(ISERROR(SEARCH(("lower"),(AI43))))</formula>
    </cfRule>
  </conditionalFormatting>
  <conditionalFormatting sqref="AJ42">
    <cfRule type="containsText" dxfId="2" priority="518" operator="containsText" text="y">
      <formula>NOT(ISERROR(SEARCH(("y"),(AJ42))))</formula>
    </cfRule>
  </conditionalFormatting>
  <conditionalFormatting sqref="N42">
    <cfRule type="cellIs" dxfId="2" priority="519" operator="equal">
      <formula>1</formula>
    </cfRule>
  </conditionalFormatting>
  <conditionalFormatting sqref="C42:AJ42">
    <cfRule type="containsBlanks" dxfId="5" priority="520">
      <formula>LEN(TRIM(C42))=0</formula>
    </cfRule>
  </conditionalFormatting>
  <conditionalFormatting sqref="V42">
    <cfRule type="cellIs" dxfId="0" priority="521" operator="greaterThan">
      <formula>1</formula>
    </cfRule>
  </conditionalFormatting>
  <conditionalFormatting sqref="Q42">
    <cfRule type="cellIs" dxfId="1" priority="522" operator="equal">
      <formula>"Survey"</formula>
    </cfRule>
  </conditionalFormatting>
  <conditionalFormatting sqref="AI42">
    <cfRule type="containsText" dxfId="3" priority="523" operator="containsText" text="lower">
      <formula>NOT(ISERROR(SEARCH(("lower"),(AI42))))</formula>
    </cfRule>
  </conditionalFormatting>
  <conditionalFormatting sqref="AI42">
    <cfRule type="containsText" dxfId="4" priority="524" operator="containsText" text="upper">
      <formula>NOT(ISERROR(SEARCH(("upper"),(AI42))))</formula>
    </cfRule>
  </conditionalFormatting>
  <conditionalFormatting sqref="Q41">
    <cfRule type="cellIs" dxfId="1" priority="525" operator="equal">
      <formula>"Survey"</formula>
    </cfRule>
  </conditionalFormatting>
  <conditionalFormatting sqref="V41">
    <cfRule type="cellIs" dxfId="0" priority="526" operator="greaterThan">
      <formula>1</formula>
    </cfRule>
  </conditionalFormatting>
  <conditionalFormatting sqref="C41:AJ41">
    <cfRule type="containsBlanks" dxfId="5" priority="527">
      <formula>LEN(TRIM(C41))=0</formula>
    </cfRule>
  </conditionalFormatting>
  <conditionalFormatting sqref="AJ41">
    <cfRule type="containsText" dxfId="2" priority="528" operator="containsText" text="y">
      <formula>NOT(ISERROR(SEARCH(("y"),(AJ41))))</formula>
    </cfRule>
  </conditionalFormatting>
  <conditionalFormatting sqref="N41">
    <cfRule type="cellIs" dxfId="2" priority="529" operator="equal">
      <formula>1</formula>
    </cfRule>
  </conditionalFormatting>
  <conditionalFormatting sqref="AI41">
    <cfRule type="containsText" dxfId="4" priority="530" operator="containsText" text="upper">
      <formula>NOT(ISERROR(SEARCH(("upper"),(AI41))))</formula>
    </cfRule>
  </conditionalFormatting>
  <conditionalFormatting sqref="AI41">
    <cfRule type="containsText" dxfId="3" priority="531" operator="containsText" text="lower">
      <formula>NOT(ISERROR(SEARCH(("lower"),(AI41))))</formula>
    </cfRule>
  </conditionalFormatting>
  <conditionalFormatting sqref="AI40">
    <cfRule type="containsText" dxfId="3" priority="532" operator="containsText" text="lower">
      <formula>NOT(ISERROR(SEARCH(("lower"),(AI40))))</formula>
    </cfRule>
  </conditionalFormatting>
  <conditionalFormatting sqref="AI40">
    <cfRule type="containsText" dxfId="4" priority="533" operator="containsText" text="upper">
      <formula>NOT(ISERROR(SEARCH(("upper"),(AI40))))</formula>
    </cfRule>
  </conditionalFormatting>
  <conditionalFormatting sqref="AJ40">
    <cfRule type="containsText" dxfId="2" priority="534" operator="containsText" text="y">
      <formula>NOT(ISERROR(SEARCH(("y"),(AJ40))))</formula>
    </cfRule>
  </conditionalFormatting>
  <conditionalFormatting sqref="N40">
    <cfRule type="cellIs" dxfId="2" priority="535" operator="equal">
      <formula>1</formula>
    </cfRule>
  </conditionalFormatting>
  <conditionalFormatting sqref="C40:AJ40">
    <cfRule type="containsBlanks" dxfId="5" priority="536">
      <formula>LEN(TRIM(C40))=0</formula>
    </cfRule>
  </conditionalFormatting>
  <conditionalFormatting sqref="V40">
    <cfRule type="cellIs" dxfId="0" priority="537" operator="greaterThan">
      <formula>1</formula>
    </cfRule>
  </conditionalFormatting>
  <conditionalFormatting sqref="Q40">
    <cfRule type="cellIs" dxfId="1" priority="538" operator="equal">
      <formula>"Survey"</formula>
    </cfRule>
  </conditionalFormatting>
  <conditionalFormatting sqref="AI39">
    <cfRule type="containsText" dxfId="4" priority="539" operator="containsText" text="upper">
      <formula>NOT(ISERROR(SEARCH(("upper"),(AI39))))</formula>
    </cfRule>
  </conditionalFormatting>
  <conditionalFormatting sqref="AI39">
    <cfRule type="containsText" dxfId="3" priority="540" operator="containsText" text="lower">
      <formula>NOT(ISERROR(SEARCH(("lower"),(AI39))))</formula>
    </cfRule>
  </conditionalFormatting>
  <conditionalFormatting sqref="C39:AJ39">
    <cfRule type="containsBlanks" dxfId="5" priority="541">
      <formula>LEN(TRIM(C39))=0</formula>
    </cfRule>
  </conditionalFormatting>
  <conditionalFormatting sqref="V39">
    <cfRule type="cellIs" dxfId="0" priority="542" operator="greaterThan">
      <formula>1</formula>
    </cfRule>
  </conditionalFormatting>
  <conditionalFormatting sqref="N39">
    <cfRule type="cellIs" dxfId="2" priority="543" operator="equal">
      <formula>1</formula>
    </cfRule>
  </conditionalFormatting>
  <conditionalFormatting sqref="AJ39">
    <cfRule type="containsText" dxfId="2" priority="544" operator="containsText" text="y">
      <formula>NOT(ISERROR(SEARCH(("y"),(AJ39))))</formula>
    </cfRule>
  </conditionalFormatting>
  <conditionalFormatting sqref="Q39">
    <cfRule type="cellIs" dxfId="1" priority="545" operator="equal">
      <formula>"Survey"</formula>
    </cfRule>
  </conditionalFormatting>
  <conditionalFormatting sqref="N38">
    <cfRule type="cellIs" dxfId="2" priority="546" operator="equal">
      <formula>1</formula>
    </cfRule>
  </conditionalFormatting>
  <conditionalFormatting sqref="AI38">
    <cfRule type="containsText" dxfId="3" priority="547" operator="containsText" text="lower">
      <formula>NOT(ISERROR(SEARCH(("lower"),(AI38))))</formula>
    </cfRule>
  </conditionalFormatting>
  <conditionalFormatting sqref="AI38">
    <cfRule type="containsText" dxfId="4" priority="548" operator="containsText" text="upper">
      <formula>NOT(ISERROR(SEARCH(("upper"),(AI38))))</formula>
    </cfRule>
  </conditionalFormatting>
  <conditionalFormatting sqref="AJ38">
    <cfRule type="containsText" dxfId="2" priority="549" operator="containsText" text="y">
      <formula>NOT(ISERROR(SEARCH(("y"),(AJ38))))</formula>
    </cfRule>
  </conditionalFormatting>
  <conditionalFormatting sqref="Q38">
    <cfRule type="cellIs" dxfId="1" priority="550" operator="equal">
      <formula>"Survey"</formula>
    </cfRule>
  </conditionalFormatting>
  <conditionalFormatting sqref="V38">
    <cfRule type="cellIs" dxfId="0" priority="551" operator="greaterThan">
      <formula>1</formula>
    </cfRule>
  </conditionalFormatting>
  <conditionalFormatting sqref="C38:AJ38">
    <cfRule type="containsBlanks" dxfId="5" priority="552">
      <formula>LEN(TRIM(C38))=0</formula>
    </cfRule>
  </conditionalFormatting>
  <conditionalFormatting sqref="C37:AJ37">
    <cfRule type="containsBlanks" dxfId="5" priority="553">
      <formula>LEN(TRIM(C37))=0</formula>
    </cfRule>
  </conditionalFormatting>
  <conditionalFormatting sqref="AJ37">
    <cfRule type="containsText" dxfId="2" priority="554" operator="containsText" text="y">
      <formula>NOT(ISERROR(SEARCH(("y"),(AJ37))))</formula>
    </cfRule>
  </conditionalFormatting>
  <conditionalFormatting sqref="N37">
    <cfRule type="cellIs" dxfId="2" priority="555" operator="equal">
      <formula>1</formula>
    </cfRule>
  </conditionalFormatting>
  <conditionalFormatting sqref="AI37">
    <cfRule type="containsText" dxfId="4" priority="556" operator="containsText" text="upper">
      <formula>NOT(ISERROR(SEARCH(("upper"),(AI37))))</formula>
    </cfRule>
  </conditionalFormatting>
  <conditionalFormatting sqref="AI37">
    <cfRule type="containsText" dxfId="3" priority="557" operator="containsText" text="lower">
      <formula>NOT(ISERROR(SEARCH(("lower"),(AI37))))</formula>
    </cfRule>
  </conditionalFormatting>
  <conditionalFormatting sqref="Q37">
    <cfRule type="cellIs" dxfId="1" priority="558" operator="equal">
      <formula>"Survey"</formula>
    </cfRule>
  </conditionalFormatting>
  <conditionalFormatting sqref="V37">
    <cfRule type="cellIs" dxfId="0" priority="559" operator="greaterThan">
      <formula>1</formula>
    </cfRule>
  </conditionalFormatting>
  <conditionalFormatting sqref="C36:AK36">
    <cfRule type="containsBlanks" dxfId="5" priority="560">
      <formula>LEN(TRIM(C36))=0</formula>
    </cfRule>
  </conditionalFormatting>
  <conditionalFormatting sqref="N36">
    <cfRule type="cellIs" dxfId="2" priority="561" operator="equal">
      <formula>1</formula>
    </cfRule>
  </conditionalFormatting>
  <conditionalFormatting sqref="AJ36">
    <cfRule type="containsText" dxfId="2" priority="562" operator="containsText" text="y">
      <formula>NOT(ISERROR(SEARCH(("y"),(AJ36))))</formula>
    </cfRule>
  </conditionalFormatting>
  <conditionalFormatting sqref="Q36">
    <cfRule type="cellIs" dxfId="1" priority="563" operator="equal">
      <formula>"Survey"</formula>
    </cfRule>
  </conditionalFormatting>
  <conditionalFormatting sqref="V36">
    <cfRule type="cellIs" dxfId="0" priority="564" operator="greaterThan">
      <formula>1</formula>
    </cfRule>
  </conditionalFormatting>
  <conditionalFormatting sqref="AI36:AJ36">
    <cfRule type="containsText" dxfId="4" priority="565" operator="containsText" text="upper">
      <formula>NOT(ISERROR(SEARCH(("upper"),(AI36))))</formula>
    </cfRule>
  </conditionalFormatting>
  <conditionalFormatting sqref="AI36:AJ36">
    <cfRule type="containsText" dxfId="3" priority="566" operator="containsText" text="lower">
      <formula>NOT(ISERROR(SEARCH(("lower"),(AI36))))</formula>
    </cfRule>
  </conditionalFormatting>
  <conditionalFormatting sqref="AH35">
    <cfRule type="containsText" dxfId="4" priority="567" operator="containsText" text="upper">
      <formula>NOT(ISERROR(SEARCH(("upper"),(AH35))))</formula>
    </cfRule>
  </conditionalFormatting>
  <conditionalFormatting sqref="AH35">
    <cfRule type="containsText" dxfId="3" priority="568" operator="containsText" text="lower">
      <formula>NOT(ISERROR(SEARCH(("lower"),(AH35))))</formula>
    </cfRule>
  </conditionalFormatting>
  <conditionalFormatting sqref="C35:AJ35">
    <cfRule type="containsBlanks" dxfId="5" priority="569">
      <formula>LEN(TRIM(C35))=0</formula>
    </cfRule>
  </conditionalFormatting>
  <conditionalFormatting sqref="P35">
    <cfRule type="cellIs" dxfId="1" priority="570" operator="equal">
      <formula>"Survey"</formula>
    </cfRule>
  </conditionalFormatting>
  <conditionalFormatting sqref="U35">
    <cfRule type="cellIs" dxfId="0" priority="571" operator="greaterThan">
      <formula>1</formula>
    </cfRule>
  </conditionalFormatting>
  <conditionalFormatting sqref="M35">
    <cfRule type="cellIs" dxfId="2" priority="572" operator="equal">
      <formula>1</formula>
    </cfRule>
  </conditionalFormatting>
  <conditionalFormatting sqref="AI35:AJ35">
    <cfRule type="containsText" dxfId="2" priority="573" operator="containsText" text="y">
      <formula>NOT(ISERROR(SEARCH(("y"),(AI35))))</formula>
    </cfRule>
  </conditionalFormatting>
  <conditionalFormatting sqref="C34:AJ34">
    <cfRule type="containsBlanks" dxfId="5" priority="574">
      <formula>LEN(TRIM(C34))=0</formula>
    </cfRule>
  </conditionalFormatting>
  <conditionalFormatting sqref="M34">
    <cfRule type="cellIs" dxfId="2" priority="575" operator="equal">
      <formula>1</formula>
    </cfRule>
  </conditionalFormatting>
  <conditionalFormatting sqref="P34">
    <cfRule type="cellIs" dxfId="1" priority="576" operator="equal">
      <formula>"Survey"</formula>
    </cfRule>
  </conditionalFormatting>
  <conditionalFormatting sqref="AH34">
    <cfRule type="containsText" dxfId="4" priority="577" operator="containsText" text="upper">
      <formula>NOT(ISERROR(SEARCH(("upper"),(AH34))))</formula>
    </cfRule>
  </conditionalFormatting>
  <conditionalFormatting sqref="AH34">
    <cfRule type="containsText" dxfId="3" priority="578" operator="containsText" text="lower">
      <formula>NOT(ISERROR(SEARCH(("lower"),(AH34))))</formula>
    </cfRule>
  </conditionalFormatting>
  <conditionalFormatting sqref="AI34:AJ34">
    <cfRule type="containsText" dxfId="2" priority="579" operator="containsText" text="y">
      <formula>NOT(ISERROR(SEARCH(("y"),(AI34))))</formula>
    </cfRule>
  </conditionalFormatting>
  <conditionalFormatting sqref="U34">
    <cfRule type="cellIs" dxfId="0" priority="580" operator="greaterThan">
      <formula>1</formula>
    </cfRule>
  </conditionalFormatting>
  <conditionalFormatting sqref="O33">
    <cfRule type="cellIs" dxfId="1" priority="581" operator="equal">
      <formula>"Survey"</formula>
    </cfRule>
  </conditionalFormatting>
  <conditionalFormatting sqref="L33">
    <cfRule type="cellIs" dxfId="2" priority="582" operator="equal">
      <formula>1</formula>
    </cfRule>
  </conditionalFormatting>
  <conditionalFormatting sqref="T33">
    <cfRule type="cellIs" dxfId="0" priority="583" operator="greaterThan">
      <formula>1</formula>
    </cfRule>
  </conditionalFormatting>
  <conditionalFormatting sqref="AJ33">
    <cfRule type="containsText" dxfId="2" priority="584" operator="containsText" text="y">
      <formula>NOT(ISERROR(SEARCH(("y"),(AJ33))))</formula>
    </cfRule>
  </conditionalFormatting>
  <conditionalFormatting sqref="C33:AK33">
    <cfRule type="containsBlanks" dxfId="5" priority="585">
      <formula>LEN(TRIM(C33))=0</formula>
    </cfRule>
  </conditionalFormatting>
  <conditionalFormatting sqref="AH33:AJ33">
    <cfRule type="containsText" dxfId="3" priority="586" operator="containsText" text="lower">
      <formula>NOT(ISERROR(SEARCH(("lower"),(AH33))))</formula>
    </cfRule>
  </conditionalFormatting>
  <conditionalFormatting sqref="AH33:AJ33">
    <cfRule type="containsText" dxfId="4" priority="587" operator="containsText" text="upper">
      <formula>NOT(ISERROR(SEARCH(("upper"),(AH33))))</formula>
    </cfRule>
  </conditionalFormatting>
  <conditionalFormatting sqref="Q32:S32">
    <cfRule type="containsBlanks" dxfId="0" priority="588">
      <formula>LEN(TRIM(Q32))=0</formula>
    </cfRule>
  </conditionalFormatting>
  <conditionalFormatting sqref="AG32">
    <cfRule type="containsText" dxfId="4" priority="589" operator="containsText" text="upper">
      <formula>NOT(ISERROR(SEARCH(("upper"),(AG32))))</formula>
    </cfRule>
  </conditionalFormatting>
  <conditionalFormatting sqref="AG32">
    <cfRule type="containsText" dxfId="3" priority="590" operator="containsText" text="lower">
      <formula>NOT(ISERROR(SEARCH(("lower"),(AG32))))</formula>
    </cfRule>
  </conditionalFormatting>
  <conditionalFormatting sqref="AH32:AJ32">
    <cfRule type="containsText" dxfId="2" priority="591" operator="containsText" text="y">
      <formula>NOT(ISERROR(SEARCH(("y"),(AH32))))</formula>
    </cfRule>
  </conditionalFormatting>
  <conditionalFormatting sqref="T32">
    <cfRule type="cellIs" dxfId="0" priority="592" operator="greaterThan">
      <formula>1</formula>
    </cfRule>
  </conditionalFormatting>
  <conditionalFormatting sqref="L32">
    <cfRule type="cellIs" dxfId="2" priority="593" operator="equal">
      <formula>1</formula>
    </cfRule>
  </conditionalFormatting>
  <conditionalFormatting sqref="O32">
    <cfRule type="cellIs" dxfId="1" priority="594" operator="equal">
      <formula>"Survey"</formula>
    </cfRule>
  </conditionalFormatting>
  <conditionalFormatting sqref="AG31">
    <cfRule type="containsText" dxfId="4" priority="595" operator="containsText" text="upper">
      <formula>NOT(ISERROR(SEARCH(("upper"),(AG31))))</formula>
    </cfRule>
  </conditionalFormatting>
  <conditionalFormatting sqref="AG31">
    <cfRule type="containsText" dxfId="3" priority="596" operator="containsText" text="lower">
      <formula>NOT(ISERROR(SEARCH(("lower"),(AG31))))</formula>
    </cfRule>
  </conditionalFormatting>
  <conditionalFormatting sqref="AH31:AJ31">
    <cfRule type="containsText" dxfId="2" priority="597" operator="containsText" text="y">
      <formula>NOT(ISERROR(SEARCH(("y"),(AH31))))</formula>
    </cfRule>
  </conditionalFormatting>
  <conditionalFormatting sqref="Q31:S31">
    <cfRule type="containsBlanks" dxfId="0" priority="598">
      <formula>LEN(TRIM(Q31))=0</formula>
    </cfRule>
  </conditionalFormatting>
  <conditionalFormatting sqref="O31">
    <cfRule type="cellIs" dxfId="1" priority="599" operator="equal">
      <formula>"Survey"</formula>
    </cfRule>
  </conditionalFormatting>
  <conditionalFormatting sqref="T31">
    <cfRule type="cellIs" dxfId="0" priority="600" operator="greaterThan">
      <formula>1</formula>
    </cfRule>
  </conditionalFormatting>
  <conditionalFormatting sqref="L31">
    <cfRule type="cellIs" dxfId="2" priority="601" operator="equal">
      <formula>1</formula>
    </cfRule>
  </conditionalFormatting>
  <conditionalFormatting sqref="AG30">
    <cfRule type="containsText" dxfId="4" priority="602" operator="containsText" text="upper">
      <formula>NOT(ISERROR(SEARCH(("upper"),(AG30))))</formula>
    </cfRule>
  </conditionalFormatting>
  <conditionalFormatting sqref="AG30">
    <cfRule type="containsText" dxfId="3" priority="603" operator="containsText" text="lower">
      <formula>NOT(ISERROR(SEARCH(("lower"),(AG30))))</formula>
    </cfRule>
  </conditionalFormatting>
  <conditionalFormatting sqref="Q30:S30">
    <cfRule type="containsBlanks" dxfId="0" priority="604">
      <formula>LEN(TRIM(Q30))=0</formula>
    </cfRule>
  </conditionalFormatting>
  <conditionalFormatting sqref="O30">
    <cfRule type="cellIs" dxfId="1" priority="605" operator="equal">
      <formula>"Survey"</formula>
    </cfRule>
  </conditionalFormatting>
  <conditionalFormatting sqref="T30">
    <cfRule type="cellIs" dxfId="0" priority="606" operator="greaterThan">
      <formula>1</formula>
    </cfRule>
  </conditionalFormatting>
  <conditionalFormatting sqref="AH30:AJ30">
    <cfRule type="containsText" dxfId="2" priority="607" operator="containsText" text="y">
      <formula>NOT(ISERROR(SEARCH(("y"),(AH30))))</formula>
    </cfRule>
  </conditionalFormatting>
  <conditionalFormatting sqref="AG29">
    <cfRule type="containsText" dxfId="4" priority="608" operator="containsText" text="upper">
      <formula>NOT(ISERROR(SEARCH(("upper"),(AG29))))</formula>
    </cfRule>
  </conditionalFormatting>
  <conditionalFormatting sqref="AG29">
    <cfRule type="containsText" dxfId="3" priority="609" operator="containsText" text="lower">
      <formula>NOT(ISERROR(SEARCH(("lower"),(AG29))))</formula>
    </cfRule>
  </conditionalFormatting>
  <conditionalFormatting sqref="Q29:S29">
    <cfRule type="containsBlanks" dxfId="0" priority="610">
      <formula>LEN(TRIM(Q29))=0</formula>
    </cfRule>
  </conditionalFormatting>
  <conditionalFormatting sqref="O29">
    <cfRule type="cellIs" dxfId="1" priority="611" operator="equal">
      <formula>"Survey"</formula>
    </cfRule>
  </conditionalFormatting>
  <conditionalFormatting sqref="T29">
    <cfRule type="cellIs" dxfId="0" priority="612" operator="greaterThan">
      <formula>1</formula>
    </cfRule>
  </conditionalFormatting>
  <conditionalFormatting sqref="AH29:AJ29">
    <cfRule type="containsText" dxfId="2" priority="613" operator="containsText" text="y">
      <formula>NOT(ISERROR(SEARCH(("y"),(AH29))))</formula>
    </cfRule>
  </conditionalFormatting>
  <conditionalFormatting sqref="AG28">
    <cfRule type="containsText" dxfId="4" priority="614" operator="containsText" text="upper">
      <formula>NOT(ISERROR(SEARCH(("upper"),(AG28))))</formula>
    </cfRule>
  </conditionalFormatting>
  <conditionalFormatting sqref="AG28">
    <cfRule type="containsText" dxfId="3" priority="615" operator="containsText" text="lower">
      <formula>NOT(ISERROR(SEARCH(("lower"),(AG28))))</formula>
    </cfRule>
  </conditionalFormatting>
  <conditionalFormatting sqref="Q28:S28">
    <cfRule type="containsBlanks" dxfId="0" priority="616">
      <formula>LEN(TRIM(Q28))=0</formula>
    </cfRule>
  </conditionalFormatting>
  <conditionalFormatting sqref="O28">
    <cfRule type="cellIs" dxfId="1" priority="617" operator="equal">
      <formula>"Survey"</formula>
    </cfRule>
  </conditionalFormatting>
  <conditionalFormatting sqref="T28">
    <cfRule type="cellIs" dxfId="0" priority="618" operator="greaterThan">
      <formula>1</formula>
    </cfRule>
  </conditionalFormatting>
  <conditionalFormatting sqref="AH28:AJ28">
    <cfRule type="containsText" dxfId="2" priority="619" operator="containsText" text="y">
      <formula>NOT(ISERROR(SEARCH(("y"),(AH28))))</formula>
    </cfRule>
  </conditionalFormatting>
  <conditionalFormatting sqref="AG27">
    <cfRule type="containsText" dxfId="4" priority="620" operator="containsText" text="upper">
      <formula>NOT(ISERROR(SEARCH(("upper"),(AG27))))</formula>
    </cfRule>
  </conditionalFormatting>
  <conditionalFormatting sqref="AG27">
    <cfRule type="containsText" dxfId="3" priority="621" operator="containsText" text="lower">
      <formula>NOT(ISERROR(SEARCH(("lower"),(AG27))))</formula>
    </cfRule>
  </conditionalFormatting>
  <conditionalFormatting sqref="Q27:S27">
    <cfRule type="containsBlanks" dxfId="0" priority="622">
      <formula>LEN(TRIM(Q27))=0</formula>
    </cfRule>
  </conditionalFormatting>
  <conditionalFormatting sqref="O27">
    <cfRule type="cellIs" dxfId="1" priority="623" operator="equal">
      <formula>"Survey"</formula>
    </cfRule>
  </conditionalFormatting>
  <conditionalFormatting sqref="T27">
    <cfRule type="cellIs" dxfId="0" priority="624" operator="greaterThan">
      <formula>1</formula>
    </cfRule>
  </conditionalFormatting>
  <conditionalFormatting sqref="AH27:AJ27">
    <cfRule type="containsText" dxfId="2" priority="625" operator="containsText" text="y">
      <formula>NOT(ISERROR(SEARCH(("y"),(AH27))))</formula>
    </cfRule>
  </conditionalFormatting>
  <conditionalFormatting sqref="AG26">
    <cfRule type="containsText" dxfId="4" priority="626" operator="containsText" text="upper">
      <formula>NOT(ISERROR(SEARCH(("upper"),(AG26))))</formula>
    </cfRule>
  </conditionalFormatting>
  <conditionalFormatting sqref="AG26">
    <cfRule type="containsText" dxfId="3" priority="627" operator="containsText" text="lower">
      <formula>NOT(ISERROR(SEARCH(("lower"),(AG26))))</formula>
    </cfRule>
  </conditionalFormatting>
  <conditionalFormatting sqref="AH26:AJ26">
    <cfRule type="containsText" dxfId="2" priority="628" operator="containsText" text="y">
      <formula>NOT(ISERROR(SEARCH(("y"),(AH26))))</formula>
    </cfRule>
  </conditionalFormatting>
  <conditionalFormatting sqref="Q26:S26">
    <cfRule type="containsBlanks" dxfId="0" priority="629">
      <formula>LEN(TRIM(Q26))=0</formula>
    </cfRule>
  </conditionalFormatting>
  <conditionalFormatting sqref="O26">
    <cfRule type="cellIs" dxfId="1" priority="630" operator="equal">
      <formula>"Survey"</formula>
    </cfRule>
  </conditionalFormatting>
  <conditionalFormatting sqref="T26">
    <cfRule type="cellIs" dxfId="0" priority="631" operator="greaterThan">
      <formula>1</formula>
    </cfRule>
  </conditionalFormatting>
  <conditionalFormatting sqref="AG25">
    <cfRule type="containsText" dxfId="4" priority="632" operator="containsText" text="upper">
      <formula>NOT(ISERROR(SEARCH(("upper"),(AG25))))</formula>
    </cfRule>
  </conditionalFormatting>
  <conditionalFormatting sqref="AG25">
    <cfRule type="containsText" dxfId="3" priority="633" operator="containsText" text="lower">
      <formula>NOT(ISERROR(SEARCH(("lower"),(AG25))))</formula>
    </cfRule>
  </conditionalFormatting>
  <conditionalFormatting sqref="Q25:S25">
    <cfRule type="containsBlanks" dxfId="0" priority="634">
      <formula>LEN(TRIM(Q25))=0</formula>
    </cfRule>
  </conditionalFormatting>
  <conditionalFormatting sqref="AH25:AJ25">
    <cfRule type="containsText" dxfId="2" priority="635" operator="containsText" text="y">
      <formula>NOT(ISERROR(SEARCH(("y"),(AH25))))</formula>
    </cfRule>
  </conditionalFormatting>
  <conditionalFormatting sqref="O25">
    <cfRule type="cellIs" dxfId="1" priority="636" operator="equal">
      <formula>"Survey"</formula>
    </cfRule>
  </conditionalFormatting>
  <conditionalFormatting sqref="T25">
    <cfRule type="cellIs" dxfId="0" priority="637" operator="greaterThan">
      <formula>1</formula>
    </cfRule>
  </conditionalFormatting>
  <conditionalFormatting sqref="AG24">
    <cfRule type="containsText" dxfId="4" priority="638" operator="containsText" text="upper">
      <formula>NOT(ISERROR(SEARCH(("upper"),(AG24))))</formula>
    </cfRule>
  </conditionalFormatting>
  <conditionalFormatting sqref="AG24">
    <cfRule type="containsText" dxfId="3" priority="639" operator="containsText" text="lower">
      <formula>NOT(ISERROR(SEARCH(("lower"),(AG24))))</formula>
    </cfRule>
  </conditionalFormatting>
  <conditionalFormatting sqref="Q24:S24">
    <cfRule type="containsBlanks" dxfId="0" priority="640">
      <formula>LEN(TRIM(Q24))=0</formula>
    </cfRule>
  </conditionalFormatting>
  <conditionalFormatting sqref="AH24:AJ24">
    <cfRule type="containsText" dxfId="2" priority="641" operator="containsText" text="y">
      <formula>NOT(ISERROR(SEARCH(("y"),(AH24))))</formula>
    </cfRule>
  </conditionalFormatting>
  <conditionalFormatting sqref="O24">
    <cfRule type="cellIs" dxfId="1" priority="642" operator="equal">
      <formula>"Survey"</formula>
    </cfRule>
  </conditionalFormatting>
  <conditionalFormatting sqref="T24">
    <cfRule type="cellIs" dxfId="0" priority="643" operator="greaterThan">
      <formula>1</formula>
    </cfRule>
  </conditionalFormatting>
  <conditionalFormatting sqref="AG23">
    <cfRule type="containsText" dxfId="4" priority="644" operator="containsText" text="upper">
      <formula>NOT(ISERROR(SEARCH(("upper"),(AG23))))</formula>
    </cfRule>
  </conditionalFormatting>
  <conditionalFormatting sqref="AG23">
    <cfRule type="containsText" dxfId="3" priority="645" operator="containsText" text="lower">
      <formula>NOT(ISERROR(SEARCH(("lower"),(AG23))))</formula>
    </cfRule>
  </conditionalFormatting>
  <conditionalFormatting sqref="Q23:S23">
    <cfRule type="containsBlanks" dxfId="0" priority="646">
      <formula>LEN(TRIM(Q23))=0</formula>
    </cfRule>
  </conditionalFormatting>
  <conditionalFormatting sqref="AH23:AJ23">
    <cfRule type="containsText" dxfId="2" priority="647" operator="containsText" text="y">
      <formula>NOT(ISERROR(SEARCH(("y"),(AH23))))</formula>
    </cfRule>
  </conditionalFormatting>
  <conditionalFormatting sqref="O23">
    <cfRule type="cellIs" dxfId="1" priority="648" operator="equal">
      <formula>"Survey"</formula>
    </cfRule>
  </conditionalFormatting>
  <conditionalFormatting sqref="T23">
    <cfRule type="cellIs" dxfId="0" priority="649" operator="greaterThan">
      <formula>1</formula>
    </cfRule>
  </conditionalFormatting>
  <conditionalFormatting sqref="AG22">
    <cfRule type="containsText" dxfId="4" priority="650" operator="containsText" text="upper">
      <formula>NOT(ISERROR(SEARCH(("upper"),(AG22))))</formula>
    </cfRule>
  </conditionalFormatting>
  <conditionalFormatting sqref="AG22">
    <cfRule type="containsText" dxfId="3" priority="651" operator="containsText" text="lower">
      <formula>NOT(ISERROR(SEARCH(("lower"),(AG22))))</formula>
    </cfRule>
  </conditionalFormatting>
  <conditionalFormatting sqref="AH22:AJ22">
    <cfRule type="containsText" dxfId="2" priority="652" operator="containsText" text="y">
      <formula>NOT(ISERROR(SEARCH(("y"),(AH22))))</formula>
    </cfRule>
  </conditionalFormatting>
  <conditionalFormatting sqref="O22">
    <cfRule type="cellIs" dxfId="1" priority="653" operator="equal">
      <formula>"Survey"</formula>
    </cfRule>
  </conditionalFormatting>
  <conditionalFormatting sqref="T22">
    <cfRule type="cellIs" dxfId="0" priority="654" operator="greaterThan">
      <formula>1</formula>
    </cfRule>
  </conditionalFormatting>
  <conditionalFormatting sqref="Q22:S22">
    <cfRule type="containsBlanks" dxfId="0" priority="655">
      <formula>LEN(TRIM(Q22))=0</formula>
    </cfRule>
  </conditionalFormatting>
  <conditionalFormatting sqref="AG21">
    <cfRule type="containsText" dxfId="4" priority="656" operator="containsText" text="upper">
      <formula>NOT(ISERROR(SEARCH(("upper"),(AG21))))</formula>
    </cfRule>
  </conditionalFormatting>
  <conditionalFormatting sqref="AG21">
    <cfRule type="containsText" dxfId="3" priority="657" operator="containsText" text="lower">
      <formula>NOT(ISERROR(SEARCH(("lower"),(AG21))))</formula>
    </cfRule>
  </conditionalFormatting>
  <conditionalFormatting sqref="Q21:S21">
    <cfRule type="containsBlanks" dxfId="0" priority="658">
      <formula>LEN(TRIM(Q21))=0</formula>
    </cfRule>
  </conditionalFormatting>
  <conditionalFormatting sqref="AH21:AJ21">
    <cfRule type="containsText" dxfId="2" priority="659" operator="containsText" text="y">
      <formula>NOT(ISERROR(SEARCH(("y"),(AH21))))</formula>
    </cfRule>
  </conditionalFormatting>
  <conditionalFormatting sqref="O21">
    <cfRule type="cellIs" dxfId="1" priority="660" operator="equal">
      <formula>"Survey"</formula>
    </cfRule>
  </conditionalFormatting>
  <conditionalFormatting sqref="T21">
    <cfRule type="cellIs" dxfId="0" priority="661" operator="greaterThan">
      <formula>1</formula>
    </cfRule>
  </conditionalFormatting>
  <conditionalFormatting sqref="AG20">
    <cfRule type="containsText" dxfId="4" priority="662" operator="containsText" text="upper">
      <formula>NOT(ISERROR(SEARCH(("upper"),(AG20))))</formula>
    </cfRule>
  </conditionalFormatting>
  <conditionalFormatting sqref="AG20">
    <cfRule type="containsText" dxfId="3" priority="663" operator="containsText" text="lower">
      <formula>NOT(ISERROR(SEARCH(("lower"),(AG20))))</formula>
    </cfRule>
  </conditionalFormatting>
  <conditionalFormatting sqref="Q20:S20">
    <cfRule type="containsBlanks" dxfId="0" priority="664">
      <formula>LEN(TRIM(Q20))=0</formula>
    </cfRule>
  </conditionalFormatting>
  <conditionalFormatting sqref="AH20:AJ20">
    <cfRule type="containsText" dxfId="2" priority="665" operator="containsText" text="y">
      <formula>NOT(ISERROR(SEARCH(("y"),(AH20))))</formula>
    </cfRule>
  </conditionalFormatting>
  <conditionalFormatting sqref="O20">
    <cfRule type="cellIs" dxfId="1" priority="666" operator="equal">
      <formula>"Survey"</formula>
    </cfRule>
  </conditionalFormatting>
  <conditionalFormatting sqref="T20">
    <cfRule type="cellIs" dxfId="0" priority="667" operator="greaterThan">
      <formula>1</formula>
    </cfRule>
  </conditionalFormatting>
  <conditionalFormatting sqref="AG19">
    <cfRule type="containsText" dxfId="4" priority="668" operator="containsText" text="upper">
      <formula>NOT(ISERROR(SEARCH(("upper"),(AG19))))</formula>
    </cfRule>
  </conditionalFormatting>
  <conditionalFormatting sqref="AG19">
    <cfRule type="containsText" dxfId="3" priority="669" operator="containsText" text="lower">
      <formula>NOT(ISERROR(SEARCH(("lower"),(AG19))))</formula>
    </cfRule>
  </conditionalFormatting>
  <conditionalFormatting sqref="Q19:S19">
    <cfRule type="containsBlanks" dxfId="0" priority="670">
      <formula>LEN(TRIM(Q19))=0</formula>
    </cfRule>
  </conditionalFormatting>
  <conditionalFormatting sqref="AH19:AJ19">
    <cfRule type="containsText" dxfId="2" priority="671" operator="containsText" text="y">
      <formula>NOT(ISERROR(SEARCH(("y"),(AH19))))</formula>
    </cfRule>
  </conditionalFormatting>
  <conditionalFormatting sqref="O19">
    <cfRule type="cellIs" dxfId="1" priority="672" operator="equal">
      <formula>"Survey"</formula>
    </cfRule>
  </conditionalFormatting>
  <conditionalFormatting sqref="T19">
    <cfRule type="cellIs" dxfId="0" priority="673" operator="greaterThan">
      <formula>1</formula>
    </cfRule>
  </conditionalFormatting>
  <conditionalFormatting sqref="AG18">
    <cfRule type="containsText" dxfId="4" priority="674" operator="containsText" text="upper">
      <formula>NOT(ISERROR(SEARCH(("upper"),(AG18))))</formula>
    </cfRule>
  </conditionalFormatting>
  <conditionalFormatting sqref="AG18">
    <cfRule type="containsText" dxfId="3" priority="675" operator="containsText" text="lower">
      <formula>NOT(ISERROR(SEARCH(("lower"),(AG18))))</formula>
    </cfRule>
  </conditionalFormatting>
  <conditionalFormatting sqref="AH18:AJ18">
    <cfRule type="containsText" dxfId="2" priority="676" operator="containsText" text="y">
      <formula>NOT(ISERROR(SEARCH(("y"),(AH18))))</formula>
    </cfRule>
  </conditionalFormatting>
  <conditionalFormatting sqref="O18">
    <cfRule type="cellIs" dxfId="1" priority="677" operator="equal">
      <formula>"Survey"</formula>
    </cfRule>
  </conditionalFormatting>
  <conditionalFormatting sqref="Q18:S18">
    <cfRule type="containsBlanks" dxfId="0" priority="678">
      <formula>LEN(TRIM(Q18))=0</formula>
    </cfRule>
  </conditionalFormatting>
  <conditionalFormatting sqref="T18">
    <cfRule type="cellIs" dxfId="0" priority="679" operator="greaterThan">
      <formula>1</formula>
    </cfRule>
  </conditionalFormatting>
  <conditionalFormatting sqref="AH17:AJ17">
    <cfRule type="containsText" dxfId="2" priority="680" operator="containsText" text="y">
      <formula>NOT(ISERROR(SEARCH(("y"),(AH17))))</formula>
    </cfRule>
  </conditionalFormatting>
  <conditionalFormatting sqref="O17">
    <cfRule type="cellIs" dxfId="1" priority="681" operator="equal">
      <formula>"Survey"</formula>
    </cfRule>
  </conditionalFormatting>
  <conditionalFormatting sqref="T17">
    <cfRule type="cellIs" dxfId="6" priority="682" operator="notEqual">
      <formula>1</formula>
    </cfRule>
  </conditionalFormatting>
  <conditionalFormatting sqref="AG17">
    <cfRule type="containsText" dxfId="4" priority="683" operator="containsText" text="upper">
      <formula>NOT(ISERROR(SEARCH(("upper"),(AG17))))</formula>
    </cfRule>
  </conditionalFormatting>
  <conditionalFormatting sqref="AG17">
    <cfRule type="containsText" dxfId="3" priority="684" operator="containsText" text="lower">
      <formula>NOT(ISERROR(SEARCH(("lower"),(AG17))))</formula>
    </cfRule>
  </conditionalFormatting>
  <conditionalFormatting sqref="O16">
    <cfRule type="cellIs" dxfId="1" priority="685" operator="equal">
      <formula>"Survey"</formula>
    </cfRule>
  </conditionalFormatting>
  <conditionalFormatting sqref="T16">
    <cfRule type="cellIs" dxfId="6" priority="686" operator="notEqual">
      <formula>1</formula>
    </cfRule>
  </conditionalFormatting>
  <conditionalFormatting sqref="AG15">
    <cfRule type="containsText" dxfId="4" priority="687" operator="containsText" text="upper">
      <formula>NOT(ISERROR(SEARCH(("upper"),(AG15))))</formula>
    </cfRule>
  </conditionalFormatting>
  <conditionalFormatting sqref="AG15">
    <cfRule type="containsText" dxfId="3" priority="688" operator="containsText" text="lower">
      <formula>NOT(ISERROR(SEARCH(("lower"),(AG15))))</formula>
    </cfRule>
  </conditionalFormatting>
  <conditionalFormatting sqref="AH15:AJ15">
    <cfRule type="containsText" dxfId="2" priority="689" operator="containsText" text="y">
      <formula>NOT(ISERROR(SEARCH(("y"),(AH15))))</formula>
    </cfRule>
  </conditionalFormatting>
  <conditionalFormatting sqref="O15">
    <cfRule type="cellIs" dxfId="1" priority="690" operator="equal">
      <formula>"Survey"</formula>
    </cfRule>
  </conditionalFormatting>
  <conditionalFormatting sqref="T15">
    <cfRule type="cellIs" dxfId="6" priority="691" operator="notEqual">
      <formula>1</formula>
    </cfRule>
  </conditionalFormatting>
  <conditionalFormatting sqref="AG14">
    <cfRule type="containsText" dxfId="4" priority="692" operator="containsText" text="upper">
      <formula>NOT(ISERROR(SEARCH(("upper"),(AG14))))</formula>
    </cfRule>
  </conditionalFormatting>
  <conditionalFormatting sqref="AG14">
    <cfRule type="containsText" dxfId="3" priority="693" operator="containsText" text="lower">
      <formula>NOT(ISERROR(SEARCH(("lower"),(AG14))))</formula>
    </cfRule>
  </conditionalFormatting>
  <conditionalFormatting sqref="AH14:AJ14">
    <cfRule type="containsText" dxfId="2" priority="694" operator="containsText" text="y">
      <formula>NOT(ISERROR(SEARCH(("y"),(AH14))))</formula>
    </cfRule>
  </conditionalFormatting>
  <conditionalFormatting sqref="O14">
    <cfRule type="cellIs" dxfId="1" priority="695" operator="equal">
      <formula>"Survey"</formula>
    </cfRule>
  </conditionalFormatting>
  <conditionalFormatting sqref="T14">
    <cfRule type="cellIs" dxfId="6" priority="696" operator="notEqual">
      <formula>1</formula>
    </cfRule>
  </conditionalFormatting>
  <conditionalFormatting sqref="AG13">
    <cfRule type="containsText" dxfId="4" priority="697" operator="containsText" text="upper">
      <formula>NOT(ISERROR(SEARCH(("upper"),(AG13))))</formula>
    </cfRule>
  </conditionalFormatting>
  <conditionalFormatting sqref="AG13">
    <cfRule type="containsText" dxfId="3" priority="698" operator="containsText" text="lower">
      <formula>NOT(ISERROR(SEARCH(("lower"),(AG13))))</formula>
    </cfRule>
  </conditionalFormatting>
  <conditionalFormatting sqref="AH13:AJ13">
    <cfRule type="containsText" dxfId="2" priority="699" operator="containsText" text="y">
      <formula>NOT(ISERROR(SEARCH(("y"),(AH13))))</formula>
    </cfRule>
  </conditionalFormatting>
  <conditionalFormatting sqref="O13">
    <cfRule type="cellIs" dxfId="1" priority="700" operator="equal">
      <formula>"Survey"</formula>
    </cfRule>
  </conditionalFormatting>
  <conditionalFormatting sqref="T13">
    <cfRule type="cellIs" dxfId="6" priority="701" operator="notEqual">
      <formula>1</formula>
    </cfRule>
  </conditionalFormatting>
  <conditionalFormatting sqref="AH12:AJ12">
    <cfRule type="containsText" dxfId="2" priority="702" operator="containsText" text="y">
      <formula>NOT(ISERROR(SEARCH(("y"),(AH12))))</formula>
    </cfRule>
  </conditionalFormatting>
  <conditionalFormatting sqref="O12">
    <cfRule type="cellIs" dxfId="1" priority="703" operator="equal">
      <formula>"Survey"</formula>
    </cfRule>
  </conditionalFormatting>
  <conditionalFormatting sqref="T12">
    <cfRule type="cellIs" dxfId="6" priority="704" operator="notEqual">
      <formula>1</formula>
    </cfRule>
  </conditionalFormatting>
  <conditionalFormatting sqref="AG12">
    <cfRule type="containsText" dxfId="4" priority="705" operator="containsText" text="upper">
      <formula>NOT(ISERROR(SEARCH(("upper"),(AG12))))</formula>
    </cfRule>
  </conditionalFormatting>
  <conditionalFormatting sqref="AG12">
    <cfRule type="containsText" dxfId="3" priority="706" operator="containsText" text="lower">
      <formula>NOT(ISERROR(SEARCH(("lower"),(AG12))))</formula>
    </cfRule>
  </conditionalFormatting>
  <conditionalFormatting sqref="AH11:AJ11">
    <cfRule type="containsText" dxfId="2" priority="707" operator="containsText" text="y">
      <formula>NOT(ISERROR(SEARCH(("y"),(AH11))))</formula>
    </cfRule>
  </conditionalFormatting>
  <conditionalFormatting sqref="O11">
    <cfRule type="cellIs" dxfId="1" priority="708" operator="equal">
      <formula>"Survey"</formula>
    </cfRule>
  </conditionalFormatting>
  <conditionalFormatting sqref="T11">
    <cfRule type="cellIs" dxfId="6" priority="709" operator="notEqual">
      <formula>1</formula>
    </cfRule>
  </conditionalFormatting>
  <conditionalFormatting sqref="AG11">
    <cfRule type="containsText" dxfId="4" priority="710" operator="containsText" text="upper">
      <formula>NOT(ISERROR(SEARCH(("upper"),(AG11))))</formula>
    </cfRule>
  </conditionalFormatting>
  <conditionalFormatting sqref="AG11">
    <cfRule type="containsText" dxfId="3" priority="711" operator="containsText" text="lower">
      <formula>NOT(ISERROR(SEARCH(("lower"),(AG11))))</formula>
    </cfRule>
  </conditionalFormatting>
  <conditionalFormatting sqref="AH9:AJ9">
    <cfRule type="containsText" dxfId="2" priority="712" operator="containsText" text="y">
      <formula>NOT(ISERROR(SEARCH(("y"),(AH9))))</formula>
    </cfRule>
  </conditionalFormatting>
  <conditionalFormatting sqref="O9">
    <cfRule type="cellIs" dxfId="1" priority="713" operator="equal">
      <formula>"Survey"</formula>
    </cfRule>
  </conditionalFormatting>
  <conditionalFormatting sqref="T9">
    <cfRule type="cellIs" dxfId="6" priority="714" operator="notEqual">
      <formula>1</formula>
    </cfRule>
  </conditionalFormatting>
  <conditionalFormatting sqref="AG9">
    <cfRule type="containsText" dxfId="4" priority="715" operator="containsText" text="upper">
      <formula>NOT(ISERROR(SEARCH(("upper"),(AG9))))</formula>
    </cfRule>
  </conditionalFormatting>
  <conditionalFormatting sqref="AG9">
    <cfRule type="containsText" dxfId="3" priority="716" operator="containsText" text="lower">
      <formula>NOT(ISERROR(SEARCH(("lower"),(AG9))))</formula>
    </cfRule>
  </conditionalFormatting>
  <conditionalFormatting sqref="AH8:AJ8">
    <cfRule type="containsText" dxfId="2" priority="717" operator="containsText" text="y">
      <formula>NOT(ISERROR(SEARCH(("y"),(AH8))))</formula>
    </cfRule>
  </conditionalFormatting>
  <conditionalFormatting sqref="O8">
    <cfRule type="cellIs" dxfId="1" priority="718" operator="equal">
      <formula>"Survey"</formula>
    </cfRule>
  </conditionalFormatting>
  <conditionalFormatting sqref="T8">
    <cfRule type="cellIs" dxfId="6" priority="719" operator="notEqual">
      <formula>1</formula>
    </cfRule>
  </conditionalFormatting>
  <conditionalFormatting sqref="AG8">
    <cfRule type="containsText" dxfId="4" priority="720" operator="containsText" text="upper">
      <formula>NOT(ISERROR(SEARCH(("upper"),(AG8))))</formula>
    </cfRule>
  </conditionalFormatting>
  <conditionalFormatting sqref="AG8">
    <cfRule type="containsText" dxfId="3" priority="721" operator="containsText" text="lower">
      <formula>NOT(ISERROR(SEARCH(("lower"),(AG8))))</formula>
    </cfRule>
  </conditionalFormatting>
  <conditionalFormatting sqref="AH7:AJ7">
    <cfRule type="containsText" dxfId="2" priority="722" operator="containsText" text="y">
      <formula>NOT(ISERROR(SEARCH(("y"),(AH7))))</formula>
    </cfRule>
  </conditionalFormatting>
  <conditionalFormatting sqref="O7">
    <cfRule type="cellIs" dxfId="1" priority="723" operator="equal">
      <formula>"Survey"</formula>
    </cfRule>
  </conditionalFormatting>
  <conditionalFormatting sqref="T7">
    <cfRule type="cellIs" dxfId="6" priority="724" operator="notEqual">
      <formula>1</formula>
    </cfRule>
  </conditionalFormatting>
  <conditionalFormatting sqref="AG7">
    <cfRule type="containsText" dxfId="4" priority="725" operator="containsText" text="upper">
      <formula>NOT(ISERROR(SEARCH(("upper"),(AG7))))</formula>
    </cfRule>
  </conditionalFormatting>
  <conditionalFormatting sqref="AG7">
    <cfRule type="containsText" dxfId="3" priority="726" operator="containsText" text="lower">
      <formula>NOT(ISERROR(SEARCH(("lower"),(AG7))))</formula>
    </cfRule>
  </conditionalFormatting>
  <conditionalFormatting sqref="T6">
    <cfRule type="cellIs" dxfId="6" priority="727" operator="notEqual">
      <formula>1</formula>
    </cfRule>
  </conditionalFormatting>
  <conditionalFormatting sqref="AG6">
    <cfRule type="containsText" dxfId="4" priority="728" operator="containsText" text="upper">
      <formula>NOT(ISERROR(SEARCH(("upper"),(AG6))))</formula>
    </cfRule>
  </conditionalFormatting>
  <conditionalFormatting sqref="AG6">
    <cfRule type="containsText" dxfId="3" priority="729" operator="containsText" text="lower">
      <formula>NOT(ISERROR(SEARCH(("lower"),(AG6))))</formula>
    </cfRule>
  </conditionalFormatting>
  <conditionalFormatting sqref="AH6:AJ6">
    <cfRule type="containsText" dxfId="2" priority="730" operator="containsText" text="y">
      <formula>NOT(ISERROR(SEARCH(("y"),(AH6))))</formula>
    </cfRule>
  </conditionalFormatting>
  <conditionalFormatting sqref="O6">
    <cfRule type="cellIs" dxfId="1" priority="731" operator="equal">
      <formula>"Survey"</formula>
    </cfRule>
  </conditionalFormatting>
  <conditionalFormatting sqref="O5">
    <cfRule type="cellIs" dxfId="1" priority="732" operator="equal">
      <formula>"Survey"</formula>
    </cfRule>
  </conditionalFormatting>
  <conditionalFormatting sqref="T5">
    <cfRule type="cellIs" dxfId="6" priority="733" operator="notEqual">
      <formula>1</formula>
    </cfRule>
  </conditionalFormatting>
  <conditionalFormatting sqref="AH5:AJ5">
    <cfRule type="containsText" dxfId="2" priority="734" operator="containsText" text="y">
      <formula>NOT(ISERROR(SEARCH(("y"),(AH5))))</formula>
    </cfRule>
  </conditionalFormatting>
  <conditionalFormatting sqref="AG5:AJ5">
    <cfRule type="containsText" dxfId="3" priority="735" operator="containsText" text="lower">
      <formula>NOT(ISERROR(SEARCH(("lower"),(AG5))))</formula>
    </cfRule>
  </conditionalFormatting>
  <conditionalFormatting sqref="AG5:AJ5">
    <cfRule type="containsText" dxfId="4" priority="736" operator="containsText" text="upper">
      <formula>NOT(ISERROR(SEARCH(("upper"),(AG5))))</formula>
    </cfRule>
  </conditionalFormatting>
  <conditionalFormatting sqref="T4">
    <cfRule type="cellIs" dxfId="6" priority="737" operator="notEqual">
      <formula>1</formula>
    </cfRule>
  </conditionalFormatting>
  <conditionalFormatting sqref="O4">
    <cfRule type="cellIs" dxfId="1" priority="738" operator="equal">
      <formula>"Survey"</formula>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9.63"/>
    <col customWidth="1" min="3" max="3" width="8.5"/>
    <col customWidth="1" min="4" max="4" width="18.0"/>
    <col customWidth="1" min="5" max="5" width="70.88"/>
    <col customWidth="1" min="6" max="6" width="110.63"/>
  </cols>
  <sheetData>
    <row r="1">
      <c r="A1" s="7" t="s">
        <v>4858</v>
      </c>
      <c r="B1" s="7" t="s">
        <v>4859</v>
      </c>
      <c r="C1" s="7" t="s">
        <v>4860</v>
      </c>
      <c r="D1" s="65" t="s">
        <v>4861</v>
      </c>
      <c r="E1" s="80" t="s">
        <v>4862</v>
      </c>
      <c r="F1" s="80" t="s">
        <v>4863</v>
      </c>
    </row>
    <row r="2">
      <c r="A2" s="7" t="s">
        <v>4864</v>
      </c>
      <c r="B2" s="7"/>
      <c r="C2" s="7" t="s">
        <v>4865</v>
      </c>
      <c r="D2" s="65" t="s">
        <v>4866</v>
      </c>
      <c r="E2" s="80" t="s">
        <v>4867</v>
      </c>
      <c r="F2" s="80" t="s">
        <v>4868</v>
      </c>
    </row>
    <row r="3">
      <c r="A3" s="7" t="s">
        <v>4869</v>
      </c>
      <c r="B3" s="7">
        <v>-10.0</v>
      </c>
      <c r="C3" s="7" t="s">
        <v>4870</v>
      </c>
      <c r="D3" s="93" t="s">
        <v>4871</v>
      </c>
      <c r="E3" s="80" t="s">
        <v>4872</v>
      </c>
      <c r="F3" s="94"/>
    </row>
    <row r="4">
      <c r="A4" s="7" t="s">
        <v>4873</v>
      </c>
      <c r="B4" s="7">
        <v>-10.0</v>
      </c>
      <c r="C4" s="7">
        <v>-10.0</v>
      </c>
      <c r="D4" s="65" t="s">
        <v>4874</v>
      </c>
      <c r="E4" s="80" t="s">
        <v>4875</v>
      </c>
      <c r="F4" s="80"/>
    </row>
    <row r="5">
      <c r="A5" s="7" t="s">
        <v>2310</v>
      </c>
      <c r="B5" s="7">
        <v>-10.0</v>
      </c>
      <c r="C5" s="7">
        <v>2.0</v>
      </c>
      <c r="D5" s="95" t="s">
        <v>4876</v>
      </c>
      <c r="E5" s="96" t="s">
        <v>4877</v>
      </c>
      <c r="F5" s="80" t="s">
        <v>4878</v>
      </c>
    </row>
    <row r="6">
      <c r="A6" s="7" t="s">
        <v>4879</v>
      </c>
      <c r="B6" s="7">
        <v>-9.0</v>
      </c>
      <c r="C6" s="7">
        <v>0.0</v>
      </c>
      <c r="D6" s="65" t="s">
        <v>4880</v>
      </c>
      <c r="E6" s="80" t="s">
        <v>4881</v>
      </c>
      <c r="F6" s="80" t="s">
        <v>4882</v>
      </c>
    </row>
    <row r="7">
      <c r="A7" s="7" t="s">
        <v>4883</v>
      </c>
      <c r="B7" s="7">
        <v>-8.0</v>
      </c>
      <c r="C7" s="7">
        <v>0.0</v>
      </c>
      <c r="D7" s="65" t="s">
        <v>4880</v>
      </c>
      <c r="E7" s="80" t="s">
        <v>4884</v>
      </c>
      <c r="F7" s="80"/>
    </row>
    <row r="8">
      <c r="A8" s="7" t="s">
        <v>4885</v>
      </c>
      <c r="B8" s="7">
        <v>-8.0</v>
      </c>
      <c r="C8" s="7">
        <v>0.0</v>
      </c>
      <c r="D8" s="65" t="s">
        <v>4880</v>
      </c>
      <c r="E8" s="80" t="s">
        <v>4886</v>
      </c>
      <c r="F8" s="80"/>
    </row>
    <row r="9">
      <c r="A9" s="7" t="s">
        <v>4887</v>
      </c>
      <c r="B9" s="7">
        <v>-7.0</v>
      </c>
      <c r="C9" s="7" t="s">
        <v>4888</v>
      </c>
      <c r="D9" s="65" t="s">
        <v>4889</v>
      </c>
      <c r="E9" s="80" t="s">
        <v>4890</v>
      </c>
      <c r="F9" s="80"/>
    </row>
    <row r="10">
      <c r="A10" s="7" t="s">
        <v>4891</v>
      </c>
      <c r="B10" s="7">
        <v>-7.0</v>
      </c>
      <c r="C10" s="7">
        <v>-5.0</v>
      </c>
      <c r="D10" s="65" t="s">
        <v>4892</v>
      </c>
      <c r="E10" s="80" t="s">
        <v>4893</v>
      </c>
      <c r="F10" s="80" t="s">
        <v>4894</v>
      </c>
    </row>
    <row r="11">
      <c r="A11" s="7" t="s">
        <v>4895</v>
      </c>
      <c r="B11" s="7">
        <v>-7.0</v>
      </c>
      <c r="C11" s="7">
        <v>-2.0</v>
      </c>
      <c r="D11" s="65" t="s">
        <v>4896</v>
      </c>
      <c r="E11" s="80" t="s">
        <v>4897</v>
      </c>
      <c r="F11" s="80" t="s">
        <v>4898</v>
      </c>
    </row>
    <row r="12">
      <c r="A12" s="7" t="s">
        <v>4899</v>
      </c>
      <c r="B12" s="7">
        <v>-4.0</v>
      </c>
      <c r="C12" s="97">
        <v>-2.0</v>
      </c>
      <c r="D12" s="98" t="s">
        <v>4900</v>
      </c>
      <c r="E12" s="80" t="s">
        <v>4901</v>
      </c>
      <c r="F12" s="94"/>
    </row>
    <row r="13">
      <c r="A13" s="7" t="s">
        <v>4902</v>
      </c>
      <c r="B13" s="7">
        <v>-7.0</v>
      </c>
      <c r="C13" s="7">
        <v>-3.0</v>
      </c>
      <c r="D13" s="98" t="s">
        <v>4903</v>
      </c>
      <c r="E13" s="7" t="s">
        <v>4904</v>
      </c>
      <c r="F13" s="80" t="s">
        <v>4905</v>
      </c>
    </row>
    <row r="14">
      <c r="A14" s="7" t="s">
        <v>4906</v>
      </c>
      <c r="B14" s="7">
        <v>-4.0</v>
      </c>
      <c r="C14" s="7">
        <v>-3.0</v>
      </c>
      <c r="D14" s="65" t="s">
        <v>4907</v>
      </c>
      <c r="E14" s="80" t="s">
        <v>4908</v>
      </c>
      <c r="F14" s="94"/>
    </row>
    <row r="15">
      <c r="A15" s="7" t="s">
        <v>4909</v>
      </c>
      <c r="B15" s="7" t="s">
        <v>94</v>
      </c>
      <c r="C15" s="7">
        <v>3.0</v>
      </c>
      <c r="D15" s="65" t="s">
        <v>4910</v>
      </c>
      <c r="E15" s="80" t="s">
        <v>4911</v>
      </c>
      <c r="F15" s="94"/>
    </row>
    <row r="16">
      <c r="A16" s="7" t="s">
        <v>1207</v>
      </c>
      <c r="B16" s="7">
        <v>-4.0</v>
      </c>
      <c r="C16" s="7">
        <v>-2.0</v>
      </c>
      <c r="D16" s="65" t="s">
        <v>4907</v>
      </c>
      <c r="E16" s="80" t="s">
        <v>4912</v>
      </c>
      <c r="F16" s="94"/>
    </row>
    <row r="17">
      <c r="A17" s="7" t="s">
        <v>4913</v>
      </c>
      <c r="B17" s="7">
        <v>-3.0</v>
      </c>
      <c r="C17" s="7">
        <v>-2.0</v>
      </c>
      <c r="D17" s="65" t="s">
        <v>4914</v>
      </c>
      <c r="E17" s="80" t="s">
        <v>4915</v>
      </c>
      <c r="F17" s="94"/>
    </row>
    <row r="18">
      <c r="A18" s="7" t="s">
        <v>4626</v>
      </c>
      <c r="B18" s="7">
        <v>-3.0</v>
      </c>
      <c r="C18" s="7" t="s">
        <v>4916</v>
      </c>
      <c r="D18" s="65" t="s">
        <v>4917</v>
      </c>
      <c r="E18" s="80" t="s">
        <v>4918</v>
      </c>
      <c r="F18" s="80" t="s">
        <v>4919</v>
      </c>
    </row>
    <row r="19">
      <c r="A19" s="7" t="s">
        <v>4670</v>
      </c>
      <c r="B19" s="7">
        <v>-3.0</v>
      </c>
      <c r="C19" s="7" t="s">
        <v>4916</v>
      </c>
      <c r="D19" s="65" t="s">
        <v>4920</v>
      </c>
      <c r="E19" s="80" t="s">
        <v>4918</v>
      </c>
      <c r="F19" s="80" t="s">
        <v>4921</v>
      </c>
    </row>
    <row r="20">
      <c r="A20" s="7" t="s">
        <v>4922</v>
      </c>
      <c r="B20" s="7">
        <v>-3.0</v>
      </c>
      <c r="C20" s="7">
        <v>0.0</v>
      </c>
      <c r="D20" s="65" t="s">
        <v>4917</v>
      </c>
      <c r="E20" s="80" t="s">
        <v>4923</v>
      </c>
      <c r="F20" s="80"/>
    </row>
    <row r="21">
      <c r="A21" s="7" t="s">
        <v>164</v>
      </c>
      <c r="B21" s="7">
        <v>-3.0</v>
      </c>
      <c r="C21" s="7">
        <v>0.0</v>
      </c>
      <c r="D21" s="65" t="s">
        <v>4917</v>
      </c>
      <c r="E21" s="80" t="s">
        <v>4923</v>
      </c>
      <c r="F21" s="80"/>
    </row>
    <row r="22">
      <c r="A22" s="7" t="s">
        <v>580</v>
      </c>
      <c r="B22" s="7">
        <v>-3.0</v>
      </c>
      <c r="C22" s="7">
        <v>0.0</v>
      </c>
      <c r="D22" s="65" t="s">
        <v>4924</v>
      </c>
      <c r="E22" s="80" t="s">
        <v>4925</v>
      </c>
      <c r="F22" s="94"/>
    </row>
    <row r="23">
      <c r="A23" s="7" t="s">
        <v>762</v>
      </c>
      <c r="B23" s="7">
        <v>-3.0</v>
      </c>
      <c r="C23" s="7">
        <v>0.0</v>
      </c>
      <c r="D23" s="65" t="s">
        <v>4920</v>
      </c>
      <c r="E23" s="80" t="s">
        <v>4926</v>
      </c>
      <c r="F23" s="94"/>
    </row>
    <row r="24">
      <c r="A24" s="7" t="s">
        <v>2242</v>
      </c>
      <c r="B24" s="7">
        <v>-3.0</v>
      </c>
      <c r="C24" s="7">
        <v>1.0</v>
      </c>
      <c r="D24" s="65" t="s">
        <v>4907</v>
      </c>
      <c r="E24" s="80" t="s">
        <v>4927</v>
      </c>
      <c r="F24" s="94"/>
    </row>
    <row r="25">
      <c r="A25" s="7" t="s">
        <v>4928</v>
      </c>
      <c r="B25" s="7">
        <v>-3.0</v>
      </c>
      <c r="C25" s="7">
        <v>-3.0</v>
      </c>
      <c r="D25" s="65" t="s">
        <v>4907</v>
      </c>
      <c r="E25" s="80" t="s">
        <v>4929</v>
      </c>
      <c r="F25" s="94"/>
    </row>
    <row r="26">
      <c r="A26" s="7" t="s">
        <v>4930</v>
      </c>
      <c r="B26" s="7">
        <v>-3.0</v>
      </c>
      <c r="C26" s="7">
        <v>-1.0</v>
      </c>
      <c r="D26" s="65" t="s">
        <v>4931</v>
      </c>
      <c r="E26" s="80" t="s">
        <v>4932</v>
      </c>
      <c r="F26" s="94"/>
    </row>
    <row r="27">
      <c r="A27" s="7" t="s">
        <v>4933</v>
      </c>
      <c r="B27" s="7">
        <v>-2.0</v>
      </c>
      <c r="C27" s="7">
        <v>-3.0</v>
      </c>
      <c r="D27" s="65" t="s">
        <v>4934</v>
      </c>
      <c r="E27" s="80" t="s">
        <v>4935</v>
      </c>
      <c r="F27" s="94"/>
    </row>
    <row r="28">
      <c r="D28" s="72"/>
      <c r="E28" s="94"/>
      <c r="F28" s="94"/>
    </row>
    <row r="29">
      <c r="D29" s="72"/>
      <c r="E29" s="94"/>
      <c r="F29" s="94"/>
    </row>
    <row r="30">
      <c r="D30" s="72"/>
      <c r="E30" s="94"/>
      <c r="F30" s="94"/>
    </row>
    <row r="31">
      <c r="D31" s="72"/>
      <c r="E31" s="94"/>
      <c r="F31" s="94"/>
    </row>
    <row r="32">
      <c r="D32" s="72"/>
      <c r="E32" s="94"/>
      <c r="F32" s="94"/>
    </row>
    <row r="33">
      <c r="D33" s="72"/>
      <c r="E33" s="94"/>
      <c r="F33" s="94"/>
    </row>
    <row r="34">
      <c r="D34" s="72"/>
      <c r="E34" s="94"/>
      <c r="F34" s="94"/>
    </row>
    <row r="35">
      <c r="D35" s="72"/>
      <c r="E35" s="94"/>
      <c r="F35" s="94"/>
    </row>
    <row r="36">
      <c r="D36" s="72"/>
      <c r="E36" s="94"/>
      <c r="F36" s="94"/>
    </row>
    <row r="37">
      <c r="D37" s="72"/>
      <c r="E37" s="94"/>
      <c r="F37" s="94"/>
    </row>
    <row r="38">
      <c r="D38" s="72"/>
      <c r="E38" s="94"/>
      <c r="F38" s="94"/>
    </row>
    <row r="39">
      <c r="D39" s="72"/>
      <c r="E39" s="94"/>
      <c r="F39" s="94"/>
    </row>
    <row r="40">
      <c r="D40" s="72"/>
      <c r="E40" s="94"/>
      <c r="F40" s="94"/>
    </row>
    <row r="41">
      <c r="D41" s="72"/>
      <c r="E41" s="94"/>
      <c r="F41" s="94"/>
    </row>
    <row r="42">
      <c r="D42" s="72"/>
      <c r="E42" s="94"/>
      <c r="F42" s="94"/>
    </row>
    <row r="43">
      <c r="D43" s="72"/>
      <c r="E43" s="94"/>
      <c r="F43" s="94"/>
    </row>
    <row r="44">
      <c r="D44" s="72"/>
      <c r="E44" s="94"/>
      <c r="F44" s="94"/>
    </row>
    <row r="45">
      <c r="D45" s="72"/>
      <c r="E45" s="94"/>
      <c r="F45" s="94"/>
    </row>
    <row r="46">
      <c r="D46" s="72"/>
      <c r="E46" s="94"/>
      <c r="F46" s="94"/>
    </row>
    <row r="47">
      <c r="D47" s="72"/>
      <c r="E47" s="94"/>
      <c r="F47" s="94"/>
    </row>
    <row r="48">
      <c r="D48" s="72"/>
      <c r="E48" s="94"/>
      <c r="F48" s="94"/>
    </row>
    <row r="49">
      <c r="D49" s="72"/>
      <c r="E49" s="94"/>
      <c r="F49" s="94"/>
    </row>
    <row r="50">
      <c r="D50" s="72"/>
      <c r="E50" s="94"/>
      <c r="F50" s="94"/>
    </row>
    <row r="51">
      <c r="D51" s="72"/>
      <c r="E51" s="94"/>
      <c r="F51" s="94"/>
    </row>
    <row r="52">
      <c r="D52" s="72"/>
      <c r="E52" s="94"/>
      <c r="F52" s="94"/>
    </row>
    <row r="53">
      <c r="D53" s="72"/>
      <c r="E53" s="94"/>
      <c r="F53" s="94"/>
    </row>
    <row r="54">
      <c r="D54" s="72"/>
      <c r="E54" s="94"/>
      <c r="F54" s="94"/>
    </row>
    <row r="55">
      <c r="D55" s="72"/>
      <c r="E55" s="94"/>
      <c r="F55" s="94"/>
    </row>
    <row r="56">
      <c r="D56" s="72"/>
      <c r="E56" s="94"/>
      <c r="F56" s="94"/>
    </row>
    <row r="57">
      <c r="D57" s="72"/>
      <c r="E57" s="94"/>
      <c r="F57" s="94"/>
    </row>
    <row r="58">
      <c r="D58" s="72"/>
      <c r="E58" s="94"/>
      <c r="F58" s="94"/>
    </row>
    <row r="59">
      <c r="D59" s="72"/>
      <c r="E59" s="94"/>
      <c r="F59" s="94"/>
    </row>
    <row r="60">
      <c r="D60" s="72"/>
      <c r="E60" s="94"/>
      <c r="F60" s="94"/>
    </row>
    <row r="61">
      <c r="D61" s="72"/>
      <c r="E61" s="94"/>
      <c r="F61" s="94"/>
    </row>
    <row r="62">
      <c r="D62" s="72"/>
      <c r="E62" s="94"/>
      <c r="F62" s="94"/>
    </row>
    <row r="63">
      <c r="D63" s="72"/>
      <c r="E63" s="94"/>
      <c r="F63" s="94"/>
    </row>
    <row r="64">
      <c r="D64" s="72"/>
      <c r="E64" s="94"/>
      <c r="F64" s="94"/>
    </row>
    <row r="65">
      <c r="D65" s="72"/>
      <c r="E65" s="94"/>
      <c r="F65" s="94"/>
    </row>
    <row r="66">
      <c r="D66" s="72"/>
      <c r="E66" s="94"/>
      <c r="F66" s="94"/>
    </row>
    <row r="67">
      <c r="D67" s="72"/>
      <c r="E67" s="94"/>
      <c r="F67" s="94"/>
    </row>
    <row r="68">
      <c r="D68" s="72"/>
      <c r="E68" s="94"/>
      <c r="F68" s="94"/>
    </row>
    <row r="69">
      <c r="D69" s="72"/>
      <c r="E69" s="94"/>
      <c r="F69" s="94"/>
    </row>
    <row r="70">
      <c r="D70" s="72"/>
      <c r="E70" s="94"/>
      <c r="F70" s="94"/>
    </row>
    <row r="71">
      <c r="D71" s="72"/>
      <c r="E71" s="94"/>
      <c r="F71" s="94"/>
    </row>
    <row r="72">
      <c r="D72" s="72"/>
      <c r="E72" s="94"/>
      <c r="F72" s="94"/>
    </row>
    <row r="73">
      <c r="D73" s="72"/>
      <c r="E73" s="94"/>
      <c r="F73" s="94"/>
    </row>
    <row r="74">
      <c r="D74" s="72"/>
      <c r="E74" s="94"/>
      <c r="F74" s="94"/>
    </row>
    <row r="75">
      <c r="D75" s="72"/>
      <c r="E75" s="94"/>
      <c r="F75" s="94"/>
    </row>
    <row r="76">
      <c r="D76" s="72"/>
      <c r="E76" s="94"/>
      <c r="F76" s="94"/>
    </row>
    <row r="77">
      <c r="D77" s="72"/>
      <c r="E77" s="94"/>
      <c r="F77" s="94"/>
    </row>
    <row r="78">
      <c r="D78" s="72"/>
      <c r="E78" s="94"/>
      <c r="F78" s="94"/>
    </row>
    <row r="79">
      <c r="D79" s="72"/>
      <c r="E79" s="94"/>
      <c r="F79" s="94"/>
    </row>
    <row r="80">
      <c r="D80" s="72"/>
      <c r="E80" s="94"/>
      <c r="F80" s="94"/>
    </row>
    <row r="81">
      <c r="D81" s="72"/>
      <c r="E81" s="94"/>
      <c r="F81" s="94"/>
    </row>
    <row r="82">
      <c r="D82" s="72"/>
      <c r="E82" s="94"/>
      <c r="F82" s="94"/>
    </row>
    <row r="83">
      <c r="D83" s="72"/>
      <c r="E83" s="94"/>
      <c r="F83" s="94"/>
    </row>
    <row r="84">
      <c r="D84" s="72"/>
      <c r="E84" s="94"/>
      <c r="F84" s="94"/>
    </row>
    <row r="85">
      <c r="D85" s="72"/>
      <c r="E85" s="94"/>
      <c r="F85" s="94"/>
    </row>
    <row r="86">
      <c r="D86" s="72"/>
      <c r="E86" s="94"/>
      <c r="F86" s="94"/>
    </row>
    <row r="87">
      <c r="D87" s="72"/>
      <c r="E87" s="94"/>
      <c r="F87" s="94"/>
    </row>
    <row r="88">
      <c r="D88" s="72"/>
      <c r="E88" s="94"/>
      <c r="F88" s="94"/>
    </row>
    <row r="89">
      <c r="D89" s="72"/>
      <c r="E89" s="94"/>
      <c r="F89" s="94"/>
    </row>
    <row r="90">
      <c r="D90" s="72"/>
      <c r="E90" s="94"/>
      <c r="F90" s="94"/>
    </row>
    <row r="91">
      <c r="D91" s="72"/>
      <c r="E91" s="94"/>
      <c r="F91" s="94"/>
    </row>
    <row r="92">
      <c r="D92" s="72"/>
      <c r="E92" s="94"/>
      <c r="F92" s="94"/>
    </row>
    <row r="93">
      <c r="D93" s="72"/>
      <c r="E93" s="94"/>
      <c r="F93" s="94"/>
    </row>
    <row r="94">
      <c r="D94" s="72"/>
      <c r="E94" s="94"/>
      <c r="F94" s="94"/>
    </row>
    <row r="95">
      <c r="D95" s="72"/>
      <c r="E95" s="94"/>
      <c r="F95" s="94"/>
    </row>
    <row r="96">
      <c r="D96" s="72"/>
      <c r="E96" s="94"/>
      <c r="F96" s="94"/>
    </row>
    <row r="97">
      <c r="D97" s="72"/>
      <c r="E97" s="94"/>
      <c r="F97" s="94"/>
    </row>
    <row r="98">
      <c r="D98" s="72"/>
      <c r="E98" s="94"/>
      <c r="F98" s="94"/>
    </row>
    <row r="99">
      <c r="D99" s="72"/>
      <c r="E99" s="94"/>
      <c r="F99" s="94"/>
    </row>
    <row r="100">
      <c r="D100" s="72"/>
      <c r="E100" s="94"/>
      <c r="F100" s="94"/>
    </row>
    <row r="101">
      <c r="D101" s="72"/>
      <c r="E101" s="94"/>
      <c r="F101" s="94"/>
    </row>
    <row r="102">
      <c r="D102" s="72"/>
      <c r="E102" s="94"/>
      <c r="F102" s="94"/>
    </row>
    <row r="103">
      <c r="D103" s="72"/>
      <c r="E103" s="94"/>
      <c r="F103" s="94"/>
    </row>
    <row r="104">
      <c r="D104" s="72"/>
      <c r="E104" s="94"/>
      <c r="F104" s="94"/>
    </row>
    <row r="105">
      <c r="D105" s="72"/>
      <c r="E105" s="94"/>
      <c r="F105" s="94"/>
    </row>
    <row r="106">
      <c r="D106" s="72"/>
      <c r="E106" s="94"/>
      <c r="F106" s="94"/>
    </row>
    <row r="107">
      <c r="D107" s="72"/>
      <c r="E107" s="94"/>
      <c r="F107" s="94"/>
    </row>
    <row r="108">
      <c r="D108" s="72"/>
      <c r="E108" s="94"/>
      <c r="F108" s="94"/>
    </row>
    <row r="109">
      <c r="D109" s="72"/>
      <c r="E109" s="94"/>
      <c r="F109" s="94"/>
    </row>
    <row r="110">
      <c r="D110" s="72"/>
      <c r="E110" s="94"/>
      <c r="F110" s="94"/>
    </row>
    <row r="111">
      <c r="D111" s="72"/>
      <c r="E111" s="94"/>
      <c r="F111" s="94"/>
    </row>
    <row r="112">
      <c r="D112" s="72"/>
      <c r="E112" s="94"/>
      <c r="F112" s="94"/>
    </row>
    <row r="113">
      <c r="D113" s="72"/>
      <c r="E113" s="94"/>
      <c r="F113" s="94"/>
    </row>
    <row r="114">
      <c r="D114" s="72"/>
      <c r="E114" s="94"/>
      <c r="F114" s="94"/>
    </row>
    <row r="115">
      <c r="D115" s="72"/>
      <c r="E115" s="94"/>
      <c r="F115" s="94"/>
    </row>
    <row r="116">
      <c r="D116" s="72"/>
      <c r="E116" s="94"/>
      <c r="F116" s="94"/>
    </row>
    <row r="117">
      <c r="D117" s="72"/>
      <c r="E117" s="94"/>
      <c r="F117" s="94"/>
    </row>
    <row r="118">
      <c r="D118" s="72"/>
      <c r="E118" s="94"/>
      <c r="F118" s="94"/>
    </row>
    <row r="119">
      <c r="D119" s="72"/>
      <c r="E119" s="94"/>
      <c r="F119" s="94"/>
    </row>
    <row r="120">
      <c r="D120" s="72"/>
      <c r="E120" s="94"/>
      <c r="F120" s="94"/>
    </row>
    <row r="121">
      <c r="D121" s="72"/>
      <c r="E121" s="94"/>
      <c r="F121" s="94"/>
    </row>
    <row r="122">
      <c r="D122" s="72"/>
      <c r="E122" s="94"/>
      <c r="F122" s="94"/>
    </row>
    <row r="123">
      <c r="D123" s="72"/>
      <c r="E123" s="94"/>
      <c r="F123" s="94"/>
    </row>
    <row r="124">
      <c r="D124" s="72"/>
      <c r="E124" s="94"/>
      <c r="F124" s="94"/>
    </row>
    <row r="125">
      <c r="D125" s="72"/>
      <c r="E125" s="94"/>
      <c r="F125" s="94"/>
    </row>
    <row r="126">
      <c r="D126" s="72"/>
      <c r="E126" s="94"/>
      <c r="F126" s="94"/>
    </row>
    <row r="127">
      <c r="D127" s="72"/>
      <c r="E127" s="94"/>
      <c r="F127" s="94"/>
    </row>
    <row r="128">
      <c r="D128" s="72"/>
      <c r="E128" s="94"/>
      <c r="F128" s="94"/>
    </row>
    <row r="129">
      <c r="D129" s="72"/>
      <c r="E129" s="94"/>
      <c r="F129" s="94"/>
    </row>
    <row r="130">
      <c r="D130" s="72"/>
      <c r="E130" s="94"/>
      <c r="F130" s="94"/>
    </row>
    <row r="131">
      <c r="D131" s="72"/>
      <c r="E131" s="94"/>
      <c r="F131" s="94"/>
    </row>
    <row r="132">
      <c r="D132" s="72"/>
      <c r="E132" s="94"/>
      <c r="F132" s="94"/>
    </row>
    <row r="133">
      <c r="D133" s="72"/>
      <c r="E133" s="94"/>
      <c r="F133" s="94"/>
    </row>
    <row r="134">
      <c r="D134" s="72"/>
      <c r="E134" s="94"/>
      <c r="F134" s="94"/>
    </row>
    <row r="135">
      <c r="D135" s="72"/>
      <c r="E135" s="94"/>
      <c r="F135" s="94"/>
    </row>
    <row r="136">
      <c r="D136" s="72"/>
      <c r="E136" s="94"/>
      <c r="F136" s="94"/>
    </row>
    <row r="137">
      <c r="D137" s="72"/>
      <c r="E137" s="94"/>
      <c r="F137" s="94"/>
    </row>
    <row r="138">
      <c r="D138" s="72"/>
      <c r="E138" s="94"/>
      <c r="F138" s="94"/>
    </row>
    <row r="139">
      <c r="D139" s="72"/>
      <c r="E139" s="94"/>
      <c r="F139" s="94"/>
    </row>
    <row r="140">
      <c r="D140" s="72"/>
      <c r="E140" s="94"/>
      <c r="F140" s="94"/>
    </row>
    <row r="141">
      <c r="D141" s="72"/>
      <c r="E141" s="94"/>
      <c r="F141" s="94"/>
    </row>
    <row r="142">
      <c r="D142" s="72"/>
      <c r="E142" s="94"/>
      <c r="F142" s="94"/>
    </row>
    <row r="143">
      <c r="D143" s="72"/>
      <c r="E143" s="94"/>
      <c r="F143" s="94"/>
    </row>
    <row r="144">
      <c r="D144" s="72"/>
      <c r="E144" s="94"/>
      <c r="F144" s="94"/>
    </row>
    <row r="145">
      <c r="D145" s="72"/>
      <c r="E145" s="94"/>
      <c r="F145" s="94"/>
    </row>
    <row r="146">
      <c r="D146" s="72"/>
      <c r="E146" s="94"/>
      <c r="F146" s="94"/>
    </row>
    <row r="147">
      <c r="D147" s="72"/>
      <c r="E147" s="94"/>
      <c r="F147" s="94"/>
    </row>
    <row r="148">
      <c r="D148" s="72"/>
      <c r="E148" s="94"/>
      <c r="F148" s="94"/>
    </row>
    <row r="149">
      <c r="D149" s="72"/>
      <c r="E149" s="94"/>
      <c r="F149" s="94"/>
    </row>
    <row r="150">
      <c r="D150" s="72"/>
      <c r="E150" s="94"/>
      <c r="F150" s="94"/>
    </row>
    <row r="151">
      <c r="D151" s="72"/>
      <c r="E151" s="94"/>
      <c r="F151" s="94"/>
    </row>
    <row r="152">
      <c r="D152" s="72"/>
      <c r="E152" s="94"/>
      <c r="F152" s="94"/>
    </row>
    <row r="153">
      <c r="D153" s="72"/>
      <c r="E153" s="94"/>
      <c r="F153" s="94"/>
    </row>
    <row r="154">
      <c r="D154" s="72"/>
      <c r="E154" s="94"/>
      <c r="F154" s="94"/>
    </row>
    <row r="155">
      <c r="D155" s="72"/>
      <c r="E155" s="94"/>
      <c r="F155" s="94"/>
    </row>
    <row r="156">
      <c r="D156" s="72"/>
      <c r="E156" s="94"/>
      <c r="F156" s="94"/>
    </row>
    <row r="157">
      <c r="D157" s="72"/>
      <c r="E157" s="94"/>
      <c r="F157" s="94"/>
    </row>
    <row r="158">
      <c r="D158" s="72"/>
      <c r="E158" s="94"/>
      <c r="F158" s="94"/>
    </row>
    <row r="159">
      <c r="D159" s="72"/>
      <c r="E159" s="94"/>
      <c r="F159" s="94"/>
    </row>
    <row r="160">
      <c r="D160" s="72"/>
      <c r="E160" s="94"/>
      <c r="F160" s="94"/>
    </row>
    <row r="161">
      <c r="D161" s="72"/>
      <c r="E161" s="94"/>
      <c r="F161" s="94"/>
    </row>
    <row r="162">
      <c r="D162" s="72"/>
      <c r="E162" s="94"/>
      <c r="F162" s="94"/>
    </row>
    <row r="163">
      <c r="D163" s="72"/>
      <c r="E163" s="94"/>
      <c r="F163" s="94"/>
    </row>
    <row r="164">
      <c r="D164" s="72"/>
      <c r="E164" s="94"/>
      <c r="F164" s="94"/>
    </row>
    <row r="165">
      <c r="D165" s="72"/>
      <c r="E165" s="94"/>
      <c r="F165" s="94"/>
    </row>
    <row r="166">
      <c r="D166" s="72"/>
      <c r="E166" s="94"/>
      <c r="F166" s="94"/>
    </row>
    <row r="167">
      <c r="D167" s="72"/>
      <c r="E167" s="94"/>
      <c r="F167" s="94"/>
    </row>
    <row r="168">
      <c r="D168" s="72"/>
      <c r="E168" s="94"/>
      <c r="F168" s="94"/>
    </row>
    <row r="169">
      <c r="D169" s="72"/>
      <c r="E169" s="94"/>
      <c r="F169" s="94"/>
    </row>
    <row r="170">
      <c r="D170" s="72"/>
      <c r="E170" s="94"/>
      <c r="F170" s="94"/>
    </row>
    <row r="171">
      <c r="D171" s="72"/>
      <c r="E171" s="94"/>
      <c r="F171" s="94"/>
    </row>
    <row r="172">
      <c r="D172" s="72"/>
      <c r="E172" s="94"/>
      <c r="F172" s="94"/>
    </row>
    <row r="173">
      <c r="D173" s="72"/>
      <c r="E173" s="94"/>
      <c r="F173" s="94"/>
    </row>
    <row r="174">
      <c r="D174" s="72"/>
      <c r="E174" s="94"/>
      <c r="F174" s="94"/>
    </row>
    <row r="175">
      <c r="D175" s="72"/>
      <c r="E175" s="94"/>
      <c r="F175" s="94"/>
    </row>
    <row r="176">
      <c r="D176" s="72"/>
      <c r="E176" s="94"/>
      <c r="F176" s="94"/>
    </row>
    <row r="177">
      <c r="D177" s="72"/>
      <c r="E177" s="94"/>
      <c r="F177" s="94"/>
    </row>
    <row r="178">
      <c r="D178" s="72"/>
      <c r="E178" s="94"/>
      <c r="F178" s="94"/>
    </row>
    <row r="179">
      <c r="D179" s="72"/>
      <c r="E179" s="94"/>
      <c r="F179" s="94"/>
    </row>
    <row r="180">
      <c r="D180" s="72"/>
      <c r="E180" s="94"/>
      <c r="F180" s="94"/>
    </row>
    <row r="181">
      <c r="D181" s="72"/>
      <c r="E181" s="94"/>
      <c r="F181" s="94"/>
    </row>
    <row r="182">
      <c r="D182" s="72"/>
      <c r="E182" s="94"/>
      <c r="F182" s="94"/>
    </row>
    <row r="183">
      <c r="D183" s="72"/>
      <c r="E183" s="94"/>
      <c r="F183" s="94"/>
    </row>
    <row r="184">
      <c r="D184" s="72"/>
      <c r="E184" s="94"/>
      <c r="F184" s="94"/>
    </row>
    <row r="185">
      <c r="D185" s="72"/>
      <c r="E185" s="94"/>
      <c r="F185" s="94"/>
    </row>
    <row r="186">
      <c r="D186" s="72"/>
      <c r="E186" s="94"/>
      <c r="F186" s="94"/>
    </row>
    <row r="187">
      <c r="D187" s="72"/>
      <c r="E187" s="94"/>
      <c r="F187" s="94"/>
    </row>
    <row r="188">
      <c r="D188" s="72"/>
      <c r="E188" s="94"/>
      <c r="F188" s="94"/>
    </row>
    <row r="189">
      <c r="D189" s="72"/>
      <c r="E189" s="94"/>
      <c r="F189" s="94"/>
    </row>
    <row r="190">
      <c r="D190" s="72"/>
      <c r="E190" s="94"/>
      <c r="F190" s="94"/>
    </row>
    <row r="191">
      <c r="D191" s="72"/>
      <c r="E191" s="94"/>
      <c r="F191" s="94"/>
    </row>
    <row r="192">
      <c r="D192" s="72"/>
      <c r="E192" s="94"/>
      <c r="F192" s="94"/>
    </row>
    <row r="193">
      <c r="D193" s="72"/>
      <c r="E193" s="94"/>
      <c r="F193" s="94"/>
    </row>
    <row r="194">
      <c r="D194" s="72"/>
      <c r="E194" s="94"/>
      <c r="F194" s="94"/>
    </row>
    <row r="195">
      <c r="D195" s="72"/>
      <c r="E195" s="94"/>
      <c r="F195" s="94"/>
    </row>
    <row r="196">
      <c r="D196" s="72"/>
      <c r="E196" s="94"/>
      <c r="F196" s="94"/>
    </row>
    <row r="197">
      <c r="D197" s="72"/>
      <c r="E197" s="94"/>
      <c r="F197" s="94"/>
    </row>
    <row r="198">
      <c r="D198" s="72"/>
      <c r="E198" s="94"/>
      <c r="F198" s="94"/>
    </row>
    <row r="199">
      <c r="D199" s="72"/>
      <c r="E199" s="94"/>
      <c r="F199" s="94"/>
    </row>
    <row r="200">
      <c r="D200" s="72"/>
      <c r="E200" s="94"/>
      <c r="F200" s="94"/>
    </row>
    <row r="201">
      <c r="D201" s="72"/>
      <c r="E201" s="94"/>
      <c r="F201" s="94"/>
    </row>
    <row r="202">
      <c r="D202" s="72"/>
      <c r="E202" s="94"/>
      <c r="F202" s="94"/>
    </row>
    <row r="203">
      <c r="D203" s="72"/>
      <c r="E203" s="94"/>
      <c r="F203" s="94"/>
    </row>
    <row r="204">
      <c r="D204" s="72"/>
      <c r="E204" s="94"/>
      <c r="F204" s="94"/>
    </row>
    <row r="205">
      <c r="D205" s="72"/>
      <c r="E205" s="94"/>
      <c r="F205" s="94"/>
    </row>
    <row r="206">
      <c r="D206" s="72"/>
      <c r="E206" s="94"/>
      <c r="F206" s="94"/>
    </row>
    <row r="207">
      <c r="D207" s="72"/>
      <c r="E207" s="94"/>
      <c r="F207" s="94"/>
    </row>
    <row r="208">
      <c r="D208" s="72"/>
      <c r="E208" s="94"/>
      <c r="F208" s="94"/>
    </row>
    <row r="209">
      <c r="D209" s="72"/>
      <c r="E209" s="94"/>
      <c r="F209" s="94"/>
    </row>
    <row r="210">
      <c r="D210" s="72"/>
      <c r="E210" s="94"/>
      <c r="F210" s="94"/>
    </row>
    <row r="211">
      <c r="D211" s="72"/>
      <c r="E211" s="94"/>
      <c r="F211" s="94"/>
    </row>
    <row r="212">
      <c r="D212" s="72"/>
      <c r="E212" s="94"/>
      <c r="F212" s="94"/>
    </row>
    <row r="213">
      <c r="D213" s="72"/>
      <c r="E213" s="94"/>
      <c r="F213" s="94"/>
    </row>
    <row r="214">
      <c r="D214" s="72"/>
      <c r="E214" s="94"/>
      <c r="F214" s="94"/>
    </row>
    <row r="215">
      <c r="D215" s="72"/>
      <c r="E215" s="94"/>
      <c r="F215" s="94"/>
    </row>
    <row r="216">
      <c r="D216" s="72"/>
      <c r="E216" s="94"/>
      <c r="F216" s="94"/>
    </row>
    <row r="217">
      <c r="D217" s="72"/>
      <c r="E217" s="94"/>
      <c r="F217" s="94"/>
    </row>
    <row r="218">
      <c r="D218" s="72"/>
      <c r="E218" s="94"/>
      <c r="F218" s="94"/>
    </row>
    <row r="219">
      <c r="D219" s="72"/>
      <c r="E219" s="94"/>
      <c r="F219" s="94"/>
    </row>
    <row r="220">
      <c r="D220" s="72"/>
      <c r="E220" s="94"/>
      <c r="F220" s="94"/>
    </row>
    <row r="221">
      <c r="D221" s="72"/>
      <c r="E221" s="94"/>
      <c r="F221" s="94"/>
    </row>
    <row r="222">
      <c r="D222" s="72"/>
      <c r="E222" s="94"/>
      <c r="F222" s="94"/>
    </row>
    <row r="223">
      <c r="D223" s="72"/>
      <c r="E223" s="94"/>
      <c r="F223" s="94"/>
    </row>
    <row r="224">
      <c r="D224" s="72"/>
      <c r="E224" s="94"/>
      <c r="F224" s="94"/>
    </row>
    <row r="225">
      <c r="D225" s="72"/>
      <c r="E225" s="94"/>
      <c r="F225" s="94"/>
    </row>
    <row r="226">
      <c r="D226" s="72"/>
      <c r="E226" s="94"/>
      <c r="F226" s="94"/>
    </row>
    <row r="227">
      <c r="D227" s="72"/>
      <c r="E227" s="94"/>
      <c r="F227" s="94"/>
    </row>
    <row r="228">
      <c r="D228" s="72"/>
      <c r="E228" s="94"/>
      <c r="F228" s="94"/>
    </row>
    <row r="229">
      <c r="D229" s="72"/>
      <c r="E229" s="94"/>
      <c r="F229" s="94"/>
    </row>
    <row r="230">
      <c r="D230" s="72"/>
      <c r="E230" s="94"/>
      <c r="F230" s="94"/>
    </row>
    <row r="231">
      <c r="D231" s="72"/>
      <c r="E231" s="94"/>
      <c r="F231" s="94"/>
    </row>
    <row r="232">
      <c r="D232" s="72"/>
      <c r="E232" s="94"/>
      <c r="F232" s="94"/>
    </row>
    <row r="233">
      <c r="D233" s="72"/>
      <c r="E233" s="94"/>
      <c r="F233" s="94"/>
    </row>
    <row r="234">
      <c r="D234" s="72"/>
      <c r="E234" s="94"/>
      <c r="F234" s="94"/>
    </row>
    <row r="235">
      <c r="D235" s="72"/>
      <c r="E235" s="94"/>
      <c r="F235" s="94"/>
    </row>
    <row r="236">
      <c r="D236" s="72"/>
      <c r="E236" s="94"/>
      <c r="F236" s="94"/>
    </row>
    <row r="237">
      <c r="D237" s="72"/>
      <c r="E237" s="94"/>
      <c r="F237" s="94"/>
    </row>
    <row r="238">
      <c r="D238" s="72"/>
      <c r="E238" s="94"/>
      <c r="F238" s="94"/>
    </row>
    <row r="239">
      <c r="D239" s="72"/>
      <c r="E239" s="94"/>
      <c r="F239" s="94"/>
    </row>
    <row r="240">
      <c r="D240" s="72"/>
      <c r="E240" s="94"/>
      <c r="F240" s="94"/>
    </row>
    <row r="241">
      <c r="D241" s="72"/>
      <c r="E241" s="94"/>
      <c r="F241" s="94"/>
    </row>
    <row r="242">
      <c r="D242" s="72"/>
      <c r="E242" s="94"/>
      <c r="F242" s="94"/>
    </row>
    <row r="243">
      <c r="D243" s="72"/>
      <c r="E243" s="94"/>
      <c r="F243" s="94"/>
    </row>
    <row r="244">
      <c r="D244" s="72"/>
      <c r="E244" s="94"/>
      <c r="F244" s="94"/>
    </row>
    <row r="245">
      <c r="D245" s="72"/>
      <c r="E245" s="94"/>
      <c r="F245" s="94"/>
    </row>
    <row r="246">
      <c r="D246" s="72"/>
      <c r="E246" s="94"/>
      <c r="F246" s="94"/>
    </row>
    <row r="247">
      <c r="D247" s="72"/>
      <c r="E247" s="94"/>
      <c r="F247" s="94"/>
    </row>
    <row r="248">
      <c r="D248" s="72"/>
      <c r="E248" s="94"/>
      <c r="F248" s="94"/>
    </row>
    <row r="249">
      <c r="D249" s="72"/>
      <c r="E249" s="94"/>
      <c r="F249" s="94"/>
    </row>
    <row r="250">
      <c r="D250" s="72"/>
      <c r="E250" s="94"/>
      <c r="F250" s="94"/>
    </row>
    <row r="251">
      <c r="D251" s="72"/>
      <c r="E251" s="94"/>
      <c r="F251" s="94"/>
    </row>
    <row r="252">
      <c r="D252" s="72"/>
      <c r="E252" s="94"/>
      <c r="F252" s="94"/>
    </row>
    <row r="253">
      <c r="D253" s="72"/>
      <c r="E253" s="94"/>
      <c r="F253" s="94"/>
    </row>
    <row r="254">
      <c r="D254" s="72"/>
      <c r="E254" s="94"/>
      <c r="F254" s="94"/>
    </row>
    <row r="255">
      <c r="D255" s="72"/>
      <c r="E255" s="94"/>
      <c r="F255" s="94"/>
    </row>
    <row r="256">
      <c r="D256" s="72"/>
      <c r="E256" s="94"/>
      <c r="F256" s="94"/>
    </row>
    <row r="257">
      <c r="D257" s="72"/>
      <c r="E257" s="94"/>
      <c r="F257" s="94"/>
    </row>
    <row r="258">
      <c r="D258" s="72"/>
      <c r="E258" s="94"/>
      <c r="F258" s="94"/>
    </row>
    <row r="259">
      <c r="D259" s="72"/>
      <c r="E259" s="94"/>
      <c r="F259" s="94"/>
    </row>
    <row r="260">
      <c r="D260" s="72"/>
      <c r="E260" s="94"/>
      <c r="F260" s="94"/>
    </row>
    <row r="261">
      <c r="D261" s="72"/>
      <c r="E261" s="94"/>
      <c r="F261" s="94"/>
    </row>
    <row r="262">
      <c r="D262" s="72"/>
      <c r="E262" s="94"/>
      <c r="F262" s="94"/>
    </row>
    <row r="263">
      <c r="D263" s="72"/>
      <c r="E263" s="94"/>
      <c r="F263" s="94"/>
    </row>
    <row r="264">
      <c r="D264" s="72"/>
      <c r="E264" s="94"/>
      <c r="F264" s="94"/>
    </row>
    <row r="265">
      <c r="D265" s="72"/>
      <c r="E265" s="94"/>
      <c r="F265" s="94"/>
    </row>
    <row r="266">
      <c r="D266" s="72"/>
      <c r="E266" s="94"/>
      <c r="F266" s="94"/>
    </row>
    <row r="267">
      <c r="D267" s="72"/>
      <c r="E267" s="94"/>
      <c r="F267" s="94"/>
    </row>
    <row r="268">
      <c r="D268" s="72"/>
      <c r="E268" s="94"/>
      <c r="F268" s="94"/>
    </row>
    <row r="269">
      <c r="D269" s="72"/>
      <c r="E269" s="94"/>
      <c r="F269" s="94"/>
    </row>
    <row r="270">
      <c r="D270" s="72"/>
      <c r="E270" s="94"/>
      <c r="F270" s="94"/>
    </row>
    <row r="271">
      <c r="D271" s="72"/>
      <c r="E271" s="94"/>
      <c r="F271" s="94"/>
    </row>
    <row r="272">
      <c r="D272" s="72"/>
      <c r="E272" s="94"/>
      <c r="F272" s="94"/>
    </row>
    <row r="273">
      <c r="D273" s="72"/>
      <c r="E273" s="94"/>
      <c r="F273" s="94"/>
    </row>
    <row r="274">
      <c r="D274" s="72"/>
      <c r="E274" s="94"/>
      <c r="F274" s="94"/>
    </row>
    <row r="275">
      <c r="D275" s="72"/>
      <c r="E275" s="94"/>
      <c r="F275" s="94"/>
    </row>
    <row r="276">
      <c r="D276" s="72"/>
      <c r="E276" s="94"/>
      <c r="F276" s="94"/>
    </row>
    <row r="277">
      <c r="D277" s="72"/>
      <c r="E277" s="94"/>
      <c r="F277" s="94"/>
    </row>
    <row r="278">
      <c r="D278" s="72"/>
      <c r="E278" s="94"/>
      <c r="F278" s="94"/>
    </row>
    <row r="279">
      <c r="D279" s="72"/>
      <c r="E279" s="94"/>
      <c r="F279" s="94"/>
    </row>
    <row r="280">
      <c r="D280" s="72"/>
      <c r="E280" s="94"/>
      <c r="F280" s="94"/>
    </row>
    <row r="281">
      <c r="D281" s="72"/>
      <c r="E281" s="94"/>
      <c r="F281" s="94"/>
    </row>
    <row r="282">
      <c r="D282" s="72"/>
      <c r="E282" s="94"/>
      <c r="F282" s="94"/>
    </row>
    <row r="283">
      <c r="D283" s="72"/>
      <c r="E283" s="94"/>
      <c r="F283" s="94"/>
    </row>
    <row r="284">
      <c r="D284" s="72"/>
      <c r="E284" s="94"/>
      <c r="F284" s="94"/>
    </row>
    <row r="285">
      <c r="D285" s="72"/>
      <c r="E285" s="94"/>
      <c r="F285" s="94"/>
    </row>
    <row r="286">
      <c r="D286" s="72"/>
      <c r="E286" s="94"/>
      <c r="F286" s="94"/>
    </row>
    <row r="287">
      <c r="D287" s="72"/>
      <c r="E287" s="94"/>
      <c r="F287" s="94"/>
    </row>
    <row r="288">
      <c r="D288" s="72"/>
      <c r="E288" s="94"/>
      <c r="F288" s="94"/>
    </row>
    <row r="289">
      <c r="D289" s="72"/>
      <c r="E289" s="94"/>
      <c r="F289" s="94"/>
    </row>
    <row r="290">
      <c r="D290" s="72"/>
      <c r="E290" s="94"/>
      <c r="F290" s="94"/>
    </row>
    <row r="291">
      <c r="D291" s="72"/>
      <c r="E291" s="94"/>
      <c r="F291" s="94"/>
    </row>
    <row r="292">
      <c r="D292" s="72"/>
      <c r="E292" s="94"/>
      <c r="F292" s="94"/>
    </row>
    <row r="293">
      <c r="D293" s="72"/>
      <c r="E293" s="94"/>
      <c r="F293" s="94"/>
    </row>
    <row r="294">
      <c r="D294" s="72"/>
      <c r="E294" s="94"/>
      <c r="F294" s="94"/>
    </row>
    <row r="295">
      <c r="D295" s="72"/>
      <c r="E295" s="94"/>
      <c r="F295" s="94"/>
    </row>
    <row r="296">
      <c r="D296" s="72"/>
      <c r="E296" s="94"/>
      <c r="F296" s="94"/>
    </row>
    <row r="297">
      <c r="D297" s="72"/>
      <c r="E297" s="94"/>
      <c r="F297" s="94"/>
    </row>
    <row r="298">
      <c r="D298" s="72"/>
      <c r="E298" s="94"/>
      <c r="F298" s="94"/>
    </row>
    <row r="299">
      <c r="D299" s="72"/>
      <c r="E299" s="94"/>
      <c r="F299" s="94"/>
    </row>
    <row r="300">
      <c r="D300" s="72"/>
      <c r="E300" s="94"/>
      <c r="F300" s="94"/>
    </row>
    <row r="301">
      <c r="D301" s="72"/>
      <c r="E301" s="94"/>
      <c r="F301" s="94"/>
    </row>
    <row r="302">
      <c r="D302" s="72"/>
      <c r="E302" s="94"/>
      <c r="F302" s="94"/>
    </row>
    <row r="303">
      <c r="D303" s="72"/>
      <c r="E303" s="94"/>
      <c r="F303" s="94"/>
    </row>
    <row r="304">
      <c r="D304" s="72"/>
      <c r="E304" s="94"/>
      <c r="F304" s="94"/>
    </row>
    <row r="305">
      <c r="D305" s="72"/>
      <c r="E305" s="94"/>
      <c r="F305" s="94"/>
    </row>
    <row r="306">
      <c r="D306" s="72"/>
      <c r="E306" s="94"/>
      <c r="F306" s="94"/>
    </row>
    <row r="307">
      <c r="D307" s="72"/>
      <c r="E307" s="94"/>
      <c r="F307" s="94"/>
    </row>
    <row r="308">
      <c r="D308" s="72"/>
      <c r="E308" s="94"/>
      <c r="F308" s="94"/>
    </row>
    <row r="309">
      <c r="D309" s="72"/>
      <c r="E309" s="94"/>
      <c r="F309" s="94"/>
    </row>
    <row r="310">
      <c r="D310" s="72"/>
      <c r="E310" s="94"/>
      <c r="F310" s="94"/>
    </row>
    <row r="311">
      <c r="D311" s="72"/>
      <c r="E311" s="94"/>
      <c r="F311" s="94"/>
    </row>
    <row r="312">
      <c r="D312" s="72"/>
      <c r="E312" s="94"/>
      <c r="F312" s="94"/>
    </row>
    <row r="313">
      <c r="D313" s="72"/>
      <c r="E313" s="94"/>
      <c r="F313" s="94"/>
    </row>
    <row r="314">
      <c r="D314" s="72"/>
      <c r="E314" s="94"/>
      <c r="F314" s="94"/>
    </row>
    <row r="315">
      <c r="D315" s="72"/>
      <c r="E315" s="94"/>
      <c r="F315" s="94"/>
    </row>
    <row r="316">
      <c r="D316" s="72"/>
      <c r="E316" s="94"/>
      <c r="F316" s="94"/>
    </row>
    <row r="317">
      <c r="D317" s="72"/>
      <c r="E317" s="94"/>
      <c r="F317" s="94"/>
    </row>
    <row r="318">
      <c r="D318" s="72"/>
      <c r="E318" s="94"/>
      <c r="F318" s="94"/>
    </row>
    <row r="319">
      <c r="D319" s="72"/>
      <c r="E319" s="94"/>
      <c r="F319" s="94"/>
    </row>
    <row r="320">
      <c r="D320" s="72"/>
      <c r="E320" s="94"/>
      <c r="F320" s="94"/>
    </row>
    <row r="321">
      <c r="D321" s="72"/>
      <c r="E321" s="94"/>
      <c r="F321" s="94"/>
    </row>
    <row r="322">
      <c r="D322" s="72"/>
      <c r="E322" s="94"/>
      <c r="F322" s="94"/>
    </row>
    <row r="323">
      <c r="D323" s="72"/>
      <c r="E323" s="94"/>
      <c r="F323" s="94"/>
    </row>
    <row r="324">
      <c r="D324" s="72"/>
      <c r="E324" s="94"/>
      <c r="F324" s="94"/>
    </row>
    <row r="325">
      <c r="D325" s="72"/>
      <c r="E325" s="94"/>
      <c r="F325" s="94"/>
    </row>
    <row r="326">
      <c r="D326" s="72"/>
      <c r="E326" s="94"/>
      <c r="F326" s="94"/>
    </row>
    <row r="327">
      <c r="D327" s="72"/>
      <c r="E327" s="94"/>
      <c r="F327" s="94"/>
    </row>
    <row r="328">
      <c r="D328" s="72"/>
      <c r="E328" s="94"/>
      <c r="F328" s="94"/>
    </row>
    <row r="329">
      <c r="D329" s="72"/>
      <c r="E329" s="94"/>
      <c r="F329" s="94"/>
    </row>
    <row r="330">
      <c r="D330" s="72"/>
      <c r="E330" s="94"/>
      <c r="F330" s="94"/>
    </row>
    <row r="331">
      <c r="D331" s="72"/>
      <c r="E331" s="94"/>
      <c r="F331" s="94"/>
    </row>
    <row r="332">
      <c r="D332" s="72"/>
      <c r="E332" s="94"/>
      <c r="F332" s="94"/>
    </row>
    <row r="333">
      <c r="D333" s="72"/>
      <c r="E333" s="94"/>
      <c r="F333" s="94"/>
    </row>
    <row r="334">
      <c r="D334" s="72"/>
      <c r="E334" s="94"/>
      <c r="F334" s="94"/>
    </row>
    <row r="335">
      <c r="D335" s="72"/>
      <c r="E335" s="94"/>
      <c r="F335" s="94"/>
    </row>
    <row r="336">
      <c r="D336" s="72"/>
      <c r="E336" s="94"/>
      <c r="F336" s="94"/>
    </row>
    <row r="337">
      <c r="D337" s="72"/>
      <c r="E337" s="94"/>
      <c r="F337" s="94"/>
    </row>
    <row r="338">
      <c r="D338" s="72"/>
      <c r="E338" s="94"/>
      <c r="F338" s="94"/>
    </row>
    <row r="339">
      <c r="D339" s="72"/>
      <c r="E339" s="94"/>
      <c r="F339" s="94"/>
    </row>
    <row r="340">
      <c r="D340" s="72"/>
      <c r="E340" s="94"/>
      <c r="F340" s="94"/>
    </row>
    <row r="341">
      <c r="D341" s="72"/>
      <c r="E341" s="94"/>
      <c r="F341" s="94"/>
    </row>
    <row r="342">
      <c r="D342" s="72"/>
      <c r="E342" s="94"/>
      <c r="F342" s="94"/>
    </row>
    <row r="343">
      <c r="D343" s="72"/>
      <c r="E343" s="94"/>
      <c r="F343" s="94"/>
    </row>
    <row r="344">
      <c r="D344" s="72"/>
      <c r="E344" s="94"/>
      <c r="F344" s="94"/>
    </row>
    <row r="345">
      <c r="D345" s="72"/>
      <c r="E345" s="94"/>
      <c r="F345" s="94"/>
    </row>
    <row r="346">
      <c r="D346" s="72"/>
      <c r="E346" s="94"/>
      <c r="F346" s="94"/>
    </row>
    <row r="347">
      <c r="D347" s="72"/>
      <c r="E347" s="94"/>
      <c r="F347" s="94"/>
    </row>
    <row r="348">
      <c r="D348" s="72"/>
      <c r="E348" s="94"/>
      <c r="F348" s="94"/>
    </row>
    <row r="349">
      <c r="D349" s="72"/>
      <c r="E349" s="94"/>
      <c r="F349" s="94"/>
    </row>
    <row r="350">
      <c r="D350" s="72"/>
      <c r="E350" s="94"/>
      <c r="F350" s="94"/>
    </row>
    <row r="351">
      <c r="D351" s="72"/>
      <c r="E351" s="94"/>
      <c r="F351" s="94"/>
    </row>
    <row r="352">
      <c r="D352" s="72"/>
      <c r="E352" s="94"/>
      <c r="F352" s="94"/>
    </row>
    <row r="353">
      <c r="D353" s="72"/>
      <c r="E353" s="94"/>
      <c r="F353" s="94"/>
    </row>
    <row r="354">
      <c r="D354" s="72"/>
      <c r="E354" s="94"/>
      <c r="F354" s="94"/>
    </row>
    <row r="355">
      <c r="D355" s="72"/>
      <c r="E355" s="94"/>
      <c r="F355" s="94"/>
    </row>
    <row r="356">
      <c r="D356" s="72"/>
      <c r="E356" s="94"/>
      <c r="F356" s="94"/>
    </row>
    <row r="357">
      <c r="D357" s="72"/>
      <c r="E357" s="94"/>
      <c r="F357" s="94"/>
    </row>
    <row r="358">
      <c r="D358" s="72"/>
      <c r="E358" s="94"/>
      <c r="F358" s="94"/>
    </row>
    <row r="359">
      <c r="D359" s="72"/>
      <c r="E359" s="94"/>
      <c r="F359" s="94"/>
    </row>
    <row r="360">
      <c r="D360" s="72"/>
      <c r="E360" s="94"/>
      <c r="F360" s="94"/>
    </row>
    <row r="361">
      <c r="D361" s="72"/>
      <c r="E361" s="94"/>
      <c r="F361" s="94"/>
    </row>
    <row r="362">
      <c r="D362" s="72"/>
      <c r="E362" s="94"/>
      <c r="F362" s="94"/>
    </row>
    <row r="363">
      <c r="D363" s="72"/>
      <c r="E363" s="94"/>
      <c r="F363" s="94"/>
    </row>
    <row r="364">
      <c r="D364" s="72"/>
      <c r="E364" s="94"/>
      <c r="F364" s="94"/>
    </row>
    <row r="365">
      <c r="D365" s="72"/>
      <c r="E365" s="94"/>
      <c r="F365" s="94"/>
    </row>
    <row r="366">
      <c r="D366" s="72"/>
      <c r="E366" s="94"/>
      <c r="F366" s="94"/>
    </row>
    <row r="367">
      <c r="D367" s="72"/>
      <c r="E367" s="94"/>
      <c r="F367" s="94"/>
    </row>
    <row r="368">
      <c r="D368" s="72"/>
      <c r="E368" s="94"/>
      <c r="F368" s="94"/>
    </row>
    <row r="369">
      <c r="D369" s="72"/>
      <c r="E369" s="94"/>
      <c r="F369" s="94"/>
    </row>
    <row r="370">
      <c r="D370" s="72"/>
      <c r="E370" s="94"/>
      <c r="F370" s="94"/>
    </row>
    <row r="371">
      <c r="D371" s="72"/>
      <c r="E371" s="94"/>
      <c r="F371" s="94"/>
    </row>
    <row r="372">
      <c r="D372" s="72"/>
      <c r="E372" s="94"/>
      <c r="F372" s="94"/>
    </row>
    <row r="373">
      <c r="D373" s="72"/>
      <c r="E373" s="94"/>
      <c r="F373" s="94"/>
    </row>
    <row r="374">
      <c r="D374" s="72"/>
      <c r="E374" s="94"/>
      <c r="F374" s="94"/>
    </row>
    <row r="375">
      <c r="D375" s="72"/>
      <c r="E375" s="94"/>
      <c r="F375" s="94"/>
    </row>
    <row r="376">
      <c r="D376" s="72"/>
      <c r="E376" s="94"/>
      <c r="F376" s="94"/>
    </row>
    <row r="377">
      <c r="D377" s="72"/>
      <c r="E377" s="94"/>
      <c r="F377" s="94"/>
    </row>
    <row r="378">
      <c r="D378" s="72"/>
      <c r="E378" s="94"/>
      <c r="F378" s="94"/>
    </row>
    <row r="379">
      <c r="D379" s="72"/>
      <c r="E379" s="94"/>
      <c r="F379" s="94"/>
    </row>
    <row r="380">
      <c r="D380" s="72"/>
      <c r="E380" s="94"/>
      <c r="F380" s="94"/>
    </row>
    <row r="381">
      <c r="D381" s="72"/>
      <c r="E381" s="94"/>
      <c r="F381" s="94"/>
    </row>
    <row r="382">
      <c r="D382" s="72"/>
      <c r="E382" s="94"/>
      <c r="F382" s="94"/>
    </row>
    <row r="383">
      <c r="D383" s="72"/>
      <c r="E383" s="94"/>
      <c r="F383" s="94"/>
    </row>
    <row r="384">
      <c r="D384" s="72"/>
      <c r="E384" s="94"/>
      <c r="F384" s="94"/>
    </row>
    <row r="385">
      <c r="D385" s="72"/>
      <c r="E385" s="94"/>
      <c r="F385" s="94"/>
    </row>
    <row r="386">
      <c r="D386" s="72"/>
      <c r="E386" s="94"/>
      <c r="F386" s="94"/>
    </row>
    <row r="387">
      <c r="D387" s="72"/>
      <c r="E387" s="94"/>
      <c r="F387" s="94"/>
    </row>
    <row r="388">
      <c r="D388" s="72"/>
      <c r="E388" s="94"/>
      <c r="F388" s="94"/>
    </row>
    <row r="389">
      <c r="D389" s="72"/>
      <c r="E389" s="94"/>
      <c r="F389" s="94"/>
    </row>
    <row r="390">
      <c r="D390" s="72"/>
      <c r="E390" s="94"/>
      <c r="F390" s="94"/>
    </row>
    <row r="391">
      <c r="D391" s="72"/>
      <c r="E391" s="94"/>
      <c r="F391" s="94"/>
    </row>
    <row r="392">
      <c r="D392" s="72"/>
      <c r="E392" s="94"/>
      <c r="F392" s="94"/>
    </row>
    <row r="393">
      <c r="D393" s="72"/>
      <c r="E393" s="94"/>
      <c r="F393" s="94"/>
    </row>
    <row r="394">
      <c r="D394" s="72"/>
      <c r="E394" s="94"/>
      <c r="F394" s="94"/>
    </row>
    <row r="395">
      <c r="D395" s="72"/>
      <c r="E395" s="94"/>
      <c r="F395" s="94"/>
    </row>
    <row r="396">
      <c r="D396" s="72"/>
      <c r="E396" s="94"/>
      <c r="F396" s="94"/>
    </row>
    <row r="397">
      <c r="D397" s="72"/>
      <c r="E397" s="94"/>
      <c r="F397" s="94"/>
    </row>
    <row r="398">
      <c r="D398" s="72"/>
      <c r="E398" s="94"/>
      <c r="F398" s="94"/>
    </row>
    <row r="399">
      <c r="D399" s="72"/>
      <c r="E399" s="94"/>
      <c r="F399" s="94"/>
    </row>
    <row r="400">
      <c r="D400" s="72"/>
      <c r="E400" s="94"/>
      <c r="F400" s="94"/>
    </row>
    <row r="401">
      <c r="D401" s="72"/>
      <c r="E401" s="94"/>
      <c r="F401" s="94"/>
    </row>
    <row r="402">
      <c r="D402" s="72"/>
      <c r="E402" s="94"/>
      <c r="F402" s="94"/>
    </row>
    <row r="403">
      <c r="D403" s="72"/>
      <c r="E403" s="94"/>
      <c r="F403" s="94"/>
    </row>
    <row r="404">
      <c r="D404" s="72"/>
      <c r="E404" s="94"/>
      <c r="F404" s="94"/>
    </row>
    <row r="405">
      <c r="D405" s="72"/>
      <c r="E405" s="94"/>
      <c r="F405" s="94"/>
    </row>
    <row r="406">
      <c r="D406" s="72"/>
      <c r="E406" s="94"/>
      <c r="F406" s="94"/>
    </row>
    <row r="407">
      <c r="D407" s="72"/>
      <c r="E407" s="94"/>
      <c r="F407" s="94"/>
    </row>
    <row r="408">
      <c r="D408" s="72"/>
      <c r="E408" s="94"/>
      <c r="F408" s="94"/>
    </row>
    <row r="409">
      <c r="D409" s="72"/>
      <c r="E409" s="94"/>
      <c r="F409" s="94"/>
    </row>
    <row r="410">
      <c r="D410" s="72"/>
      <c r="E410" s="94"/>
      <c r="F410" s="94"/>
    </row>
    <row r="411">
      <c r="D411" s="72"/>
      <c r="E411" s="94"/>
      <c r="F411" s="94"/>
    </row>
    <row r="412">
      <c r="D412" s="72"/>
      <c r="E412" s="94"/>
      <c r="F412" s="94"/>
    </row>
    <row r="413">
      <c r="D413" s="72"/>
      <c r="E413" s="94"/>
      <c r="F413" s="94"/>
    </row>
    <row r="414">
      <c r="D414" s="72"/>
      <c r="E414" s="94"/>
      <c r="F414" s="94"/>
    </row>
    <row r="415">
      <c r="D415" s="72"/>
      <c r="E415" s="94"/>
      <c r="F415" s="94"/>
    </row>
    <row r="416">
      <c r="D416" s="72"/>
      <c r="E416" s="94"/>
      <c r="F416" s="94"/>
    </row>
    <row r="417">
      <c r="D417" s="72"/>
      <c r="E417" s="94"/>
      <c r="F417" s="94"/>
    </row>
    <row r="418">
      <c r="D418" s="72"/>
      <c r="E418" s="94"/>
      <c r="F418" s="94"/>
    </row>
    <row r="419">
      <c r="D419" s="72"/>
      <c r="E419" s="94"/>
      <c r="F419" s="94"/>
    </row>
    <row r="420">
      <c r="D420" s="72"/>
      <c r="E420" s="94"/>
      <c r="F420" s="94"/>
    </row>
    <row r="421">
      <c r="D421" s="72"/>
      <c r="E421" s="94"/>
      <c r="F421" s="94"/>
    </row>
    <row r="422">
      <c r="D422" s="72"/>
      <c r="E422" s="94"/>
      <c r="F422" s="94"/>
    </row>
    <row r="423">
      <c r="D423" s="72"/>
      <c r="E423" s="94"/>
      <c r="F423" s="94"/>
    </row>
    <row r="424">
      <c r="D424" s="72"/>
      <c r="E424" s="94"/>
      <c r="F424" s="94"/>
    </row>
    <row r="425">
      <c r="D425" s="72"/>
      <c r="E425" s="94"/>
      <c r="F425" s="94"/>
    </row>
    <row r="426">
      <c r="D426" s="72"/>
      <c r="E426" s="94"/>
      <c r="F426" s="94"/>
    </row>
    <row r="427">
      <c r="D427" s="72"/>
      <c r="E427" s="94"/>
      <c r="F427" s="94"/>
    </row>
    <row r="428">
      <c r="D428" s="72"/>
      <c r="E428" s="94"/>
      <c r="F428" s="94"/>
    </row>
    <row r="429">
      <c r="D429" s="72"/>
      <c r="E429" s="94"/>
      <c r="F429" s="94"/>
    </row>
    <row r="430">
      <c r="D430" s="72"/>
      <c r="E430" s="94"/>
      <c r="F430" s="94"/>
    </row>
    <row r="431">
      <c r="D431" s="72"/>
      <c r="E431" s="94"/>
      <c r="F431" s="94"/>
    </row>
    <row r="432">
      <c r="D432" s="72"/>
      <c r="E432" s="94"/>
      <c r="F432" s="94"/>
    </row>
    <row r="433">
      <c r="D433" s="72"/>
      <c r="E433" s="94"/>
      <c r="F433" s="94"/>
    </row>
    <row r="434">
      <c r="D434" s="72"/>
      <c r="E434" s="94"/>
      <c r="F434" s="94"/>
    </row>
    <row r="435">
      <c r="D435" s="72"/>
      <c r="E435" s="94"/>
      <c r="F435" s="94"/>
    </row>
    <row r="436">
      <c r="D436" s="72"/>
      <c r="E436" s="94"/>
      <c r="F436" s="94"/>
    </row>
    <row r="437">
      <c r="D437" s="72"/>
      <c r="E437" s="94"/>
      <c r="F437" s="94"/>
    </row>
    <row r="438">
      <c r="D438" s="72"/>
      <c r="E438" s="94"/>
      <c r="F438" s="94"/>
    </row>
    <row r="439">
      <c r="D439" s="72"/>
      <c r="E439" s="94"/>
      <c r="F439" s="94"/>
    </row>
    <row r="440">
      <c r="D440" s="72"/>
      <c r="E440" s="94"/>
      <c r="F440" s="94"/>
    </row>
    <row r="441">
      <c r="D441" s="72"/>
      <c r="E441" s="94"/>
      <c r="F441" s="94"/>
    </row>
    <row r="442">
      <c r="D442" s="72"/>
      <c r="E442" s="94"/>
      <c r="F442" s="94"/>
    </row>
    <row r="443">
      <c r="D443" s="72"/>
      <c r="E443" s="94"/>
      <c r="F443" s="94"/>
    </row>
    <row r="444">
      <c r="D444" s="72"/>
      <c r="E444" s="94"/>
      <c r="F444" s="94"/>
    </row>
    <row r="445">
      <c r="D445" s="72"/>
      <c r="E445" s="94"/>
      <c r="F445" s="94"/>
    </row>
    <row r="446">
      <c r="D446" s="72"/>
      <c r="E446" s="94"/>
      <c r="F446" s="94"/>
    </row>
    <row r="447">
      <c r="D447" s="72"/>
      <c r="E447" s="94"/>
      <c r="F447" s="94"/>
    </row>
    <row r="448">
      <c r="D448" s="72"/>
      <c r="E448" s="94"/>
      <c r="F448" s="94"/>
    </row>
    <row r="449">
      <c r="D449" s="72"/>
      <c r="E449" s="94"/>
      <c r="F449" s="94"/>
    </row>
    <row r="450">
      <c r="D450" s="72"/>
      <c r="E450" s="94"/>
      <c r="F450" s="94"/>
    </row>
    <row r="451">
      <c r="D451" s="72"/>
      <c r="E451" s="94"/>
      <c r="F451" s="94"/>
    </row>
    <row r="452">
      <c r="D452" s="72"/>
      <c r="E452" s="94"/>
      <c r="F452" s="94"/>
    </row>
    <row r="453">
      <c r="D453" s="72"/>
      <c r="E453" s="94"/>
      <c r="F453" s="94"/>
    </row>
    <row r="454">
      <c r="D454" s="72"/>
      <c r="E454" s="94"/>
      <c r="F454" s="94"/>
    </row>
    <row r="455">
      <c r="D455" s="72"/>
      <c r="E455" s="94"/>
      <c r="F455" s="94"/>
    </row>
    <row r="456">
      <c r="D456" s="72"/>
      <c r="E456" s="94"/>
      <c r="F456" s="94"/>
    </row>
    <row r="457">
      <c r="D457" s="72"/>
      <c r="E457" s="94"/>
      <c r="F457" s="94"/>
    </row>
    <row r="458">
      <c r="D458" s="72"/>
      <c r="E458" s="94"/>
      <c r="F458" s="94"/>
    </row>
    <row r="459">
      <c r="D459" s="72"/>
      <c r="E459" s="94"/>
      <c r="F459" s="94"/>
    </row>
    <row r="460">
      <c r="D460" s="72"/>
      <c r="E460" s="94"/>
      <c r="F460" s="94"/>
    </row>
    <row r="461">
      <c r="D461" s="72"/>
      <c r="E461" s="94"/>
      <c r="F461" s="94"/>
    </row>
    <row r="462">
      <c r="D462" s="72"/>
      <c r="E462" s="94"/>
      <c r="F462" s="94"/>
    </row>
    <row r="463">
      <c r="D463" s="72"/>
      <c r="E463" s="94"/>
      <c r="F463" s="94"/>
    </row>
    <row r="464">
      <c r="D464" s="72"/>
      <c r="E464" s="94"/>
      <c r="F464" s="94"/>
    </row>
    <row r="465">
      <c r="D465" s="72"/>
      <c r="E465" s="94"/>
      <c r="F465" s="94"/>
    </row>
    <row r="466">
      <c r="D466" s="72"/>
      <c r="E466" s="94"/>
      <c r="F466" s="94"/>
    </row>
    <row r="467">
      <c r="D467" s="72"/>
      <c r="E467" s="94"/>
      <c r="F467" s="94"/>
    </row>
    <row r="468">
      <c r="D468" s="72"/>
      <c r="E468" s="94"/>
      <c r="F468" s="94"/>
    </row>
    <row r="469">
      <c r="D469" s="72"/>
      <c r="E469" s="94"/>
      <c r="F469" s="94"/>
    </row>
    <row r="470">
      <c r="D470" s="72"/>
      <c r="E470" s="94"/>
      <c r="F470" s="94"/>
    </row>
    <row r="471">
      <c r="D471" s="72"/>
      <c r="E471" s="94"/>
      <c r="F471" s="94"/>
    </row>
    <row r="472">
      <c r="D472" s="72"/>
      <c r="E472" s="94"/>
      <c r="F472" s="94"/>
    </row>
    <row r="473">
      <c r="D473" s="72"/>
      <c r="E473" s="94"/>
      <c r="F473" s="94"/>
    </row>
    <row r="474">
      <c r="D474" s="72"/>
      <c r="E474" s="94"/>
      <c r="F474" s="94"/>
    </row>
    <row r="475">
      <c r="D475" s="72"/>
      <c r="E475" s="94"/>
      <c r="F475" s="94"/>
    </row>
    <row r="476">
      <c r="D476" s="72"/>
      <c r="E476" s="94"/>
      <c r="F476" s="94"/>
    </row>
    <row r="477">
      <c r="D477" s="72"/>
      <c r="E477" s="94"/>
      <c r="F477" s="94"/>
    </row>
    <row r="478">
      <c r="D478" s="72"/>
      <c r="E478" s="94"/>
      <c r="F478" s="94"/>
    </row>
    <row r="479">
      <c r="D479" s="72"/>
      <c r="E479" s="94"/>
      <c r="F479" s="94"/>
    </row>
    <row r="480">
      <c r="D480" s="72"/>
      <c r="E480" s="94"/>
      <c r="F480" s="94"/>
    </row>
    <row r="481">
      <c r="D481" s="72"/>
      <c r="E481" s="94"/>
      <c r="F481" s="94"/>
    </row>
    <row r="482">
      <c r="D482" s="72"/>
      <c r="E482" s="94"/>
      <c r="F482" s="94"/>
    </row>
    <row r="483">
      <c r="D483" s="72"/>
      <c r="E483" s="94"/>
      <c r="F483" s="94"/>
    </row>
    <row r="484">
      <c r="D484" s="72"/>
      <c r="E484" s="94"/>
      <c r="F484" s="94"/>
    </row>
    <row r="485">
      <c r="D485" s="72"/>
      <c r="E485" s="94"/>
      <c r="F485" s="94"/>
    </row>
    <row r="486">
      <c r="D486" s="72"/>
      <c r="E486" s="94"/>
      <c r="F486" s="94"/>
    </row>
    <row r="487">
      <c r="D487" s="72"/>
      <c r="E487" s="94"/>
      <c r="F487" s="94"/>
    </row>
    <row r="488">
      <c r="D488" s="72"/>
      <c r="E488" s="94"/>
      <c r="F488" s="94"/>
    </row>
    <row r="489">
      <c r="D489" s="72"/>
      <c r="E489" s="94"/>
      <c r="F489" s="94"/>
    </row>
    <row r="490">
      <c r="D490" s="72"/>
      <c r="E490" s="94"/>
      <c r="F490" s="94"/>
    </row>
    <row r="491">
      <c r="D491" s="72"/>
      <c r="E491" s="94"/>
      <c r="F491" s="94"/>
    </row>
    <row r="492">
      <c r="D492" s="72"/>
      <c r="E492" s="94"/>
      <c r="F492" s="94"/>
    </row>
    <row r="493">
      <c r="D493" s="72"/>
      <c r="E493" s="94"/>
      <c r="F493" s="94"/>
    </row>
    <row r="494">
      <c r="D494" s="72"/>
      <c r="E494" s="94"/>
      <c r="F494" s="94"/>
    </row>
    <row r="495">
      <c r="D495" s="72"/>
      <c r="E495" s="94"/>
      <c r="F495" s="94"/>
    </row>
    <row r="496">
      <c r="D496" s="72"/>
      <c r="E496" s="94"/>
      <c r="F496" s="94"/>
    </row>
    <row r="497">
      <c r="D497" s="72"/>
      <c r="E497" s="94"/>
      <c r="F497" s="94"/>
    </row>
    <row r="498">
      <c r="D498" s="72"/>
      <c r="E498" s="94"/>
      <c r="F498" s="94"/>
    </row>
    <row r="499">
      <c r="D499" s="72"/>
      <c r="E499" s="94"/>
      <c r="F499" s="94"/>
    </row>
    <row r="500">
      <c r="D500" s="72"/>
      <c r="E500" s="94"/>
      <c r="F500" s="94"/>
    </row>
    <row r="501">
      <c r="D501" s="72"/>
      <c r="E501" s="94"/>
      <c r="F501" s="94"/>
    </row>
    <row r="502">
      <c r="D502" s="72"/>
      <c r="E502" s="94"/>
      <c r="F502" s="94"/>
    </row>
    <row r="503">
      <c r="D503" s="72"/>
      <c r="E503" s="94"/>
      <c r="F503" s="94"/>
    </row>
    <row r="504">
      <c r="D504" s="72"/>
      <c r="E504" s="94"/>
      <c r="F504" s="94"/>
    </row>
    <row r="505">
      <c r="D505" s="72"/>
      <c r="E505" s="94"/>
      <c r="F505" s="94"/>
    </row>
    <row r="506">
      <c r="D506" s="72"/>
      <c r="E506" s="94"/>
      <c r="F506" s="94"/>
    </row>
    <row r="507">
      <c r="D507" s="72"/>
      <c r="E507" s="94"/>
      <c r="F507" s="94"/>
    </row>
    <row r="508">
      <c r="D508" s="72"/>
      <c r="E508" s="94"/>
      <c r="F508" s="94"/>
    </row>
    <row r="509">
      <c r="D509" s="72"/>
      <c r="E509" s="94"/>
      <c r="F509" s="94"/>
    </row>
    <row r="510">
      <c r="D510" s="72"/>
      <c r="E510" s="94"/>
      <c r="F510" s="94"/>
    </row>
    <row r="511">
      <c r="D511" s="72"/>
      <c r="E511" s="94"/>
      <c r="F511" s="94"/>
    </row>
    <row r="512">
      <c r="D512" s="72"/>
      <c r="E512" s="94"/>
      <c r="F512" s="94"/>
    </row>
    <row r="513">
      <c r="D513" s="72"/>
      <c r="E513" s="94"/>
      <c r="F513" s="94"/>
    </row>
    <row r="514">
      <c r="D514" s="72"/>
      <c r="E514" s="94"/>
      <c r="F514" s="94"/>
    </row>
    <row r="515">
      <c r="D515" s="72"/>
      <c r="E515" s="94"/>
      <c r="F515" s="94"/>
    </row>
    <row r="516">
      <c r="D516" s="72"/>
      <c r="E516" s="94"/>
      <c r="F516" s="94"/>
    </row>
    <row r="517">
      <c r="D517" s="72"/>
      <c r="E517" s="94"/>
      <c r="F517" s="94"/>
    </row>
    <row r="518">
      <c r="D518" s="72"/>
      <c r="E518" s="94"/>
      <c r="F518" s="94"/>
    </row>
    <row r="519">
      <c r="D519" s="72"/>
      <c r="E519" s="94"/>
      <c r="F519" s="94"/>
    </row>
    <row r="520">
      <c r="D520" s="72"/>
      <c r="E520" s="94"/>
      <c r="F520" s="94"/>
    </row>
    <row r="521">
      <c r="D521" s="72"/>
      <c r="E521" s="94"/>
      <c r="F521" s="94"/>
    </row>
    <row r="522">
      <c r="D522" s="72"/>
      <c r="E522" s="94"/>
      <c r="F522" s="94"/>
    </row>
    <row r="523">
      <c r="D523" s="72"/>
      <c r="E523" s="94"/>
      <c r="F523" s="94"/>
    </row>
    <row r="524">
      <c r="D524" s="72"/>
      <c r="E524" s="94"/>
      <c r="F524" s="94"/>
    </row>
    <row r="525">
      <c r="D525" s="72"/>
      <c r="E525" s="94"/>
      <c r="F525" s="94"/>
    </row>
    <row r="526">
      <c r="D526" s="72"/>
      <c r="E526" s="94"/>
      <c r="F526" s="94"/>
    </row>
    <row r="527">
      <c r="D527" s="72"/>
      <c r="E527" s="94"/>
      <c r="F527" s="94"/>
    </row>
    <row r="528">
      <c r="D528" s="72"/>
      <c r="E528" s="94"/>
      <c r="F528" s="94"/>
    </row>
    <row r="529">
      <c r="D529" s="72"/>
      <c r="E529" s="94"/>
      <c r="F529" s="94"/>
    </row>
    <row r="530">
      <c r="D530" s="72"/>
      <c r="E530" s="94"/>
      <c r="F530" s="94"/>
    </row>
    <row r="531">
      <c r="D531" s="72"/>
      <c r="E531" s="94"/>
      <c r="F531" s="94"/>
    </row>
    <row r="532">
      <c r="D532" s="72"/>
      <c r="E532" s="94"/>
      <c r="F532" s="94"/>
    </row>
    <row r="533">
      <c r="D533" s="72"/>
      <c r="E533" s="94"/>
      <c r="F533" s="94"/>
    </row>
    <row r="534">
      <c r="D534" s="72"/>
      <c r="E534" s="94"/>
      <c r="F534" s="94"/>
    </row>
    <row r="535">
      <c r="D535" s="72"/>
      <c r="E535" s="94"/>
      <c r="F535" s="94"/>
    </row>
    <row r="536">
      <c r="D536" s="72"/>
      <c r="E536" s="94"/>
      <c r="F536" s="94"/>
    </row>
    <row r="537">
      <c r="D537" s="72"/>
      <c r="E537" s="94"/>
      <c r="F537" s="94"/>
    </row>
    <row r="538">
      <c r="D538" s="72"/>
      <c r="E538" s="94"/>
      <c r="F538" s="94"/>
    </row>
    <row r="539">
      <c r="D539" s="72"/>
      <c r="E539" s="94"/>
      <c r="F539" s="94"/>
    </row>
    <row r="540">
      <c r="D540" s="72"/>
      <c r="E540" s="94"/>
      <c r="F540" s="94"/>
    </row>
    <row r="541">
      <c r="D541" s="72"/>
      <c r="E541" s="94"/>
      <c r="F541" s="94"/>
    </row>
    <row r="542">
      <c r="D542" s="72"/>
      <c r="E542" s="94"/>
      <c r="F542" s="94"/>
    </row>
    <row r="543">
      <c r="D543" s="72"/>
      <c r="E543" s="94"/>
      <c r="F543" s="94"/>
    </row>
    <row r="544">
      <c r="D544" s="72"/>
      <c r="E544" s="94"/>
      <c r="F544" s="94"/>
    </row>
    <row r="545">
      <c r="D545" s="72"/>
      <c r="E545" s="94"/>
      <c r="F545" s="94"/>
    </row>
    <row r="546">
      <c r="D546" s="72"/>
      <c r="E546" s="94"/>
      <c r="F546" s="94"/>
    </row>
    <row r="547">
      <c r="D547" s="72"/>
      <c r="E547" s="94"/>
      <c r="F547" s="94"/>
    </row>
    <row r="548">
      <c r="D548" s="72"/>
      <c r="E548" s="94"/>
      <c r="F548" s="94"/>
    </row>
    <row r="549">
      <c r="D549" s="72"/>
      <c r="E549" s="94"/>
      <c r="F549" s="94"/>
    </row>
    <row r="550">
      <c r="D550" s="72"/>
      <c r="E550" s="94"/>
      <c r="F550" s="94"/>
    </row>
    <row r="551">
      <c r="D551" s="72"/>
      <c r="E551" s="94"/>
      <c r="F551" s="94"/>
    </row>
    <row r="552">
      <c r="D552" s="72"/>
      <c r="E552" s="94"/>
      <c r="F552" s="94"/>
    </row>
    <row r="553">
      <c r="D553" s="72"/>
      <c r="E553" s="94"/>
      <c r="F553" s="94"/>
    </row>
    <row r="554">
      <c r="D554" s="72"/>
      <c r="E554" s="94"/>
      <c r="F554" s="94"/>
    </row>
    <row r="555">
      <c r="D555" s="72"/>
      <c r="E555" s="94"/>
      <c r="F555" s="94"/>
    </row>
    <row r="556">
      <c r="D556" s="72"/>
      <c r="E556" s="94"/>
      <c r="F556" s="94"/>
    </row>
    <row r="557">
      <c r="D557" s="72"/>
      <c r="E557" s="94"/>
      <c r="F557" s="94"/>
    </row>
    <row r="558">
      <c r="D558" s="72"/>
      <c r="E558" s="94"/>
      <c r="F558" s="94"/>
    </row>
    <row r="559">
      <c r="D559" s="72"/>
      <c r="E559" s="94"/>
      <c r="F559" s="94"/>
    </row>
    <row r="560">
      <c r="D560" s="72"/>
      <c r="E560" s="94"/>
      <c r="F560" s="94"/>
    </row>
    <row r="561">
      <c r="D561" s="72"/>
      <c r="E561" s="94"/>
      <c r="F561" s="94"/>
    </row>
    <row r="562">
      <c r="D562" s="72"/>
      <c r="E562" s="94"/>
      <c r="F562" s="94"/>
    </row>
    <row r="563">
      <c r="D563" s="72"/>
      <c r="E563" s="94"/>
      <c r="F563" s="94"/>
    </row>
    <row r="564">
      <c r="D564" s="72"/>
      <c r="E564" s="94"/>
      <c r="F564" s="94"/>
    </row>
    <row r="565">
      <c r="D565" s="72"/>
      <c r="E565" s="94"/>
      <c r="F565" s="94"/>
    </row>
    <row r="566">
      <c r="D566" s="72"/>
      <c r="E566" s="94"/>
      <c r="F566" s="94"/>
    </row>
    <row r="567">
      <c r="D567" s="72"/>
      <c r="E567" s="94"/>
      <c r="F567" s="94"/>
    </row>
    <row r="568">
      <c r="D568" s="72"/>
      <c r="E568" s="94"/>
      <c r="F568" s="94"/>
    </row>
    <row r="569">
      <c r="D569" s="72"/>
      <c r="E569" s="94"/>
      <c r="F569" s="94"/>
    </row>
    <row r="570">
      <c r="D570" s="72"/>
      <c r="E570" s="94"/>
      <c r="F570" s="94"/>
    </row>
    <row r="571">
      <c r="D571" s="72"/>
      <c r="E571" s="94"/>
      <c r="F571" s="94"/>
    </row>
    <row r="572">
      <c r="D572" s="72"/>
      <c r="E572" s="94"/>
      <c r="F572" s="94"/>
    </row>
    <row r="573">
      <c r="D573" s="72"/>
      <c r="E573" s="94"/>
      <c r="F573" s="94"/>
    </row>
    <row r="574">
      <c r="D574" s="72"/>
      <c r="E574" s="94"/>
      <c r="F574" s="94"/>
    </row>
    <row r="575">
      <c r="D575" s="72"/>
      <c r="E575" s="94"/>
      <c r="F575" s="94"/>
    </row>
    <row r="576">
      <c r="D576" s="72"/>
      <c r="E576" s="94"/>
      <c r="F576" s="94"/>
    </row>
    <row r="577">
      <c r="D577" s="72"/>
      <c r="E577" s="94"/>
      <c r="F577" s="94"/>
    </row>
    <row r="578">
      <c r="D578" s="72"/>
      <c r="E578" s="94"/>
      <c r="F578" s="94"/>
    </row>
    <row r="579">
      <c r="D579" s="72"/>
      <c r="E579" s="94"/>
      <c r="F579" s="94"/>
    </row>
    <row r="580">
      <c r="D580" s="72"/>
      <c r="E580" s="94"/>
      <c r="F580" s="94"/>
    </row>
    <row r="581">
      <c r="D581" s="72"/>
      <c r="E581" s="94"/>
      <c r="F581" s="94"/>
    </row>
    <row r="582">
      <c r="D582" s="72"/>
      <c r="E582" s="94"/>
      <c r="F582" s="94"/>
    </row>
    <row r="583">
      <c r="D583" s="72"/>
      <c r="E583" s="94"/>
      <c r="F583" s="94"/>
    </row>
    <row r="584">
      <c r="D584" s="72"/>
      <c r="E584" s="94"/>
      <c r="F584" s="94"/>
    </row>
    <row r="585">
      <c r="D585" s="72"/>
      <c r="E585" s="94"/>
      <c r="F585" s="94"/>
    </row>
    <row r="586">
      <c r="D586" s="72"/>
      <c r="E586" s="94"/>
      <c r="F586" s="94"/>
    </row>
    <row r="587">
      <c r="D587" s="72"/>
      <c r="E587" s="94"/>
      <c r="F587" s="94"/>
    </row>
    <row r="588">
      <c r="D588" s="72"/>
      <c r="E588" s="94"/>
      <c r="F588" s="94"/>
    </row>
    <row r="589">
      <c r="D589" s="72"/>
      <c r="E589" s="94"/>
      <c r="F589" s="94"/>
    </row>
    <row r="590">
      <c r="D590" s="72"/>
      <c r="E590" s="94"/>
      <c r="F590" s="94"/>
    </row>
    <row r="591">
      <c r="D591" s="72"/>
      <c r="E591" s="94"/>
      <c r="F591" s="94"/>
    </row>
    <row r="592">
      <c r="D592" s="72"/>
      <c r="E592" s="94"/>
      <c r="F592" s="94"/>
    </row>
    <row r="593">
      <c r="D593" s="72"/>
      <c r="E593" s="94"/>
      <c r="F593" s="94"/>
    </row>
    <row r="594">
      <c r="D594" s="72"/>
      <c r="E594" s="94"/>
      <c r="F594" s="94"/>
    </row>
    <row r="595">
      <c r="D595" s="72"/>
      <c r="E595" s="94"/>
      <c r="F595" s="94"/>
    </row>
    <row r="596">
      <c r="D596" s="72"/>
      <c r="E596" s="94"/>
      <c r="F596" s="94"/>
    </row>
    <row r="597">
      <c r="D597" s="72"/>
      <c r="E597" s="94"/>
      <c r="F597" s="94"/>
    </row>
    <row r="598">
      <c r="D598" s="72"/>
      <c r="E598" s="94"/>
      <c r="F598" s="94"/>
    </row>
    <row r="599">
      <c r="D599" s="72"/>
      <c r="E599" s="94"/>
      <c r="F599" s="94"/>
    </row>
    <row r="600">
      <c r="D600" s="72"/>
      <c r="E600" s="94"/>
      <c r="F600" s="94"/>
    </row>
    <row r="601">
      <c r="D601" s="72"/>
      <c r="E601" s="94"/>
      <c r="F601" s="94"/>
    </row>
    <row r="602">
      <c r="D602" s="72"/>
      <c r="E602" s="94"/>
      <c r="F602" s="94"/>
    </row>
    <row r="603">
      <c r="D603" s="72"/>
      <c r="E603" s="94"/>
      <c r="F603" s="94"/>
    </row>
    <row r="604">
      <c r="D604" s="72"/>
      <c r="E604" s="94"/>
      <c r="F604" s="94"/>
    </row>
    <row r="605">
      <c r="D605" s="72"/>
      <c r="E605" s="94"/>
      <c r="F605" s="94"/>
    </row>
    <row r="606">
      <c r="D606" s="72"/>
      <c r="E606" s="94"/>
      <c r="F606" s="94"/>
    </row>
    <row r="607">
      <c r="D607" s="72"/>
      <c r="E607" s="94"/>
      <c r="F607" s="94"/>
    </row>
    <row r="608">
      <c r="D608" s="72"/>
      <c r="E608" s="94"/>
      <c r="F608" s="94"/>
    </row>
    <row r="609">
      <c r="D609" s="72"/>
      <c r="E609" s="94"/>
      <c r="F609" s="94"/>
    </row>
    <row r="610">
      <c r="D610" s="72"/>
      <c r="E610" s="94"/>
      <c r="F610" s="94"/>
    </row>
    <row r="611">
      <c r="D611" s="72"/>
      <c r="E611" s="94"/>
      <c r="F611" s="94"/>
    </row>
    <row r="612">
      <c r="D612" s="72"/>
      <c r="E612" s="94"/>
      <c r="F612" s="94"/>
    </row>
    <row r="613">
      <c r="D613" s="72"/>
      <c r="E613" s="94"/>
      <c r="F613" s="94"/>
    </row>
    <row r="614">
      <c r="D614" s="72"/>
      <c r="E614" s="94"/>
      <c r="F614" s="94"/>
    </row>
    <row r="615">
      <c r="D615" s="72"/>
      <c r="E615" s="94"/>
      <c r="F615" s="94"/>
    </row>
    <row r="616">
      <c r="D616" s="72"/>
      <c r="E616" s="94"/>
      <c r="F616" s="94"/>
    </row>
    <row r="617">
      <c r="D617" s="72"/>
      <c r="E617" s="94"/>
      <c r="F617" s="94"/>
    </row>
    <row r="618">
      <c r="D618" s="72"/>
      <c r="E618" s="94"/>
      <c r="F618" s="94"/>
    </row>
    <row r="619">
      <c r="D619" s="72"/>
      <c r="E619" s="94"/>
      <c r="F619" s="94"/>
    </row>
    <row r="620">
      <c r="D620" s="72"/>
      <c r="E620" s="94"/>
      <c r="F620" s="94"/>
    </row>
    <row r="621">
      <c r="D621" s="72"/>
      <c r="E621" s="94"/>
      <c r="F621" s="94"/>
    </row>
    <row r="622">
      <c r="D622" s="72"/>
      <c r="E622" s="94"/>
      <c r="F622" s="94"/>
    </row>
    <row r="623">
      <c r="D623" s="72"/>
      <c r="E623" s="94"/>
      <c r="F623" s="94"/>
    </row>
    <row r="624">
      <c r="D624" s="72"/>
      <c r="E624" s="94"/>
      <c r="F624" s="94"/>
    </row>
    <row r="625">
      <c r="D625" s="72"/>
      <c r="E625" s="94"/>
      <c r="F625" s="94"/>
    </row>
    <row r="626">
      <c r="D626" s="72"/>
      <c r="E626" s="94"/>
      <c r="F626" s="94"/>
    </row>
    <row r="627">
      <c r="D627" s="72"/>
      <c r="E627" s="94"/>
      <c r="F627" s="94"/>
    </row>
    <row r="628">
      <c r="D628" s="72"/>
      <c r="E628" s="94"/>
      <c r="F628" s="94"/>
    </row>
    <row r="629">
      <c r="D629" s="72"/>
      <c r="E629" s="94"/>
      <c r="F629" s="94"/>
    </row>
    <row r="630">
      <c r="D630" s="72"/>
      <c r="E630" s="94"/>
      <c r="F630" s="94"/>
    </row>
    <row r="631">
      <c r="D631" s="72"/>
      <c r="E631" s="94"/>
      <c r="F631" s="94"/>
    </row>
    <row r="632">
      <c r="D632" s="72"/>
      <c r="E632" s="94"/>
      <c r="F632" s="94"/>
    </row>
    <row r="633">
      <c r="D633" s="72"/>
      <c r="E633" s="94"/>
      <c r="F633" s="94"/>
    </row>
    <row r="634">
      <c r="D634" s="72"/>
      <c r="E634" s="94"/>
      <c r="F634" s="94"/>
    </row>
    <row r="635">
      <c r="D635" s="72"/>
      <c r="E635" s="94"/>
      <c r="F635" s="94"/>
    </row>
    <row r="636">
      <c r="D636" s="72"/>
      <c r="E636" s="94"/>
      <c r="F636" s="94"/>
    </row>
    <row r="637">
      <c r="D637" s="72"/>
      <c r="E637" s="94"/>
      <c r="F637" s="94"/>
    </row>
    <row r="638">
      <c r="D638" s="72"/>
      <c r="E638" s="94"/>
      <c r="F638" s="94"/>
    </row>
    <row r="639">
      <c r="D639" s="72"/>
      <c r="E639" s="94"/>
      <c r="F639" s="94"/>
    </row>
    <row r="640">
      <c r="D640" s="72"/>
      <c r="E640" s="94"/>
      <c r="F640" s="94"/>
    </row>
    <row r="641">
      <c r="D641" s="72"/>
      <c r="E641" s="94"/>
      <c r="F641" s="94"/>
    </row>
    <row r="642">
      <c r="D642" s="72"/>
      <c r="E642" s="94"/>
      <c r="F642" s="94"/>
    </row>
    <row r="643">
      <c r="D643" s="72"/>
      <c r="E643" s="94"/>
      <c r="F643" s="94"/>
    </row>
    <row r="644">
      <c r="D644" s="72"/>
      <c r="E644" s="94"/>
      <c r="F644" s="94"/>
    </row>
    <row r="645">
      <c r="D645" s="72"/>
      <c r="E645" s="94"/>
      <c r="F645" s="94"/>
    </row>
    <row r="646">
      <c r="D646" s="72"/>
      <c r="E646" s="94"/>
      <c r="F646" s="94"/>
    </row>
    <row r="647">
      <c r="D647" s="72"/>
      <c r="E647" s="94"/>
      <c r="F647" s="94"/>
    </row>
    <row r="648">
      <c r="D648" s="72"/>
      <c r="E648" s="94"/>
      <c r="F648" s="94"/>
    </row>
    <row r="649">
      <c r="D649" s="72"/>
      <c r="E649" s="94"/>
      <c r="F649" s="94"/>
    </row>
    <row r="650">
      <c r="D650" s="72"/>
      <c r="E650" s="94"/>
      <c r="F650" s="94"/>
    </row>
    <row r="651">
      <c r="D651" s="72"/>
      <c r="E651" s="94"/>
      <c r="F651" s="94"/>
    </row>
    <row r="652">
      <c r="D652" s="72"/>
      <c r="E652" s="94"/>
      <c r="F652" s="94"/>
    </row>
    <row r="653">
      <c r="D653" s="72"/>
      <c r="E653" s="94"/>
      <c r="F653" s="94"/>
    </row>
    <row r="654">
      <c r="D654" s="72"/>
      <c r="E654" s="94"/>
      <c r="F654" s="94"/>
    </row>
    <row r="655">
      <c r="D655" s="72"/>
      <c r="E655" s="94"/>
      <c r="F655" s="94"/>
    </row>
    <row r="656">
      <c r="D656" s="72"/>
      <c r="E656" s="94"/>
      <c r="F656" s="94"/>
    </row>
    <row r="657">
      <c r="D657" s="72"/>
      <c r="E657" s="94"/>
      <c r="F657" s="94"/>
    </row>
    <row r="658">
      <c r="D658" s="72"/>
      <c r="E658" s="94"/>
      <c r="F658" s="94"/>
    </row>
    <row r="659">
      <c r="D659" s="72"/>
      <c r="E659" s="94"/>
      <c r="F659" s="94"/>
    </row>
    <row r="660">
      <c r="D660" s="72"/>
      <c r="E660" s="94"/>
      <c r="F660" s="94"/>
    </row>
    <row r="661">
      <c r="D661" s="72"/>
      <c r="E661" s="94"/>
      <c r="F661" s="94"/>
    </row>
    <row r="662">
      <c r="D662" s="72"/>
      <c r="E662" s="94"/>
      <c r="F662" s="94"/>
    </row>
    <row r="663">
      <c r="D663" s="72"/>
      <c r="E663" s="94"/>
      <c r="F663" s="94"/>
    </row>
    <row r="664">
      <c r="D664" s="72"/>
      <c r="E664" s="94"/>
      <c r="F664" s="94"/>
    </row>
    <row r="665">
      <c r="D665" s="72"/>
      <c r="E665" s="94"/>
      <c r="F665" s="94"/>
    </row>
    <row r="666">
      <c r="D666" s="72"/>
      <c r="E666" s="94"/>
      <c r="F666" s="94"/>
    </row>
    <row r="667">
      <c r="D667" s="72"/>
      <c r="E667" s="94"/>
      <c r="F667" s="94"/>
    </row>
    <row r="668">
      <c r="D668" s="72"/>
      <c r="E668" s="94"/>
      <c r="F668" s="94"/>
    </row>
    <row r="669">
      <c r="D669" s="72"/>
      <c r="E669" s="94"/>
      <c r="F669" s="94"/>
    </row>
    <row r="670">
      <c r="D670" s="72"/>
      <c r="E670" s="94"/>
      <c r="F670" s="94"/>
    </row>
    <row r="671">
      <c r="D671" s="72"/>
      <c r="E671" s="94"/>
      <c r="F671" s="94"/>
    </row>
    <row r="672">
      <c r="D672" s="72"/>
      <c r="E672" s="94"/>
      <c r="F672" s="94"/>
    </row>
    <row r="673">
      <c r="D673" s="72"/>
      <c r="E673" s="94"/>
      <c r="F673" s="94"/>
    </row>
    <row r="674">
      <c r="D674" s="72"/>
      <c r="E674" s="94"/>
      <c r="F674" s="94"/>
    </row>
    <row r="675">
      <c r="D675" s="72"/>
      <c r="E675" s="94"/>
      <c r="F675" s="94"/>
    </row>
    <row r="676">
      <c r="D676" s="72"/>
      <c r="E676" s="94"/>
      <c r="F676" s="94"/>
    </row>
    <row r="677">
      <c r="D677" s="72"/>
      <c r="E677" s="94"/>
      <c r="F677" s="94"/>
    </row>
    <row r="678">
      <c r="D678" s="72"/>
      <c r="E678" s="94"/>
      <c r="F678" s="94"/>
    </row>
    <row r="679">
      <c r="D679" s="72"/>
      <c r="E679" s="94"/>
      <c r="F679" s="94"/>
    </row>
    <row r="680">
      <c r="D680" s="72"/>
      <c r="E680" s="94"/>
      <c r="F680" s="94"/>
    </row>
    <row r="681">
      <c r="D681" s="72"/>
      <c r="E681" s="94"/>
      <c r="F681" s="94"/>
    </row>
    <row r="682">
      <c r="D682" s="72"/>
      <c r="E682" s="94"/>
      <c r="F682" s="94"/>
    </row>
    <row r="683">
      <c r="D683" s="72"/>
      <c r="E683" s="94"/>
      <c r="F683" s="94"/>
    </row>
    <row r="684">
      <c r="D684" s="72"/>
      <c r="E684" s="94"/>
      <c r="F684" s="94"/>
    </row>
    <row r="685">
      <c r="D685" s="72"/>
      <c r="E685" s="94"/>
      <c r="F685" s="94"/>
    </row>
    <row r="686">
      <c r="D686" s="72"/>
      <c r="E686" s="94"/>
      <c r="F686" s="94"/>
    </row>
    <row r="687">
      <c r="D687" s="72"/>
      <c r="E687" s="94"/>
      <c r="F687" s="94"/>
    </row>
    <row r="688">
      <c r="D688" s="72"/>
      <c r="E688" s="94"/>
      <c r="F688" s="94"/>
    </row>
    <row r="689">
      <c r="D689" s="72"/>
      <c r="E689" s="94"/>
      <c r="F689" s="94"/>
    </row>
    <row r="690">
      <c r="D690" s="72"/>
      <c r="E690" s="94"/>
      <c r="F690" s="94"/>
    </row>
    <row r="691">
      <c r="D691" s="72"/>
      <c r="E691" s="94"/>
      <c r="F691" s="94"/>
    </row>
    <row r="692">
      <c r="D692" s="72"/>
      <c r="E692" s="94"/>
      <c r="F692" s="94"/>
    </row>
    <row r="693">
      <c r="D693" s="72"/>
      <c r="E693" s="94"/>
      <c r="F693" s="94"/>
    </row>
    <row r="694">
      <c r="D694" s="72"/>
      <c r="E694" s="94"/>
      <c r="F694" s="94"/>
    </row>
    <row r="695">
      <c r="D695" s="72"/>
      <c r="E695" s="94"/>
      <c r="F695" s="94"/>
    </row>
    <row r="696">
      <c r="D696" s="72"/>
      <c r="E696" s="94"/>
      <c r="F696" s="94"/>
    </row>
    <row r="697">
      <c r="D697" s="72"/>
      <c r="E697" s="94"/>
      <c r="F697" s="94"/>
    </row>
    <row r="698">
      <c r="D698" s="72"/>
      <c r="E698" s="94"/>
      <c r="F698" s="94"/>
    </row>
    <row r="699">
      <c r="D699" s="72"/>
      <c r="E699" s="94"/>
      <c r="F699" s="94"/>
    </row>
    <row r="700">
      <c r="D700" s="72"/>
      <c r="E700" s="94"/>
      <c r="F700" s="94"/>
    </row>
    <row r="701">
      <c r="D701" s="72"/>
      <c r="E701" s="94"/>
      <c r="F701" s="94"/>
    </row>
    <row r="702">
      <c r="D702" s="72"/>
      <c r="E702" s="94"/>
      <c r="F702" s="94"/>
    </row>
    <row r="703">
      <c r="D703" s="72"/>
      <c r="E703" s="94"/>
      <c r="F703" s="94"/>
    </row>
    <row r="704">
      <c r="D704" s="72"/>
      <c r="E704" s="94"/>
      <c r="F704" s="94"/>
    </row>
    <row r="705">
      <c r="D705" s="72"/>
      <c r="E705" s="94"/>
      <c r="F705" s="94"/>
    </row>
    <row r="706">
      <c r="D706" s="72"/>
      <c r="E706" s="94"/>
      <c r="F706" s="94"/>
    </row>
    <row r="707">
      <c r="D707" s="72"/>
      <c r="E707" s="94"/>
      <c r="F707" s="94"/>
    </row>
    <row r="708">
      <c r="D708" s="72"/>
      <c r="E708" s="94"/>
      <c r="F708" s="94"/>
    </row>
    <row r="709">
      <c r="D709" s="72"/>
      <c r="E709" s="94"/>
      <c r="F709" s="94"/>
    </row>
    <row r="710">
      <c r="D710" s="72"/>
      <c r="E710" s="94"/>
      <c r="F710" s="94"/>
    </row>
    <row r="711">
      <c r="D711" s="72"/>
      <c r="E711" s="94"/>
      <c r="F711" s="94"/>
    </row>
    <row r="712">
      <c r="D712" s="72"/>
      <c r="E712" s="94"/>
      <c r="F712" s="94"/>
    </row>
    <row r="713">
      <c r="D713" s="72"/>
      <c r="E713" s="94"/>
      <c r="F713" s="94"/>
    </row>
    <row r="714">
      <c r="D714" s="72"/>
      <c r="E714" s="94"/>
      <c r="F714" s="94"/>
    </row>
    <row r="715">
      <c r="D715" s="72"/>
      <c r="E715" s="94"/>
      <c r="F715" s="94"/>
    </row>
    <row r="716">
      <c r="D716" s="72"/>
      <c r="E716" s="94"/>
      <c r="F716" s="94"/>
    </row>
    <row r="717">
      <c r="D717" s="72"/>
      <c r="E717" s="94"/>
      <c r="F717" s="94"/>
    </row>
    <row r="718">
      <c r="D718" s="72"/>
      <c r="E718" s="94"/>
      <c r="F718" s="94"/>
    </row>
    <row r="719">
      <c r="D719" s="72"/>
      <c r="E719" s="94"/>
      <c r="F719" s="94"/>
    </row>
    <row r="720">
      <c r="D720" s="72"/>
      <c r="E720" s="94"/>
      <c r="F720" s="94"/>
    </row>
    <row r="721">
      <c r="D721" s="72"/>
      <c r="E721" s="94"/>
      <c r="F721" s="94"/>
    </row>
    <row r="722">
      <c r="D722" s="72"/>
      <c r="E722" s="94"/>
      <c r="F722" s="94"/>
    </row>
    <row r="723">
      <c r="D723" s="72"/>
      <c r="E723" s="94"/>
      <c r="F723" s="94"/>
    </row>
    <row r="724">
      <c r="D724" s="72"/>
      <c r="E724" s="94"/>
      <c r="F724" s="94"/>
    </row>
    <row r="725">
      <c r="D725" s="72"/>
      <c r="E725" s="94"/>
      <c r="F725" s="94"/>
    </row>
    <row r="726">
      <c r="D726" s="72"/>
      <c r="E726" s="94"/>
      <c r="F726" s="94"/>
    </row>
    <row r="727">
      <c r="D727" s="72"/>
      <c r="E727" s="94"/>
      <c r="F727" s="94"/>
    </row>
    <row r="728">
      <c r="D728" s="72"/>
      <c r="E728" s="94"/>
      <c r="F728" s="94"/>
    </row>
    <row r="729">
      <c r="D729" s="72"/>
      <c r="E729" s="94"/>
      <c r="F729" s="94"/>
    </row>
    <row r="730">
      <c r="D730" s="72"/>
      <c r="E730" s="94"/>
      <c r="F730" s="94"/>
    </row>
    <row r="731">
      <c r="D731" s="72"/>
      <c r="E731" s="94"/>
      <c r="F731" s="94"/>
    </row>
    <row r="732">
      <c r="D732" s="72"/>
      <c r="E732" s="94"/>
      <c r="F732" s="94"/>
    </row>
    <row r="733">
      <c r="D733" s="72"/>
      <c r="E733" s="94"/>
      <c r="F733" s="94"/>
    </row>
    <row r="734">
      <c r="D734" s="72"/>
      <c r="E734" s="94"/>
      <c r="F734" s="94"/>
    </row>
    <row r="735">
      <c r="D735" s="72"/>
      <c r="E735" s="94"/>
      <c r="F735" s="94"/>
    </row>
    <row r="736">
      <c r="D736" s="72"/>
      <c r="E736" s="94"/>
      <c r="F736" s="94"/>
    </row>
    <row r="737">
      <c r="D737" s="72"/>
      <c r="E737" s="94"/>
      <c r="F737" s="94"/>
    </row>
    <row r="738">
      <c r="D738" s="72"/>
      <c r="E738" s="94"/>
      <c r="F738" s="94"/>
    </row>
    <row r="739">
      <c r="D739" s="72"/>
      <c r="E739" s="94"/>
      <c r="F739" s="94"/>
    </row>
    <row r="740">
      <c r="D740" s="72"/>
      <c r="E740" s="94"/>
      <c r="F740" s="94"/>
    </row>
    <row r="741">
      <c r="D741" s="72"/>
      <c r="E741" s="94"/>
      <c r="F741" s="94"/>
    </row>
    <row r="742">
      <c r="D742" s="72"/>
      <c r="E742" s="94"/>
      <c r="F742" s="94"/>
    </row>
    <row r="743">
      <c r="D743" s="72"/>
      <c r="E743" s="94"/>
      <c r="F743" s="94"/>
    </row>
    <row r="744">
      <c r="D744" s="72"/>
      <c r="E744" s="94"/>
      <c r="F744" s="94"/>
    </row>
    <row r="745">
      <c r="D745" s="72"/>
      <c r="E745" s="94"/>
      <c r="F745" s="94"/>
    </row>
    <row r="746">
      <c r="D746" s="72"/>
      <c r="E746" s="94"/>
      <c r="F746" s="94"/>
    </row>
    <row r="747">
      <c r="D747" s="72"/>
      <c r="E747" s="94"/>
      <c r="F747" s="94"/>
    </row>
    <row r="748">
      <c r="D748" s="72"/>
      <c r="E748" s="94"/>
      <c r="F748" s="94"/>
    </row>
    <row r="749">
      <c r="D749" s="72"/>
      <c r="E749" s="94"/>
      <c r="F749" s="94"/>
    </row>
    <row r="750">
      <c r="D750" s="72"/>
      <c r="E750" s="94"/>
      <c r="F750" s="94"/>
    </row>
    <row r="751">
      <c r="D751" s="72"/>
      <c r="E751" s="94"/>
      <c r="F751" s="94"/>
    </row>
    <row r="752">
      <c r="D752" s="72"/>
      <c r="E752" s="94"/>
      <c r="F752" s="94"/>
    </row>
    <row r="753">
      <c r="D753" s="72"/>
      <c r="E753" s="94"/>
      <c r="F753" s="94"/>
    </row>
    <row r="754">
      <c r="D754" s="72"/>
      <c r="E754" s="94"/>
      <c r="F754" s="94"/>
    </row>
    <row r="755">
      <c r="D755" s="72"/>
      <c r="E755" s="94"/>
      <c r="F755" s="94"/>
    </row>
    <row r="756">
      <c r="D756" s="72"/>
      <c r="E756" s="94"/>
      <c r="F756" s="94"/>
    </row>
    <row r="757">
      <c r="D757" s="72"/>
      <c r="E757" s="94"/>
      <c r="F757" s="94"/>
    </row>
    <row r="758">
      <c r="D758" s="72"/>
      <c r="E758" s="94"/>
      <c r="F758" s="94"/>
    </row>
    <row r="759">
      <c r="D759" s="72"/>
      <c r="E759" s="94"/>
      <c r="F759" s="94"/>
    </row>
    <row r="760">
      <c r="D760" s="72"/>
      <c r="E760" s="94"/>
      <c r="F760" s="94"/>
    </row>
    <row r="761">
      <c r="D761" s="72"/>
      <c r="E761" s="94"/>
      <c r="F761" s="94"/>
    </row>
    <row r="762">
      <c r="D762" s="72"/>
      <c r="E762" s="94"/>
      <c r="F762" s="94"/>
    </row>
    <row r="763">
      <c r="D763" s="72"/>
      <c r="E763" s="94"/>
      <c r="F763" s="94"/>
    </row>
    <row r="764">
      <c r="D764" s="72"/>
      <c r="E764" s="94"/>
      <c r="F764" s="94"/>
    </row>
    <row r="765">
      <c r="D765" s="72"/>
      <c r="E765" s="94"/>
      <c r="F765" s="94"/>
    </row>
    <row r="766">
      <c r="D766" s="72"/>
      <c r="E766" s="94"/>
      <c r="F766" s="94"/>
    </row>
    <row r="767">
      <c r="D767" s="72"/>
      <c r="E767" s="94"/>
      <c r="F767" s="94"/>
    </row>
    <row r="768">
      <c r="D768" s="72"/>
      <c r="E768" s="94"/>
      <c r="F768" s="94"/>
    </row>
    <row r="769">
      <c r="D769" s="72"/>
      <c r="E769" s="94"/>
      <c r="F769" s="94"/>
    </row>
    <row r="770">
      <c r="D770" s="72"/>
      <c r="E770" s="94"/>
      <c r="F770" s="94"/>
    </row>
    <row r="771">
      <c r="D771" s="72"/>
      <c r="E771" s="94"/>
      <c r="F771" s="94"/>
    </row>
    <row r="772">
      <c r="D772" s="72"/>
      <c r="E772" s="94"/>
      <c r="F772" s="94"/>
    </row>
    <row r="773">
      <c r="D773" s="72"/>
      <c r="E773" s="94"/>
      <c r="F773" s="94"/>
    </row>
    <row r="774">
      <c r="D774" s="72"/>
      <c r="E774" s="94"/>
      <c r="F774" s="94"/>
    </row>
    <row r="775">
      <c r="D775" s="72"/>
      <c r="E775" s="94"/>
      <c r="F775" s="94"/>
    </row>
    <row r="776">
      <c r="D776" s="72"/>
      <c r="E776" s="94"/>
      <c r="F776" s="94"/>
    </row>
    <row r="777">
      <c r="D777" s="72"/>
      <c r="E777" s="94"/>
      <c r="F777" s="94"/>
    </row>
    <row r="778">
      <c r="D778" s="72"/>
      <c r="E778" s="94"/>
      <c r="F778" s="94"/>
    </row>
    <row r="779">
      <c r="D779" s="72"/>
      <c r="E779" s="94"/>
      <c r="F779" s="94"/>
    </row>
    <row r="780">
      <c r="D780" s="72"/>
      <c r="E780" s="94"/>
      <c r="F780" s="94"/>
    </row>
    <row r="781">
      <c r="D781" s="72"/>
      <c r="E781" s="94"/>
      <c r="F781" s="94"/>
    </row>
    <row r="782">
      <c r="D782" s="72"/>
      <c r="E782" s="94"/>
      <c r="F782" s="94"/>
    </row>
    <row r="783">
      <c r="D783" s="72"/>
      <c r="E783" s="94"/>
      <c r="F783" s="94"/>
    </row>
    <row r="784">
      <c r="D784" s="72"/>
      <c r="E784" s="94"/>
      <c r="F784" s="94"/>
    </row>
    <row r="785">
      <c r="D785" s="72"/>
      <c r="E785" s="94"/>
      <c r="F785" s="94"/>
    </row>
    <row r="786">
      <c r="D786" s="72"/>
      <c r="E786" s="94"/>
      <c r="F786" s="94"/>
    </row>
    <row r="787">
      <c r="D787" s="72"/>
      <c r="E787" s="94"/>
      <c r="F787" s="94"/>
    </row>
    <row r="788">
      <c r="D788" s="72"/>
      <c r="E788" s="94"/>
      <c r="F788" s="94"/>
    </row>
    <row r="789">
      <c r="D789" s="72"/>
      <c r="E789" s="94"/>
      <c r="F789" s="94"/>
    </row>
    <row r="790">
      <c r="D790" s="72"/>
      <c r="E790" s="94"/>
      <c r="F790" s="94"/>
    </row>
    <row r="791">
      <c r="D791" s="72"/>
      <c r="E791" s="94"/>
      <c r="F791" s="94"/>
    </row>
    <row r="792">
      <c r="D792" s="72"/>
      <c r="E792" s="94"/>
      <c r="F792" s="94"/>
    </row>
    <row r="793">
      <c r="D793" s="72"/>
      <c r="E793" s="94"/>
      <c r="F793" s="94"/>
    </row>
    <row r="794">
      <c r="D794" s="72"/>
      <c r="E794" s="94"/>
      <c r="F794" s="94"/>
    </row>
    <row r="795">
      <c r="D795" s="72"/>
      <c r="E795" s="94"/>
      <c r="F795" s="94"/>
    </row>
    <row r="796">
      <c r="D796" s="72"/>
      <c r="E796" s="94"/>
      <c r="F796" s="94"/>
    </row>
    <row r="797">
      <c r="D797" s="72"/>
      <c r="E797" s="94"/>
      <c r="F797" s="94"/>
    </row>
    <row r="798">
      <c r="D798" s="72"/>
      <c r="E798" s="94"/>
      <c r="F798" s="94"/>
    </row>
    <row r="799">
      <c r="D799" s="72"/>
      <c r="E799" s="94"/>
      <c r="F799" s="94"/>
    </row>
    <row r="800">
      <c r="D800" s="72"/>
      <c r="E800" s="94"/>
      <c r="F800" s="94"/>
    </row>
    <row r="801">
      <c r="D801" s="72"/>
      <c r="E801" s="94"/>
      <c r="F801" s="94"/>
    </row>
    <row r="802">
      <c r="D802" s="72"/>
      <c r="E802" s="94"/>
      <c r="F802" s="94"/>
    </row>
    <row r="803">
      <c r="D803" s="72"/>
      <c r="E803" s="94"/>
      <c r="F803" s="94"/>
    </row>
    <row r="804">
      <c r="D804" s="72"/>
      <c r="E804" s="94"/>
      <c r="F804" s="94"/>
    </row>
    <row r="805">
      <c r="D805" s="72"/>
      <c r="E805" s="94"/>
      <c r="F805" s="94"/>
    </row>
    <row r="806">
      <c r="D806" s="72"/>
      <c r="E806" s="94"/>
      <c r="F806" s="94"/>
    </row>
    <row r="807">
      <c r="D807" s="72"/>
      <c r="E807" s="94"/>
      <c r="F807" s="94"/>
    </row>
    <row r="808">
      <c r="D808" s="72"/>
      <c r="E808" s="94"/>
      <c r="F808" s="94"/>
    </row>
    <row r="809">
      <c r="D809" s="72"/>
      <c r="E809" s="94"/>
      <c r="F809" s="94"/>
    </row>
    <row r="810">
      <c r="D810" s="72"/>
      <c r="E810" s="94"/>
      <c r="F810" s="94"/>
    </row>
    <row r="811">
      <c r="D811" s="72"/>
      <c r="E811" s="94"/>
      <c r="F811" s="94"/>
    </row>
    <row r="812">
      <c r="D812" s="72"/>
      <c r="E812" s="94"/>
      <c r="F812" s="94"/>
    </row>
    <row r="813">
      <c r="D813" s="72"/>
      <c r="E813" s="94"/>
      <c r="F813" s="94"/>
    </row>
    <row r="814">
      <c r="D814" s="72"/>
      <c r="E814" s="94"/>
      <c r="F814" s="94"/>
    </row>
    <row r="815">
      <c r="D815" s="72"/>
      <c r="E815" s="94"/>
      <c r="F815" s="94"/>
    </row>
    <row r="816">
      <c r="D816" s="72"/>
      <c r="E816" s="94"/>
      <c r="F816" s="94"/>
    </row>
    <row r="817">
      <c r="D817" s="72"/>
      <c r="E817" s="94"/>
      <c r="F817" s="94"/>
    </row>
    <row r="818">
      <c r="D818" s="72"/>
      <c r="E818" s="94"/>
      <c r="F818" s="94"/>
    </row>
    <row r="819">
      <c r="D819" s="72"/>
      <c r="E819" s="94"/>
      <c r="F819" s="94"/>
    </row>
    <row r="820">
      <c r="D820" s="72"/>
      <c r="E820" s="94"/>
      <c r="F820" s="94"/>
    </row>
    <row r="821">
      <c r="D821" s="72"/>
      <c r="E821" s="94"/>
      <c r="F821" s="94"/>
    </row>
    <row r="822">
      <c r="D822" s="72"/>
      <c r="E822" s="94"/>
      <c r="F822" s="94"/>
    </row>
    <row r="823">
      <c r="D823" s="72"/>
      <c r="E823" s="94"/>
      <c r="F823" s="94"/>
    </row>
    <row r="824">
      <c r="D824" s="72"/>
      <c r="E824" s="94"/>
      <c r="F824" s="94"/>
    </row>
    <row r="825">
      <c r="D825" s="72"/>
      <c r="E825" s="94"/>
      <c r="F825" s="94"/>
    </row>
    <row r="826">
      <c r="D826" s="72"/>
      <c r="E826" s="94"/>
      <c r="F826" s="94"/>
    </row>
    <row r="827">
      <c r="D827" s="72"/>
      <c r="E827" s="94"/>
      <c r="F827" s="94"/>
    </row>
    <row r="828">
      <c r="D828" s="72"/>
      <c r="E828" s="94"/>
      <c r="F828" s="94"/>
    </row>
    <row r="829">
      <c r="D829" s="72"/>
      <c r="E829" s="94"/>
      <c r="F829" s="94"/>
    </row>
    <row r="830">
      <c r="D830" s="72"/>
      <c r="E830" s="94"/>
      <c r="F830" s="94"/>
    </row>
    <row r="831">
      <c r="D831" s="72"/>
      <c r="E831" s="94"/>
      <c r="F831" s="94"/>
    </row>
    <row r="832">
      <c r="D832" s="72"/>
      <c r="E832" s="94"/>
      <c r="F832" s="94"/>
    </row>
    <row r="833">
      <c r="D833" s="72"/>
      <c r="E833" s="94"/>
      <c r="F833" s="94"/>
    </row>
    <row r="834">
      <c r="D834" s="72"/>
      <c r="E834" s="94"/>
      <c r="F834" s="94"/>
    </row>
    <row r="835">
      <c r="D835" s="72"/>
      <c r="E835" s="94"/>
      <c r="F835" s="94"/>
    </row>
    <row r="836">
      <c r="D836" s="72"/>
      <c r="E836" s="94"/>
      <c r="F836" s="94"/>
    </row>
    <row r="837">
      <c r="D837" s="72"/>
      <c r="E837" s="94"/>
      <c r="F837" s="94"/>
    </row>
    <row r="838">
      <c r="D838" s="72"/>
      <c r="E838" s="94"/>
      <c r="F838" s="94"/>
    </row>
    <row r="839">
      <c r="D839" s="72"/>
      <c r="E839" s="94"/>
      <c r="F839" s="94"/>
    </row>
    <row r="840">
      <c r="D840" s="72"/>
      <c r="E840" s="94"/>
      <c r="F840" s="94"/>
    </row>
    <row r="841">
      <c r="D841" s="72"/>
      <c r="E841" s="94"/>
      <c r="F841" s="94"/>
    </row>
    <row r="842">
      <c r="D842" s="72"/>
      <c r="E842" s="94"/>
      <c r="F842" s="94"/>
    </row>
    <row r="843">
      <c r="D843" s="72"/>
      <c r="E843" s="94"/>
      <c r="F843" s="94"/>
    </row>
    <row r="844">
      <c r="D844" s="72"/>
      <c r="E844" s="94"/>
      <c r="F844" s="94"/>
    </row>
    <row r="845">
      <c r="D845" s="72"/>
      <c r="E845" s="94"/>
      <c r="F845" s="94"/>
    </row>
    <row r="846">
      <c r="D846" s="72"/>
      <c r="E846" s="94"/>
      <c r="F846" s="94"/>
    </row>
    <row r="847">
      <c r="D847" s="72"/>
      <c r="E847" s="94"/>
      <c r="F847" s="94"/>
    </row>
    <row r="848">
      <c r="D848" s="72"/>
      <c r="E848" s="94"/>
      <c r="F848" s="94"/>
    </row>
    <row r="849">
      <c r="D849" s="72"/>
      <c r="E849" s="94"/>
      <c r="F849" s="94"/>
    </row>
    <row r="850">
      <c r="D850" s="72"/>
      <c r="E850" s="94"/>
      <c r="F850" s="94"/>
    </row>
    <row r="851">
      <c r="D851" s="72"/>
      <c r="E851" s="94"/>
      <c r="F851" s="94"/>
    </row>
    <row r="852">
      <c r="D852" s="72"/>
      <c r="E852" s="94"/>
      <c r="F852" s="94"/>
    </row>
    <row r="853">
      <c r="D853" s="72"/>
      <c r="E853" s="94"/>
      <c r="F853" s="94"/>
    </row>
    <row r="854">
      <c r="D854" s="72"/>
      <c r="E854" s="94"/>
      <c r="F854" s="94"/>
    </row>
    <row r="855">
      <c r="D855" s="72"/>
      <c r="E855" s="94"/>
      <c r="F855" s="94"/>
    </row>
    <row r="856">
      <c r="D856" s="72"/>
      <c r="E856" s="94"/>
      <c r="F856" s="94"/>
    </row>
    <row r="857">
      <c r="D857" s="72"/>
      <c r="E857" s="94"/>
      <c r="F857" s="94"/>
    </row>
    <row r="858">
      <c r="D858" s="72"/>
      <c r="E858" s="94"/>
      <c r="F858" s="94"/>
    </row>
    <row r="859">
      <c r="D859" s="72"/>
      <c r="E859" s="94"/>
      <c r="F859" s="94"/>
    </row>
    <row r="860">
      <c r="D860" s="72"/>
      <c r="E860" s="94"/>
      <c r="F860" s="94"/>
    </row>
    <row r="861">
      <c r="D861" s="72"/>
      <c r="E861" s="94"/>
      <c r="F861" s="94"/>
    </row>
    <row r="862">
      <c r="D862" s="72"/>
      <c r="E862" s="94"/>
      <c r="F862" s="94"/>
    </row>
    <row r="863">
      <c r="D863" s="72"/>
      <c r="E863" s="94"/>
      <c r="F863" s="94"/>
    </row>
    <row r="864">
      <c r="D864" s="72"/>
      <c r="E864" s="94"/>
      <c r="F864" s="94"/>
    </row>
    <row r="865">
      <c r="D865" s="72"/>
      <c r="E865" s="94"/>
      <c r="F865" s="94"/>
    </row>
    <row r="866">
      <c r="D866" s="72"/>
      <c r="E866" s="94"/>
      <c r="F866" s="94"/>
    </row>
    <row r="867">
      <c r="D867" s="72"/>
      <c r="E867" s="94"/>
      <c r="F867" s="94"/>
    </row>
    <row r="868">
      <c r="D868" s="72"/>
      <c r="E868" s="94"/>
      <c r="F868" s="94"/>
    </row>
    <row r="869">
      <c r="D869" s="72"/>
      <c r="E869" s="94"/>
      <c r="F869" s="94"/>
    </row>
    <row r="870">
      <c r="D870" s="72"/>
      <c r="E870" s="94"/>
      <c r="F870" s="94"/>
    </row>
    <row r="871">
      <c r="D871" s="72"/>
      <c r="E871" s="94"/>
      <c r="F871" s="94"/>
    </row>
    <row r="872">
      <c r="D872" s="72"/>
      <c r="E872" s="94"/>
      <c r="F872" s="94"/>
    </row>
    <row r="873">
      <c r="D873" s="72"/>
      <c r="E873" s="94"/>
      <c r="F873" s="94"/>
    </row>
    <row r="874">
      <c r="D874" s="72"/>
      <c r="E874" s="94"/>
      <c r="F874" s="94"/>
    </row>
    <row r="875">
      <c r="D875" s="72"/>
      <c r="E875" s="94"/>
      <c r="F875" s="94"/>
    </row>
    <row r="876">
      <c r="D876" s="72"/>
      <c r="E876" s="94"/>
      <c r="F876" s="94"/>
    </row>
    <row r="877">
      <c r="D877" s="72"/>
      <c r="E877" s="94"/>
      <c r="F877" s="94"/>
    </row>
    <row r="878">
      <c r="D878" s="72"/>
      <c r="E878" s="94"/>
      <c r="F878" s="94"/>
    </row>
    <row r="879">
      <c r="D879" s="72"/>
      <c r="E879" s="94"/>
      <c r="F879" s="94"/>
    </row>
    <row r="880">
      <c r="D880" s="72"/>
      <c r="E880" s="94"/>
      <c r="F880" s="94"/>
    </row>
    <row r="881">
      <c r="D881" s="72"/>
      <c r="E881" s="94"/>
      <c r="F881" s="94"/>
    </row>
    <row r="882">
      <c r="D882" s="72"/>
      <c r="E882" s="94"/>
      <c r="F882" s="94"/>
    </row>
    <row r="883">
      <c r="D883" s="72"/>
      <c r="E883" s="94"/>
      <c r="F883" s="94"/>
    </row>
    <row r="884">
      <c r="D884" s="72"/>
      <c r="E884" s="94"/>
      <c r="F884" s="94"/>
    </row>
    <row r="885">
      <c r="D885" s="72"/>
      <c r="E885" s="94"/>
      <c r="F885" s="94"/>
    </row>
    <row r="886">
      <c r="D886" s="72"/>
      <c r="E886" s="94"/>
      <c r="F886" s="94"/>
    </row>
    <row r="887">
      <c r="D887" s="72"/>
      <c r="E887" s="94"/>
      <c r="F887" s="94"/>
    </row>
    <row r="888">
      <c r="D888" s="72"/>
      <c r="E888" s="94"/>
      <c r="F888" s="94"/>
    </row>
    <row r="889">
      <c r="D889" s="72"/>
      <c r="E889" s="94"/>
      <c r="F889" s="94"/>
    </row>
    <row r="890">
      <c r="D890" s="72"/>
      <c r="E890" s="94"/>
      <c r="F890" s="94"/>
    </row>
    <row r="891">
      <c r="D891" s="72"/>
      <c r="E891" s="94"/>
      <c r="F891" s="94"/>
    </row>
    <row r="892">
      <c r="D892" s="72"/>
      <c r="E892" s="94"/>
      <c r="F892" s="94"/>
    </row>
    <row r="893">
      <c r="D893" s="72"/>
      <c r="E893" s="94"/>
      <c r="F893" s="94"/>
    </row>
    <row r="894">
      <c r="D894" s="72"/>
      <c r="E894" s="94"/>
      <c r="F894" s="94"/>
    </row>
    <row r="895">
      <c r="D895" s="72"/>
      <c r="E895" s="94"/>
      <c r="F895" s="94"/>
    </row>
    <row r="896">
      <c r="D896" s="72"/>
      <c r="E896" s="94"/>
      <c r="F896" s="94"/>
    </row>
    <row r="897">
      <c r="D897" s="72"/>
      <c r="E897" s="94"/>
      <c r="F897" s="94"/>
    </row>
    <row r="898">
      <c r="D898" s="72"/>
      <c r="E898" s="94"/>
      <c r="F898" s="94"/>
    </row>
    <row r="899">
      <c r="D899" s="72"/>
      <c r="E899" s="94"/>
      <c r="F899" s="94"/>
    </row>
    <row r="900">
      <c r="D900" s="72"/>
      <c r="E900" s="94"/>
      <c r="F900" s="94"/>
    </row>
    <row r="901">
      <c r="D901" s="72"/>
      <c r="E901" s="94"/>
      <c r="F901" s="94"/>
    </row>
    <row r="902">
      <c r="D902" s="72"/>
      <c r="E902" s="94"/>
      <c r="F902" s="94"/>
    </row>
    <row r="903">
      <c r="D903" s="72"/>
      <c r="E903" s="94"/>
      <c r="F903" s="94"/>
    </row>
    <row r="904">
      <c r="D904" s="72"/>
      <c r="E904" s="94"/>
      <c r="F904" s="94"/>
    </row>
    <row r="905">
      <c r="D905" s="72"/>
      <c r="E905" s="94"/>
      <c r="F905" s="94"/>
    </row>
    <row r="906">
      <c r="D906" s="72"/>
      <c r="E906" s="94"/>
      <c r="F906" s="94"/>
    </row>
    <row r="907">
      <c r="D907" s="72"/>
      <c r="E907" s="94"/>
      <c r="F907" s="94"/>
    </row>
    <row r="908">
      <c r="D908" s="72"/>
      <c r="E908" s="94"/>
      <c r="F908" s="94"/>
    </row>
    <row r="909">
      <c r="D909" s="72"/>
      <c r="E909" s="94"/>
      <c r="F909" s="94"/>
    </row>
    <row r="910">
      <c r="D910" s="72"/>
      <c r="E910" s="94"/>
      <c r="F910" s="94"/>
    </row>
    <row r="911">
      <c r="D911" s="72"/>
      <c r="E911" s="94"/>
      <c r="F911" s="94"/>
    </row>
    <row r="912">
      <c r="D912" s="72"/>
      <c r="E912" s="94"/>
      <c r="F912" s="94"/>
    </row>
    <row r="913">
      <c r="D913" s="72"/>
      <c r="E913" s="94"/>
      <c r="F913" s="94"/>
    </row>
    <row r="914">
      <c r="D914" s="72"/>
      <c r="E914" s="94"/>
      <c r="F914" s="94"/>
    </row>
    <row r="915">
      <c r="D915" s="72"/>
      <c r="E915" s="94"/>
      <c r="F915" s="94"/>
    </row>
    <row r="916">
      <c r="D916" s="72"/>
      <c r="E916" s="94"/>
      <c r="F916" s="94"/>
    </row>
    <row r="917">
      <c r="D917" s="72"/>
      <c r="E917" s="94"/>
      <c r="F917" s="94"/>
    </row>
    <row r="918">
      <c r="D918" s="72"/>
      <c r="E918" s="94"/>
      <c r="F918" s="94"/>
    </row>
    <row r="919">
      <c r="D919" s="72"/>
      <c r="E919" s="94"/>
      <c r="F919" s="94"/>
    </row>
    <row r="920">
      <c r="D920" s="72"/>
      <c r="E920" s="94"/>
      <c r="F920" s="94"/>
    </row>
    <row r="921">
      <c r="D921" s="72"/>
      <c r="E921" s="94"/>
      <c r="F921" s="94"/>
    </row>
    <row r="922">
      <c r="D922" s="72"/>
      <c r="E922" s="94"/>
      <c r="F922" s="94"/>
    </row>
    <row r="923">
      <c r="D923" s="72"/>
      <c r="E923" s="94"/>
      <c r="F923" s="94"/>
    </row>
    <row r="924">
      <c r="D924" s="72"/>
      <c r="E924" s="94"/>
      <c r="F924" s="94"/>
    </row>
    <row r="925">
      <c r="D925" s="72"/>
      <c r="E925" s="94"/>
      <c r="F925" s="94"/>
    </row>
    <row r="926">
      <c r="D926" s="72"/>
      <c r="E926" s="94"/>
      <c r="F926" s="94"/>
    </row>
    <row r="927">
      <c r="D927" s="72"/>
      <c r="E927" s="94"/>
      <c r="F927" s="94"/>
    </row>
    <row r="928">
      <c r="D928" s="72"/>
      <c r="E928" s="94"/>
      <c r="F928" s="94"/>
    </row>
    <row r="929">
      <c r="D929" s="72"/>
      <c r="E929" s="94"/>
      <c r="F929" s="94"/>
    </row>
    <row r="930">
      <c r="D930" s="72"/>
      <c r="E930" s="94"/>
      <c r="F930" s="94"/>
    </row>
    <row r="931">
      <c r="D931" s="72"/>
      <c r="E931" s="94"/>
      <c r="F931" s="94"/>
    </row>
    <row r="932">
      <c r="D932" s="72"/>
      <c r="E932" s="94"/>
      <c r="F932" s="94"/>
    </row>
    <row r="933">
      <c r="D933" s="72"/>
      <c r="E933" s="94"/>
      <c r="F933" s="94"/>
    </row>
    <row r="934">
      <c r="D934" s="72"/>
      <c r="E934" s="94"/>
      <c r="F934" s="94"/>
    </row>
    <row r="935">
      <c r="D935" s="72"/>
      <c r="E935" s="94"/>
      <c r="F935" s="94"/>
    </row>
    <row r="936">
      <c r="D936" s="72"/>
      <c r="E936" s="94"/>
      <c r="F936" s="94"/>
    </row>
    <row r="937">
      <c r="D937" s="72"/>
      <c r="E937" s="94"/>
      <c r="F937" s="94"/>
    </row>
    <row r="938">
      <c r="D938" s="72"/>
      <c r="E938" s="94"/>
      <c r="F938" s="94"/>
    </row>
    <row r="939">
      <c r="D939" s="72"/>
      <c r="E939" s="94"/>
      <c r="F939" s="94"/>
    </row>
    <row r="940">
      <c r="D940" s="72"/>
      <c r="E940" s="94"/>
      <c r="F940" s="94"/>
    </row>
    <row r="941">
      <c r="D941" s="72"/>
      <c r="E941" s="94"/>
      <c r="F941" s="94"/>
    </row>
    <row r="942">
      <c r="D942" s="72"/>
      <c r="E942" s="94"/>
      <c r="F942" s="94"/>
    </row>
    <row r="943">
      <c r="D943" s="72"/>
      <c r="E943" s="94"/>
      <c r="F943" s="94"/>
    </row>
    <row r="944">
      <c r="D944" s="72"/>
      <c r="E944" s="94"/>
      <c r="F944" s="94"/>
    </row>
    <row r="945">
      <c r="D945" s="72"/>
      <c r="E945" s="94"/>
      <c r="F945" s="94"/>
    </row>
    <row r="946">
      <c r="D946" s="72"/>
      <c r="E946" s="94"/>
      <c r="F946" s="94"/>
    </row>
    <row r="947">
      <c r="D947" s="72"/>
      <c r="E947" s="94"/>
      <c r="F947" s="94"/>
    </row>
    <row r="948">
      <c r="D948" s="72"/>
      <c r="E948" s="94"/>
      <c r="F948" s="94"/>
    </row>
    <row r="949">
      <c r="D949" s="72"/>
      <c r="E949" s="94"/>
      <c r="F949" s="94"/>
    </row>
    <row r="950">
      <c r="D950" s="72"/>
      <c r="E950" s="94"/>
      <c r="F950" s="94"/>
    </row>
    <row r="951">
      <c r="D951" s="72"/>
      <c r="E951" s="94"/>
      <c r="F951" s="94"/>
    </row>
    <row r="952">
      <c r="D952" s="72"/>
      <c r="E952" s="94"/>
      <c r="F952" s="94"/>
    </row>
    <row r="953">
      <c r="D953" s="72"/>
      <c r="E953" s="94"/>
      <c r="F953" s="94"/>
    </row>
    <row r="954">
      <c r="D954" s="72"/>
      <c r="E954" s="94"/>
      <c r="F954" s="94"/>
    </row>
    <row r="955">
      <c r="D955" s="72"/>
      <c r="E955" s="94"/>
      <c r="F955" s="94"/>
    </row>
    <row r="956">
      <c r="D956" s="72"/>
      <c r="E956" s="94"/>
      <c r="F956" s="94"/>
    </row>
    <row r="957">
      <c r="D957" s="72"/>
      <c r="E957" s="94"/>
      <c r="F957" s="94"/>
    </row>
    <row r="958">
      <c r="D958" s="72"/>
      <c r="E958" s="94"/>
      <c r="F958" s="94"/>
    </row>
    <row r="959">
      <c r="D959" s="72"/>
      <c r="E959" s="94"/>
      <c r="F959" s="94"/>
    </row>
    <row r="960">
      <c r="D960" s="72"/>
      <c r="E960" s="94"/>
      <c r="F960" s="94"/>
    </row>
    <row r="961">
      <c r="D961" s="72"/>
      <c r="E961" s="94"/>
      <c r="F961" s="94"/>
    </row>
    <row r="962">
      <c r="D962" s="72"/>
      <c r="E962" s="94"/>
      <c r="F962" s="94"/>
    </row>
    <row r="963">
      <c r="D963" s="72"/>
      <c r="E963" s="94"/>
      <c r="F963" s="94"/>
    </row>
    <row r="964">
      <c r="D964" s="72"/>
      <c r="E964" s="94"/>
      <c r="F964" s="94"/>
    </row>
    <row r="965">
      <c r="D965" s="72"/>
      <c r="E965" s="94"/>
      <c r="F965" s="94"/>
    </row>
    <row r="966">
      <c r="D966" s="72"/>
      <c r="E966" s="94"/>
      <c r="F966" s="94"/>
    </row>
    <row r="967">
      <c r="D967" s="72"/>
      <c r="E967" s="94"/>
      <c r="F967" s="94"/>
    </row>
    <row r="968">
      <c r="D968" s="72"/>
      <c r="E968" s="94"/>
      <c r="F968" s="94"/>
    </row>
    <row r="969">
      <c r="D969" s="72"/>
      <c r="E969" s="94"/>
      <c r="F969" s="94"/>
    </row>
    <row r="970">
      <c r="D970" s="72"/>
      <c r="E970" s="94"/>
      <c r="F970" s="94"/>
    </row>
    <row r="971">
      <c r="D971" s="72"/>
      <c r="E971" s="94"/>
      <c r="F971" s="94"/>
    </row>
    <row r="972">
      <c r="D972" s="72"/>
      <c r="E972" s="94"/>
      <c r="F972" s="94"/>
    </row>
    <row r="973">
      <c r="D973" s="72"/>
      <c r="E973" s="94"/>
      <c r="F973" s="94"/>
    </row>
    <row r="974">
      <c r="D974" s="72"/>
      <c r="E974" s="94"/>
      <c r="F974" s="94"/>
    </row>
    <row r="975">
      <c r="D975" s="72"/>
      <c r="E975" s="94"/>
      <c r="F975" s="94"/>
    </row>
    <row r="976">
      <c r="D976" s="72"/>
      <c r="E976" s="94"/>
      <c r="F976" s="94"/>
    </row>
    <row r="977">
      <c r="D977" s="72"/>
      <c r="E977" s="94"/>
      <c r="F977" s="94"/>
    </row>
    <row r="978">
      <c r="D978" s="72"/>
      <c r="E978" s="94"/>
      <c r="F978" s="94"/>
    </row>
    <row r="979">
      <c r="D979" s="72"/>
      <c r="E979" s="94"/>
      <c r="F979" s="94"/>
    </row>
    <row r="980">
      <c r="D980" s="72"/>
      <c r="E980" s="94"/>
      <c r="F980" s="94"/>
    </row>
    <row r="981">
      <c r="D981" s="72"/>
      <c r="E981" s="94"/>
      <c r="F981" s="94"/>
    </row>
    <row r="982">
      <c r="D982" s="72"/>
      <c r="E982" s="94"/>
      <c r="F982" s="94"/>
    </row>
    <row r="983">
      <c r="D983" s="72"/>
      <c r="E983" s="94"/>
      <c r="F983" s="94"/>
    </row>
    <row r="984">
      <c r="D984" s="72"/>
      <c r="E984" s="94"/>
      <c r="F984" s="94"/>
    </row>
    <row r="985">
      <c r="D985" s="72"/>
      <c r="E985" s="94"/>
      <c r="F985" s="94"/>
    </row>
    <row r="986">
      <c r="D986" s="72"/>
      <c r="E986" s="94"/>
      <c r="F986" s="94"/>
    </row>
    <row r="987">
      <c r="D987" s="72"/>
      <c r="E987" s="94"/>
      <c r="F987" s="94"/>
    </row>
    <row r="988">
      <c r="D988" s="72"/>
      <c r="E988" s="94"/>
      <c r="F988" s="94"/>
    </row>
    <row r="989">
      <c r="D989" s="72"/>
      <c r="E989" s="94"/>
      <c r="F989" s="94"/>
    </row>
    <row r="990">
      <c r="D990" s="72"/>
      <c r="E990" s="94"/>
      <c r="F990" s="94"/>
    </row>
    <row r="991">
      <c r="D991" s="72"/>
      <c r="E991" s="94"/>
      <c r="F991" s="94"/>
    </row>
    <row r="992">
      <c r="D992" s="72"/>
      <c r="E992" s="94"/>
      <c r="F992" s="94"/>
    </row>
    <row r="993">
      <c r="D993" s="72"/>
      <c r="E993" s="94"/>
      <c r="F993" s="94"/>
    </row>
    <row r="994">
      <c r="D994" s="72"/>
      <c r="E994" s="94"/>
      <c r="F994" s="94"/>
    </row>
    <row r="995">
      <c r="D995" s="72"/>
      <c r="E995" s="94"/>
      <c r="F995" s="94"/>
    </row>
    <row r="996">
      <c r="D996" s="72"/>
      <c r="E996" s="94"/>
      <c r="F996" s="94"/>
    </row>
    <row r="997">
      <c r="D997" s="72"/>
      <c r="E997" s="94"/>
      <c r="F997" s="94"/>
    </row>
    <row r="998">
      <c r="D998" s="72"/>
      <c r="E998" s="94"/>
      <c r="F998" s="94"/>
    </row>
    <row r="999">
      <c r="D999" s="72"/>
      <c r="E999" s="94"/>
      <c r="F999" s="94"/>
    </row>
    <row r="1000">
      <c r="D1000" s="72"/>
      <c r="E1000" s="94"/>
      <c r="F1000" s="94"/>
    </row>
    <row r="1001">
      <c r="D1001" s="72"/>
      <c r="E1001" s="94"/>
      <c r="F1001" s="94"/>
    </row>
    <row r="1002">
      <c r="D1002" s="72"/>
      <c r="E1002" s="94"/>
      <c r="F1002" s="94"/>
    </row>
    <row r="1003">
      <c r="D1003" s="72"/>
      <c r="E1003" s="94"/>
      <c r="F1003" s="94"/>
    </row>
    <row r="1004">
      <c r="D1004" s="72"/>
      <c r="E1004" s="94"/>
      <c r="F1004" s="94"/>
    </row>
    <row r="1005">
      <c r="D1005" s="72"/>
      <c r="E1005" s="94"/>
      <c r="F1005" s="94"/>
    </row>
    <row r="1006">
      <c r="D1006" s="72"/>
      <c r="E1006" s="94"/>
      <c r="F1006" s="94"/>
    </row>
    <row r="1007">
      <c r="D1007" s="72"/>
      <c r="E1007" s="94"/>
      <c r="F1007" s="94"/>
    </row>
    <row r="1008">
      <c r="D1008" s="72"/>
      <c r="E1008" s="94"/>
      <c r="F1008" s="94"/>
    </row>
    <row r="1009">
      <c r="D1009" s="72"/>
      <c r="E1009" s="94"/>
      <c r="F1009" s="94"/>
    </row>
    <row r="1010">
      <c r="D1010" s="72"/>
      <c r="E1010" s="94"/>
      <c r="F1010" s="94"/>
    </row>
    <row r="1011">
      <c r="D1011" s="72"/>
      <c r="E1011" s="94"/>
      <c r="F1011" s="94"/>
    </row>
    <row r="1012">
      <c r="D1012" s="72"/>
      <c r="E1012" s="94"/>
      <c r="F1012" s="94"/>
    </row>
    <row r="1013">
      <c r="D1013" s="72"/>
      <c r="E1013" s="94"/>
      <c r="F1013" s="94"/>
    </row>
    <row r="1014">
      <c r="D1014" s="72"/>
      <c r="E1014" s="94"/>
      <c r="F1014" s="94"/>
    </row>
    <row r="1015">
      <c r="D1015" s="72"/>
      <c r="E1015" s="94"/>
      <c r="F1015" s="94"/>
    </row>
    <row r="1016">
      <c r="D1016" s="72"/>
      <c r="E1016" s="94"/>
      <c r="F1016" s="94"/>
    </row>
  </sheetData>
  <conditionalFormatting sqref="AH24">
    <cfRule type="containsText" dxfId="4" priority="1" operator="containsText" text="upper">
      <formula>NOT(ISERROR(SEARCH(("upper"),(AH24))))</formula>
    </cfRule>
  </conditionalFormatting>
  <conditionalFormatting sqref="AH24">
    <cfRule type="containsText" dxfId="3" priority="2" operator="containsText" text="lower">
      <formula>NOT(ISERROR(SEARCH(("lower"),(AH24))))</formula>
    </cfRule>
  </conditionalFormatting>
  <conditionalFormatting sqref="AI24">
    <cfRule type="containsText" dxfId="2" priority="3" operator="containsText" text="y">
      <formula>NOT(ISERROR(SEARCH(("y"),(AI24))))</formula>
    </cfRule>
  </conditionalFormatting>
  <hyperlinks>
    <hyperlink r:id="rId2" location=":~:text=The%20wavelength%20of%20electrons%20is%20much%20smaller%20than%20that%20of,lens%20system%20in%20electron%20microscopes." ref="D3"/>
    <hyperlink r:id="rId3" ref="E5"/>
  </hyperlinks>
  <drawing r:id="rId4"/>
  <legacyDrawing r:id="rId5"/>
</worksheet>
</file>