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lauragarrison/Documents/_research/4_Physiology_STAR/Ivo/star.web/vis_tool/data/"/>
    </mc:Choice>
  </mc:AlternateContent>
  <xr:revisionPtr revIDLastSave="0" documentId="13_ncr:1_{1BB4AE39-DD04-A14E-9B13-29B924666E7D}" xr6:coauthVersionLast="47" xr6:coauthVersionMax="47" xr10:uidLastSave="{00000000-0000-0000-0000-000000000000}"/>
  <bookViews>
    <workbookView xWindow="0" yWindow="500" windowWidth="28800" windowHeight="17500" activeTab="2" xr2:uid="{00000000-000D-0000-FFFF-FFFF00000000}"/>
  </bookViews>
  <sheets>
    <sheet name="overview" sheetId="1" r:id="rId1"/>
    <sheet name="main" sheetId="2" r:id="rId2"/>
    <sheet name="related-surveys" sheetId="3" r:id="rId3"/>
    <sheet name="cut" sheetId="4" r:id="rId4"/>
    <sheet name="data-resolution" sheetId="5" r:id="rId5"/>
  </sheets>
  <definedNames>
    <definedName name="_xlnm._FilterDatabase" localSheetId="1" hidden="1">main!$W$1:$W$295</definedName>
    <definedName name="_xlnm._FilterDatabase" localSheetId="2" hidden="1">'related-surveys'!$K$1:$K$57</definedName>
    <definedName name="Z_A95560CF_BCF0_4C25_983A_1CCFF7FDB08E_.wvu.FilterData" localSheetId="2" hidden="1">'related-surveys'!$K$1:$K$57</definedName>
  </definedNames>
  <calcPr calcId="191029"/>
  <customWorkbookViews>
    <customWorkbookView name="Filter 1" guid="{A95560CF-BCF0-4C25-983A-1CCFF7FDB08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S118" i="4" l="1"/>
  <c r="S117" i="4"/>
  <c r="S116" i="4"/>
  <c r="S115" i="4"/>
  <c r="S114" i="4"/>
  <c r="S113" i="4"/>
  <c r="S112" i="4"/>
  <c r="S111" i="4"/>
  <c r="S110" i="4"/>
  <c r="S109" i="4"/>
  <c r="S108" i="4"/>
  <c r="S107" i="4"/>
  <c r="S106" i="4"/>
  <c r="S105" i="4"/>
  <c r="S104" i="4"/>
  <c r="S103" i="4"/>
  <c r="S102" i="4"/>
  <c r="S101" i="4"/>
  <c r="S100" i="4"/>
  <c r="U98" i="4"/>
  <c r="V96" i="4"/>
  <c r="T94" i="4"/>
  <c r="T93" i="4"/>
  <c r="T92" i="4"/>
  <c r="T91" i="4"/>
  <c r="V90" i="4"/>
  <c r="V88" i="4"/>
  <c r="V87" i="4"/>
  <c r="V85" i="4"/>
  <c r="V84" i="4"/>
  <c r="V83" i="4"/>
  <c r="V82" i="4"/>
  <c r="V81" i="4"/>
  <c r="V80" i="4"/>
  <c r="V79" i="4"/>
  <c r="V78" i="4"/>
  <c r="T77" i="4"/>
  <c r="V76" i="4"/>
  <c r="V75" i="4"/>
  <c r="V74" i="4"/>
  <c r="T73" i="4"/>
  <c r="V72" i="4"/>
  <c r="T71" i="4"/>
  <c r="V69" i="4"/>
  <c r="T68" i="4"/>
  <c r="T67" i="4"/>
  <c r="V66" i="4"/>
  <c r="T65" i="4"/>
  <c r="T64" i="4"/>
  <c r="T63" i="4"/>
  <c r="V62" i="4"/>
  <c r="T61" i="4"/>
  <c r="T59" i="4"/>
  <c r="V58" i="4"/>
  <c r="T57" i="4"/>
  <c r="V56" i="4"/>
  <c r="T55" i="4"/>
  <c r="T54" i="4"/>
  <c r="T53" i="4"/>
  <c r="T52" i="4"/>
  <c r="T51" i="4"/>
  <c r="T50" i="4"/>
  <c r="V49" i="4"/>
  <c r="V48" i="4"/>
  <c r="V47" i="4"/>
  <c r="T46" i="4"/>
  <c r="T45" i="4"/>
  <c r="T44" i="4"/>
  <c r="T43" i="4"/>
  <c r="T42" i="4"/>
  <c r="V41" i="4"/>
  <c r="T40" i="4"/>
  <c r="V39" i="4"/>
  <c r="V38" i="4"/>
  <c r="T37" i="4"/>
  <c r="T36" i="4"/>
  <c r="V35" i="4"/>
  <c r="V34" i="4"/>
  <c r="V33" i="4"/>
  <c r="T32" i="4"/>
  <c r="V31" i="4"/>
  <c r="V30" i="4"/>
  <c r="V29" i="4"/>
  <c r="V28" i="4"/>
  <c r="U27" i="4"/>
  <c r="V26" i="4"/>
  <c r="V25" i="4"/>
  <c r="T24" i="4"/>
  <c r="V23" i="4"/>
  <c r="V21" i="4"/>
  <c r="V20" i="4"/>
  <c r="V19" i="4"/>
  <c r="V18" i="4"/>
  <c r="V17" i="4"/>
  <c r="V16" i="4"/>
  <c r="V15" i="4"/>
  <c r="V14" i="4"/>
  <c r="T13" i="4"/>
  <c r="V12" i="4"/>
  <c r="V11" i="4"/>
  <c r="V9" i="4"/>
  <c r="T6" i="4"/>
  <c r="V5" i="4"/>
  <c r="V4" i="4"/>
  <c r="V3" i="4"/>
  <c r="V2" i="4"/>
  <c r="T1" i="4"/>
  <c r="T62" i="3"/>
  <c r="T61" i="3"/>
  <c r="T59" i="3"/>
  <c r="T58" i="3"/>
  <c r="T57" i="3"/>
  <c r="T56" i="3"/>
  <c r="T55" i="3"/>
  <c r="T54" i="3"/>
  <c r="T53" i="3"/>
  <c r="T52" i="3"/>
  <c r="V51" i="3"/>
  <c r="T50" i="3"/>
  <c r="T49" i="3"/>
  <c r="V48" i="3"/>
  <c r="T46" i="3"/>
  <c r="T45" i="3"/>
  <c r="T44" i="3"/>
  <c r="T43" i="3"/>
  <c r="T42" i="3"/>
  <c r="T41"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9" i="3"/>
  <c r="T8" i="3"/>
  <c r="T7" i="3"/>
  <c r="T6" i="3"/>
  <c r="S5" i="3"/>
  <c r="T4" i="3"/>
  <c r="T3" i="3"/>
  <c r="T2" i="3"/>
  <c r="T306" i="2"/>
  <c r="T305" i="2"/>
  <c r="T303" i="2"/>
  <c r="T301" i="2"/>
  <c r="T300" i="2"/>
  <c r="T299" i="2"/>
  <c r="T298" i="2"/>
  <c r="T297" i="2"/>
  <c r="T296" i="2"/>
  <c r="T295" i="2"/>
  <c r="T294" i="2"/>
  <c r="T293" i="2"/>
  <c r="T292" i="2"/>
  <c r="T291" i="2"/>
  <c r="T289" i="2"/>
  <c r="T288" i="2"/>
  <c r="T287" i="2"/>
  <c r="T286" i="2"/>
  <c r="T285" i="2"/>
  <c r="T284" i="2"/>
  <c r="T283" i="2"/>
  <c r="T282" i="2"/>
  <c r="T281" i="2"/>
  <c r="T280" i="2"/>
  <c r="T278" i="2"/>
  <c r="T276" i="2"/>
  <c r="T275" i="2"/>
  <c r="T274" i="2"/>
  <c r="T273" i="2"/>
  <c r="T272" i="2"/>
  <c r="T271" i="2"/>
  <c r="T270" i="2"/>
  <c r="T269" i="2"/>
  <c r="T268" i="2"/>
  <c r="T267" i="2"/>
  <c r="T266" i="2"/>
  <c r="T265" i="2"/>
  <c r="T264" i="2"/>
  <c r="T263" i="2"/>
  <c r="T262" i="2"/>
  <c r="T260" i="2"/>
  <c r="T259" i="2"/>
  <c r="T258" i="2"/>
  <c r="T257" i="2"/>
  <c r="T256" i="2"/>
  <c r="T255" i="2"/>
  <c r="T254" i="2"/>
  <c r="T253" i="2"/>
  <c r="T252" i="2"/>
  <c r="T251" i="2"/>
  <c r="T250" i="2"/>
  <c r="T249" i="2"/>
  <c r="T248" i="2"/>
  <c r="T247" i="2"/>
  <c r="T246" i="2"/>
  <c r="T245" i="2"/>
  <c r="T244" i="2"/>
  <c r="T243"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199" i="2"/>
  <c r="T198" i="2"/>
  <c r="T195" i="2"/>
  <c r="T194" i="2"/>
  <c r="T193" i="2"/>
  <c r="T192" i="2"/>
  <c r="T191" i="2"/>
  <c r="T190" i="2"/>
  <c r="T189" i="2"/>
  <c r="T187" i="2"/>
  <c r="T186" i="2"/>
  <c r="T185" i="2"/>
  <c r="T184" i="2"/>
  <c r="T183" i="2"/>
  <c r="T181" i="2"/>
  <c r="T180" i="2"/>
  <c r="T179" i="2"/>
  <c r="T178" i="2"/>
  <c r="T177" i="2"/>
  <c r="T175" i="2"/>
  <c r="T174" i="2"/>
  <c r="T173" i="2"/>
  <c r="T172" i="2"/>
  <c r="T171" i="2"/>
  <c r="T170" i="2"/>
  <c r="T169" i="2"/>
  <c r="T168" i="2"/>
  <c r="T167" i="2"/>
  <c r="T166" i="2"/>
  <c r="T165" i="2"/>
  <c r="T163" i="2"/>
  <c r="T162" i="2"/>
  <c r="T161" i="2"/>
  <c r="T160" i="2"/>
  <c r="T159" i="2"/>
  <c r="T158" i="2"/>
  <c r="T157" i="2"/>
  <c r="T156" i="2"/>
  <c r="T155" i="2"/>
  <c r="T154" i="2"/>
  <c r="T153" i="2"/>
  <c r="T152" i="2"/>
  <c r="T151" i="2"/>
  <c r="T150" i="2"/>
  <c r="T149" i="2"/>
  <c r="T148" i="2"/>
  <c r="T147" i="2"/>
  <c r="T146" i="2"/>
  <c r="T145" i="2"/>
  <c r="T142" i="2"/>
  <c r="T141" i="2"/>
  <c r="T140" i="2"/>
  <c r="T139" i="2"/>
  <c r="T138" i="2"/>
  <c r="T137" i="2"/>
  <c r="T135" i="2"/>
  <c r="T134" i="2"/>
  <c r="T133" i="2"/>
  <c r="T132" i="2"/>
  <c r="T131" i="2"/>
  <c r="T130" i="2"/>
  <c r="T129" i="2"/>
  <c r="T128" i="2"/>
  <c r="T127" i="2"/>
  <c r="T126" i="2"/>
  <c r="T125" i="2"/>
  <c r="T124" i="2"/>
  <c r="T123" i="2"/>
  <c r="T122" i="2"/>
  <c r="T121" i="2"/>
  <c r="T120" i="2"/>
  <c r="T119" i="2"/>
  <c r="T118" i="2"/>
  <c r="T117" i="2"/>
  <c r="T116" i="2"/>
  <c r="T115" i="2"/>
  <c r="T114" i="2"/>
  <c r="T113" i="2"/>
  <c r="T112" i="2"/>
  <c r="T111" i="2"/>
  <c r="T110" i="2"/>
  <c r="T109" i="2"/>
  <c r="T108" i="2"/>
  <c r="T107" i="2"/>
  <c r="T106" i="2"/>
  <c r="T105" i="2"/>
  <c r="T103" i="2"/>
  <c r="T102" i="2"/>
  <c r="T101" i="2"/>
  <c r="T100" i="2"/>
  <c r="T98" i="2"/>
  <c r="T97" i="2"/>
  <c r="T96" i="2"/>
  <c r="T94" i="2"/>
  <c r="T92" i="2"/>
  <c r="T91" i="2"/>
  <c r="T90" i="2"/>
  <c r="T89" i="2"/>
  <c r="T87" i="2"/>
  <c r="T86" i="2"/>
  <c r="T85" i="2"/>
  <c r="T84" i="2"/>
  <c r="T83" i="2"/>
  <c r="T82" i="2"/>
  <c r="T81" i="2"/>
  <c r="T80" i="2"/>
  <c r="T79" i="2"/>
  <c r="T78" i="2"/>
  <c r="T77" i="2"/>
  <c r="T76" i="2"/>
  <c r="T75" i="2"/>
  <c r="T74" i="2"/>
  <c r="T73" i="2"/>
  <c r="T72" i="2"/>
  <c r="T71" i="2"/>
  <c r="T70" i="2"/>
  <c r="T69" i="2"/>
  <c r="T67" i="2"/>
  <c r="T66" i="2"/>
  <c r="T65" i="2"/>
  <c r="T64" i="2"/>
  <c r="T63" i="2"/>
  <c r="T62" i="2"/>
  <c r="T61" i="2"/>
  <c r="T60" i="2"/>
  <c r="T59" i="2"/>
  <c r="T58" i="2"/>
  <c r="T57" i="2"/>
  <c r="T56" i="2"/>
  <c r="T55" i="2"/>
  <c r="T54" i="2"/>
  <c r="T53" i="2"/>
  <c r="T52" i="2"/>
  <c r="T51" i="2"/>
  <c r="T50" i="2"/>
  <c r="T49" i="2"/>
  <c r="T48" i="2"/>
  <c r="T47" i="2"/>
  <c r="T46" i="2"/>
  <c r="T45" i="2"/>
  <c r="T44" i="2"/>
  <c r="T43" i="2"/>
  <c r="T42" i="2"/>
  <c r="T41" i="2"/>
  <c r="T40" i="2"/>
  <c r="T39" i="2"/>
  <c r="T38" i="2"/>
  <c r="T37" i="2"/>
  <c r="T36" i="2"/>
  <c r="T33" i="2"/>
  <c r="T32" i="2"/>
  <c r="T31" i="2"/>
  <c r="T29" i="2"/>
  <c r="T28" i="2"/>
  <c r="T27" i="2"/>
  <c r="T26" i="2"/>
  <c r="T25" i="2"/>
  <c r="T24" i="2"/>
  <c r="T23" i="2"/>
  <c r="T22" i="2"/>
  <c r="T21" i="2"/>
  <c r="T20" i="2"/>
  <c r="T19" i="2"/>
  <c r="T18" i="2"/>
  <c r="T17" i="2"/>
  <c r="T15" i="2"/>
  <c r="T14" i="2"/>
  <c r="T13" i="2"/>
  <c r="T12" i="2"/>
  <c r="T11" i="2"/>
  <c r="T10" i="2"/>
  <c r="T9" i="2"/>
  <c r="T8" i="2"/>
  <c r="T7" i="2"/>
  <c r="T6" i="2"/>
  <c r="T5" i="2"/>
  <c r="T4" i="2"/>
  <c r="T3" i="2"/>
  <c r="T2" i="2"/>
  <c r="H23" i="1"/>
  <c r="I15" i="1"/>
  <c r="I14" i="1"/>
  <c r="I13" i="1"/>
  <c r="I12" i="1"/>
  <c r="I11" i="1"/>
  <c r="I10" i="1"/>
  <c r="E10" i="1"/>
  <c r="F10" i="1" s="1"/>
  <c r="I9" i="1"/>
  <c r="I21" i="1" s="1"/>
  <c r="I8" i="1"/>
  <c r="E8" i="1"/>
  <c r="F8" i="1" s="1"/>
  <c r="B8" i="1"/>
  <c r="I7" i="1"/>
  <c r="I20" i="1" s="1"/>
  <c r="E7" i="1"/>
  <c r="B7" i="1"/>
  <c r="I6" i="1"/>
  <c r="B6" i="1"/>
  <c r="I5" i="1"/>
  <c r="I19" i="1" s="1"/>
  <c r="B5" i="1"/>
  <c r="I4" i="1"/>
  <c r="E4" i="1"/>
  <c r="I3" i="1"/>
  <c r="B3" i="1"/>
  <c r="I2" i="1"/>
  <c r="I18" i="1" s="1"/>
  <c r="E2" i="1"/>
  <c r="E3" i="1" s="1"/>
  <c r="F3" i="1" s="1"/>
  <c r="B2" i="1"/>
  <c r="B4" i="1" s="1"/>
  <c r="B9" i="1" s="1"/>
  <c r="F4" i="1" l="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entire gene
	-Laura Garrison
----
nucleotide
	-Laura Garrison
----
"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-Laura Garrison
----
diameter bronchial tube -= 1.3mm
	-Laura Garrison
----
brain signal processing range
	-Laura Garrison
----
time to diffusion across synapse
	-Laura Garrison
----
gene expression ~10 min
	-Laura Garrison
----
gene expression ~10min
	-Laura Garrison
----
point that we see larger protein domain motions; since polymerization is a process of a bunch of small molecules becoming a bigger one, this sort of makese sense?
	-Laura Garrison
----
time scale gene expression
	-Laura Garrison
----
time scale metabolic networks
	-Laura Garrison
----
metabolic turnover ~1min
	-Laura Garrison
----
time to diffuse across synapse is 10^-6
	-Laura Garrison
----
nanoseconds - point at which ion gates open, which can initiate a cycle?
	-Laura Garrison
----
ion channel gating speed
	-Laura Garrison
----
CMR = PC-MRI, using standards from this
	-Laura Garrison
----
CMR = PC-MRI, using standards from this
	-Laura Garrison
----
CFD better temporal resolution
	-Laura Garrison
----
CFD better temporal resolution
	-Laura Garrison
----
CFD better temporal resolution
	-Laura Garrison
----
2 mm3 and 40 ms
	-Laura Garrison
----
whole heart
	-Laura Garrison
----
whole heart
	-Laura Garrison
----
using generic PC-MRI spatial/temporal measurements
	-Laura Garrison
----
whole brain
	-Laura Garrison
----
didn't say so using same spatial and temporal gen measurements as finding elsewhere
	-Laura Garrison
----
segments of vessels
	-Laura Garrison
----
40ms
	-Laura Garrison
----
~2mm3
	-Laura Garrison
----
90 ms
	-Laura Garrison
----
1 × 1 × 1mm
	-Laura Garrison
----
48.8 m
	-Laura Garrison
----
1.7 × 1.7 × 3.5
	-Laura Garrison
----
aorta
	-Laura Garrison
----
(TR 53 ms, 1.7 mm inplane resolution, 2.3 mm slice thickness
	-Laura Garrison
----
(TR 53 ms, 1.7 mm inplane resolution, 2.3 mm slice thickness
	-Laura Garrison
----
whole heart/aortic arch/descending aorta
	-Laura Garrison
----
48.8 ms
	-Laura Garrison
----
since doppler ultrasound is included in here, setting this as the low point
	-Laura Garrison
----
general  temporal resolutions of 30–80 msec
	-Laura Garrison
----
up to whole heart, etc.
	-Laura Garrison
----
1.2 × 1.8 × 1.8 mm3
	-Laura Garrison
----
carotid artery
	-Laura Garrison
----
temporal resolution of 8 TR = 48.8 ms
	-Laura Garrison
----
temporal resolution of 0.5 seconds.
	-Laura Garrison
----
aorta
	-Laura Garrison
----
dataset with worse resolution: 1.875 mm2 and 5 mm slice thickness
	-Laura Garrison
----
20 ms
	-Laura Garrison
----
50 ms
	-Laura Garrison
----
2.0×2.0×2.7 mm
	-Laura Garrison
----
high spatial (&lt;2mm sq) and temporal (≈ 20ms)
	-Laura Garrison
----
1.77mm2in a 132 × 192 grid inplane with a distance of 3.5mm
	-Laura Garrison
----
STAR
	-Laura Garrison
----
couldn't find so defaulting to number seen used in general from Sengupta et al. 2012
	-Laura Garrison
----
organ segments
	-Laura Garrison
----
whole brain, whole kidney
	-Laura Garrison
----
TR = 6.4 – 11.9 ms; TE = 2.1 – 3.9 ms; 1.0 - 1.4 mm3 isotropic spatial resolution
	-Laura Garrison
----
macromolecues (DNA in this range) - same as what I'm using for Caleydo, but need to double check this paper
	-Laura Garrison
----
avg size of genes
	-Laura Garrison
----
size of macromolecules
	-Laura Garrison
----
brain signal processing
	-Laura Garrison
----
ion gated channel timeframe
	-Laura Garrison
----
assuming normal resolution of this kind of imaging
	-Laura Garrison
----
predict patient specific cardiac motion from a single 3D CTA image. So assuming normal CTA resolution
	-Laura Garrison
----
0.28 and 1.00 mm with a slice thickness from 0.4 to 2.0 mm
	-Laura Garrison
----
0.39 × 0.39 × 1 mm3
	-Laura Garrison
----
50 ms time resolution
	-Laura Garrison
----
1.77 × 1.77× 3.5 mm3
	-Laura Garrison
----
descending aorta
	-Laura Garrison
----
temp res~ 40ms
	-Laura Garrison
----
The spatial resolution is in the range of about 1.6×1.6×2.0 mm3.
	-Laura Garrison
----
whole heart
	-Laura Garrison
----
whole heart
	-Laura Garrison
----
simulation spans icon concentration in cells, cells themselves, the simulation models blocks of tissues, and this is applied to a whole heart
	-Laura Garrison
----
The simulation also models the calcium and potassium ion levels in heart muscle cells.
	-Laura Garrison
----
I couldn't find so I went with what I'm usually finding in literature for PC-MRI
	-Laura Garrison
----
aorta
	-Laura Garrison
----
1.5625 × 1.5625 × 2.5mm. Measurements were performed with resporitatory gating, a velocity encoding (venc) of 2m/s, a repetition time (TR) of 5.807ms,
	-Laura Garrison
----
sized 2.0 × 2.0 × 2.5mm. Acquisition was performed with a velocity encoding (venc) speed of 2 m/s, repetition time (TR) 4.7ms, echo time (TE) 2.7ms,
	-Laura Garrison
----
covers full heartbeat
	-Laura Garrison
----
aorta
	-Laura Garrison
----
capture whole heartbeat
	-Laura Garrison
----
whole heart
	-Laura Garrison
----
resolution is 1.67mm, 1.67mm, 3.5mm
	-Laura Garrison
----
just a section of the heart
	-Laura Garrison
----
aorta is 3cm diameter
	-Laura Garrison
----
resolution of fMRI is ms
	-Laura Garrison
----
resolution of fMRI is ms
	-Laura Garrison
----
resolution of fMRI is ms
	-Laura Garrison
----
resolution of fMRI is ms
	-Laura Garrison
----
resolution of fMRI is ms
	-Laura Garrison
----
resolution of fMRI is ms
	-Laura Garrison
----
blood flow resolution milliseconds (according to data)
	-Laura Garrison
----
how much are we looking at? E.g. just one small section of something, or a whole cell, a whole organ? Not necessarily a camera zoom, but what is the upper the spatial scope of the visualized process?
	-Laura Garrison
----
whole lung
	-Laura Garrison
----
resolution of HRCT ~1mm
	-Laura Garrison
----
not totally sure but looks like could be at this resolution of small motions like side chain rotations
	-Laura Garrison
----
animation only showing big/major domain motions, not atomistic movements
	-Laura Garrison
----
animation only showing big/major domain motions, not atomistic movements
	-Laura Garrison
----
simulation in nanoseconds
	-Laura Garrison
----
loop motion duration range
	-Laura Garrison
----
large domain motions ~seconds
	-Laura Garrison
----
whole stomach grew to 6cm (embryo)
	-Laura Garrison
----
ellipsoids that represent aggregates of cells, microscopy data was at 0.1mm resolution roughly
	-Laura Garrison
----
using MAPK activation for signal transduction and gene expression time from Aymoz et al., saying few to several minutes
	-Laura Garrison
----
looked at whole brain as well
	-Laura Garrison
----
spatial resolution of CT is good, but ultimately are just visualizing the main structure of the lung and segments of the lung, not getting into smaller things
	-Laura Garrison
----
All imageshad an in-plane resolution of 0.85-0.97 mm andaslice thickness of 2.5 mm
	-Laura Garrison
----
The spatial resolution is 0.62×0.62×1.0mm
	-Laura Garrison
----
aorta around 3cm diameter
	-Laura Garrison
----
whole heart
	-Laura Garrison
----
showing tissue perfusion but not actual blood flow happening
	-Laura Garrison
----
whole heart
	-Laura Garrison
----
whole heart
	-Laura Garrison
----
isotropic 0.5mm volumetric resolution
	-Laura Garrison
----
whole heart
	-Laura Garrison
----
The in-slice resolution is isotropic and varies between 0.28 and 1.00 mm with a slice thickness from 0.4 to 2.0 mm.
	-Laura Garrison
The detection of the comprehensive valves model was performed on volumes resampled to an isotropic resolution of 1 mm.
	-Laura Garrison
----
whole lung
	-Laura Garrison
----
Due to memory and computation time restrictions, the 3D volumes were downsampled to a spatial resolution of 320×320×220 voxels with 1.5×1.5×1.5 mm3
	-Laura Garrison
----
aorta is roughly 3cm in diameter
	-Laura Garrison
----
general resolution of data when looking at in-plane and between plane average out to this
	-Laura Garrison
----
whole breast
	-Laura Garrison
----
in-plane resolution ≈ 0.67 ×
0.67mm2, matrix≈ 528 × 528, number of slices
≈ 100, slice gap = 1.5mm, number of acquisitions
= 5 − 6 and total acquisition time ≈ 400sec.
	-Laura Garrison
----
resolution of CT angiography is in 0.05-0.8mm range
	-Laura Garrison
----
breast measures 11 cm
	-Laura Garrison
----
US spatial res around 0.1mm for one source and 4mm for another, and this paper doesn't say so I'll default to the worse resolution
	-Laura Garrison
----
EEG resolution is about 5-9cm according to Burle et al. 2015
	-Laura Garrison
----
covers all of these but really isn't true multiscale since it's not changing the data frame from the neurons
	-Laura Garrison
----
takes weeks for the stomach to fully develop embryologically
	-Laura Garrison
----
range for gene expression process (10e2 to 10e4)
	-Laura Garrison
----
whole brain (based on cat, so scaling up for matching humans)
	-Laura Garrison
----
ligand binding is in this range
	-Laura Garrison
----
includes gene expression use case, this process itself can take around 10e3 so using this
	-Laura Garrison
----
10 generations, around 11 days (10^6)
	-Laura Garrison
----
24h roughly
	-Laura Garrison
----
Like actual multi-scale that spans 3 or more, not just adjacent scales which may occur because of simply fuzzy boundaries
	-Laura Garrison
----
consider removing this one, since is really just structural
	-Laura Garrison
----
picking this based off comment in video that they feed cells glucose, which leads to cell growth-metabolism pathways being activated
	-Laura Garrison
----
mol dynamics, I can't tell from paper but assuming they're doing a nanoscale sim, up to showing ligand binding, diffusion
	-Laura Garrison
----
explore sim results
	-Laura Garrison
----
explore sim results
	-Laura Garrison
----
step of dna polymerase is 10-2
	-Laura Garrison
----
cell division can take ~2h, so 10^4 sec
	-Laura Garrison
----
~1 day
	-Laura Garrison
----
todo convert to sentence case
	-Laura Garrison
----
include this? breast is not one of the topics we "cover"
	-Laura Garrison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FB000000}">
      <text>
        <r>
          <rPr>
            <sz val="10"/>
            <color rgb="FF000000"/>
            <rFont val="Arial"/>
          </rPr>
          <t>tool/survey for works that show pathway, gene data
	-Laura Garrison</t>
        </r>
      </text>
    </comment>
    <comment ref="G1" authorId="0" shapeId="0" xr:uid="{00000000-0006-0000-0100-00000A020000}">
      <text>
        <r>
          <rPr>
            <sz val="10"/>
            <color rgb="FF000000"/>
            <rFont val="Arial"/>
          </rPr>
          <t>what is the spatial resolution I'm seeing at the lowest level?
atoms -&gt; 10^-10
whole molecules -&gt; 10^-9 - 10^-6 range (upper limit is gene, which is DNA segment of avg 3 micrometers)
organelles -&gt; 10^-6
cell -&gt; 10^-5 (general) - 10^-4
tissue -&gt; 10^-5 (capillarydiam, syn cleft) - 10^-3 *generally use 10^-4
organ -&gt; 10^3 - 10^-1
	-Laura Garrison</t>
        </r>
      </text>
    </comment>
    <comment ref="H1" authorId="0" shapeId="0" xr:uid="{00000000-0006-0000-0100-000009020000}">
      <text>
        <r>
          <rPr>
            <sz val="10"/>
            <color rgb="FF000000"/>
            <rFont val="Arial"/>
          </rPr>
          <t>what is the spatial resolution that I'm seeing at the highest level?
	-Laura Garrison</t>
        </r>
      </text>
    </comment>
    <comment ref="I1" authorId="0" shapeId="0" xr:uid="{00000000-0006-0000-0100-000008020000}">
      <text>
        <r>
          <rPr>
            <sz val="10"/>
            <color rgb="FF000000"/>
            <rFont val="Arial"/>
          </rPr>
          <t>what is the lowest temporal resolution (what is the temporal resolution of the data)? what's the fastest that this can occur/begin? *Data itself may not necessarily be dynamic, but is capturing a part of a dynamic process, where we then note the timing of the process
	-Laura Garrison</t>
        </r>
      </text>
    </comment>
    <comment ref="J1" authorId="0" shapeId="0" xr:uid="{00000000-0006-0000-0100-0000F3010000}">
      <text>
        <r>
          <rPr>
            <sz val="10"/>
            <color rgb="FF000000"/>
            <rFont val="Arial"/>
          </rPr>
          <t>how long does the process take? round to nearest power of ten
	-Laura Garrison</t>
        </r>
      </text>
    </comment>
    <comment ref="K1" authorId="0" shapeId="0" xr:uid="{00000000-0006-0000-0100-0000FC010000}">
      <text>
        <r>
          <rPr>
            <sz val="10"/>
            <color rgb="FF000000"/>
            <rFont val="Arial"/>
          </rPr>
          <t>what level of biological organization are we talking about that is the MAIN TARGET for visualization (most relevant to the task)?
	-Laura Garrison</t>
        </r>
      </text>
    </comment>
    <comment ref="M1" authorId="0" shapeId="0" xr:uid="{00000000-0006-0000-0100-000016010000}">
      <text>
        <r>
          <rPr>
            <sz val="10"/>
            <color rgb="FF000000"/>
            <rFont val="Arial"/>
          </rPr>
          <t>We define multiscale physiology according to Cakmak et al.'s definition of multiscale, which states: Multiscale visualizations allow users to present, navigate and relate data across multiple abstraction
	-Laura Garrison
----
if this is empty then I've finished comparing tags with col K (Levels)
	-Laura Garrison</t>
        </r>
      </text>
    </comment>
    <comment ref="Q1" authorId="0" shapeId="0" xr:uid="{00000000-0006-0000-0100-0000FF010000}">
      <text>
        <r>
          <rPr>
            <sz val="10"/>
            <color rgb="FF000000"/>
            <rFont val="Arial"/>
          </rPr>
          <t>often minimally abstracted input data. What are the results of a simulation, what do the data look like in a raw form
	-Laura Garrison</t>
        </r>
      </text>
    </comment>
    <comment ref="R1" authorId="0" shapeId="0" xr:uid="{00000000-0006-0000-0100-0000FE010000}">
      <text>
        <r>
          <rPr>
            <sz val="10"/>
            <color rgb="FF000000"/>
            <rFont val="Arial"/>
          </rPr>
          <t>Understand properties of the data, often with transformations through statistical methods; guidance, specific tasks related to search, query associated with understanding/interpreting the data
	-Laura Garrison</t>
        </r>
      </text>
    </comment>
    <comment ref="S1" authorId="0" shapeId="0" xr:uid="{00000000-0006-0000-0100-0000FD010000}">
      <text>
        <r>
          <rPr>
            <sz val="10"/>
            <color rgb="FF000000"/>
            <rFont val="Arial"/>
          </rPr>
          <t>Data are most abstracted (visually) from their original form. Idea is to convey a clear and specific message about overarching property/properties of the data
	-Laura Garrison</t>
        </r>
      </text>
    </comment>
    <comment ref="AD1" authorId="0" shapeId="0" xr:uid="{00000000-0006-0000-0100-0000FB010000}">
      <text>
        <r>
          <rPr>
            <sz val="10"/>
            <color rgb="FF000000"/>
            <rFont val="Arial"/>
          </rPr>
          <t>that I'm adding myself, in some cases
	-Laura Garrison</t>
        </r>
      </text>
    </comment>
    <comment ref="AG1" authorId="0" shapeId="0" xr:uid="{00000000-0006-0000-0100-0000CB010000}">
      <text>
        <r>
          <rPr>
            <sz val="10"/>
            <color rgb="FF000000"/>
            <rFont val="Arial"/>
          </rPr>
          <t>if paper published in 2021 it won't be in vitaLITy, database hasn't been updated past 2020
	-Laura Garrison</t>
        </r>
      </text>
    </comment>
    <comment ref="G3" authorId="0" shapeId="0" xr:uid="{00000000-0006-0000-0100-000002020000}">
      <text>
        <r>
          <rPr>
            <sz val="10"/>
            <color rgb="FF000000"/>
            <rFont val="Arial"/>
          </rPr>
          <t>we see the atoms that comprise the lipd molecules
	-Laura Garrison</t>
        </r>
      </text>
    </comment>
    <comment ref="H3" authorId="0" shapeId="0" xr:uid="{00000000-0006-0000-0100-000001020000}">
      <text>
        <r>
          <rPr>
            <sz val="10"/>
            <color rgb="FF000000"/>
            <rFont val="Arial"/>
          </rPr>
          <t>organelle size (lipid membrane)
	-Laura Garrison</t>
        </r>
      </text>
    </comment>
    <comment ref="I3" authorId="0" shapeId="0" xr:uid="{00000000-0006-0000-0100-000000020000}">
      <text>
        <r>
          <rPr>
            <sz val="10"/>
            <color rgb="FF000000"/>
            <rFont val="Arial"/>
          </rPr>
          <t>range of mid-size protein interactions
	-Laura Garrison
size 116× 116 × 10 nanometers (x, y, and z respectively). Individual trajectories reflect the evolution of 336,260
particles over 1,980 nanoseconds (ns).
	-Laura Garrison</t>
        </r>
      </text>
    </comment>
    <comment ref="J3" authorId="0" shapeId="0" xr:uid="{00000000-0006-0000-0100-0000FA010000}">
      <text>
        <r>
          <rPr>
            <sz val="10"/>
            <color rgb="FF000000"/>
            <rFont val="Arial"/>
          </rPr>
          <t>mid range of protein movements
	-Laura Garrison</t>
        </r>
      </text>
    </comment>
    <comment ref="B7" authorId="0" shapeId="0" xr:uid="{00000000-0006-0000-0100-0000AC010000}">
      <text>
        <r>
          <rPr>
            <sz val="10"/>
            <color rgb="FF000000"/>
            <rFont val="Arial"/>
          </rPr>
          <t>not sure about including this, the physiology part is that you can identify cells according to their gene expression profiles, the latter of which is the dynamic part
	-Laura Garrison</t>
        </r>
      </text>
    </comment>
    <comment ref="H7" authorId="0" shapeId="0" xr:uid="{00000000-0006-0000-0100-0000AF010000}">
      <text>
        <r>
          <rPr>
            <sz val="10"/>
            <color rgb="FF000000"/>
            <rFont val="Arial"/>
          </rPr>
          <t>thousands of cells
	-Laura Garrison</t>
        </r>
      </text>
    </comment>
    <comment ref="I7" authorId="0" shapeId="0" xr:uid="{00000000-0006-0000-0100-0000AE010000}">
      <text>
        <r>
          <rPr>
            <sz val="10"/>
            <color rgb="FF000000"/>
            <rFont val="Arial"/>
          </rPr>
          <t>timing for gene expression
	-Laura Garrison</t>
        </r>
      </text>
    </comment>
    <comment ref="J7" authorId="0" shapeId="0" xr:uid="{00000000-0006-0000-0100-0000AD010000}">
      <text>
        <r>
          <rPr>
            <sz val="10"/>
            <color rgb="FF000000"/>
            <rFont val="Arial"/>
          </rPr>
          <t>one cell cycle
	-Laura Garrison</t>
        </r>
      </text>
    </comment>
    <comment ref="U7" authorId="0" shapeId="0" xr:uid="{00000000-0006-0000-0100-0000D0010000}">
      <text>
        <r>
          <rPr>
            <sz val="10"/>
            <color rgb="FF000000"/>
            <rFont val="Arial"/>
          </rPr>
          <t>this could be bullshit
	-Laura Garrison</t>
        </r>
      </text>
    </comment>
    <comment ref="G11" authorId="0" shapeId="0" xr:uid="{00000000-0006-0000-0100-000076010000}">
      <text>
        <r>
          <rPr>
            <sz val="10"/>
            <color rgb="FF000000"/>
            <rFont val="Arial"/>
          </rPr>
          <t>resolution stated in paper for stack is a micron
	-Laura Garrison
can see vesicles
	-Laura Garrison</t>
        </r>
      </text>
    </comment>
    <comment ref="K11" authorId="0" shapeId="0" xr:uid="{00000000-0006-0000-0100-000075010000}">
      <text>
        <r>
          <rPr>
            <sz val="10"/>
            <color rgb="FF000000"/>
            <rFont val="Arial"/>
          </rPr>
          <t>can see vesicles
	-Laura Garrison</t>
        </r>
      </text>
    </comment>
    <comment ref="B12" authorId="0" shapeId="0" xr:uid="{00000000-0006-0000-0100-00000C000000}">
      <text>
        <r>
          <rPr>
            <sz val="10"/>
            <color rgb="FF000000"/>
            <rFont val="Arial"/>
          </rPr>
          <t>model is multiscale but vis is not
	-Laura Garrison</t>
        </r>
      </text>
    </comment>
    <comment ref="G12" authorId="0" shapeId="0" xr:uid="{00000000-0006-0000-0100-0000EA010000}">
      <text>
        <r>
          <rPr>
            <sz val="10"/>
            <color rgb="FF000000"/>
            <rFont val="Arial"/>
          </rPr>
          <t>220 μm, 440 μm and 880 μm meshes
	-Laura Garrison</t>
        </r>
      </text>
    </comment>
    <comment ref="I12" authorId="0" shapeId="0" xr:uid="{00000000-0006-0000-0100-0000E8010000}">
      <text>
        <r>
          <rPr>
            <sz val="10"/>
            <color rgb="FF000000"/>
            <rFont val="Arial"/>
          </rPr>
          <t>"Even when considering the EP problem alone, the time scales involved differ significantly between reaction and diffusion terms. Fast transients such as the upstroke of the action potential are governed by time constants in the μs range whereas slower processes occur at the order of tens or hundreds of μs up to ms"
	-Laura Garrison
this scale since we're talking about electrophysical properties
	-Laura Garrison</t>
        </r>
      </text>
    </comment>
    <comment ref="J12" authorId="0" shapeId="0" xr:uid="{00000000-0006-0000-0100-0000E9010000}">
      <text>
        <r>
          <rPr>
            <sz val="10"/>
            <color rgb="FF000000"/>
            <rFont val="Arial"/>
          </rPr>
          <t>simulation of a single heart beat in 44.3, 87.8 and 235.3 minutes..since the simulation ultimately generates a single heartbeat, using this.
	-Laura Garrison</t>
        </r>
      </text>
    </comment>
    <comment ref="M12" authorId="0" shapeId="0" xr:uid="{00000000-0006-0000-0100-0000E7010000}">
      <text>
        <r>
          <rPr>
            <sz val="10"/>
            <color rgb="FF000000"/>
            <rFont val="Arial"/>
          </rPr>
          <t>the calculations are multiscale but the vis itself is just organ
	-Laura Garrison</t>
        </r>
      </text>
    </comment>
    <comment ref="G13" authorId="0" shapeId="0" xr:uid="{00000000-0006-0000-0100-0000CA010000}">
      <text>
        <r>
          <rPr>
            <sz val="10"/>
            <color rgb="FF000000"/>
            <rFont val="Arial"/>
          </rPr>
          <t>resolution generally that microscopy data can go to
	-Laura Garrison</t>
        </r>
      </text>
    </comment>
    <comment ref="H13" authorId="0" shapeId="0" xr:uid="{00000000-0006-0000-0100-0000C7010000}">
      <text>
        <r>
          <rPr>
            <sz val="10"/>
            <color rgb="FF000000"/>
            <rFont val="Arial"/>
          </rPr>
          <t>seeing whole cells
	-Laura Garrison</t>
        </r>
      </text>
    </comment>
    <comment ref="I13" authorId="0" shapeId="0" xr:uid="{00000000-0006-0000-0100-0000C9010000}">
      <text>
        <r>
          <rPr>
            <sz val="10"/>
            <color rgb="FF000000"/>
            <rFont val="Arial"/>
          </rPr>
          <t>timing for gene expression
	-Laura Garrison</t>
        </r>
      </text>
    </comment>
    <comment ref="J13" authorId="0" shapeId="0" xr:uid="{00000000-0006-0000-0100-0000C8010000}">
      <text>
        <r>
          <rPr>
            <sz val="10"/>
            <color rgb="FF000000"/>
            <rFont val="Arial"/>
          </rPr>
          <t>1 cell cycle
	-Laura Garrison</t>
        </r>
      </text>
    </comment>
    <comment ref="G14" authorId="0" shapeId="0" xr:uid="{00000000-0006-0000-0100-0000AD000000}">
      <text>
        <r>
          <rPr>
            <sz val="10"/>
            <color rgb="FF000000"/>
            <rFont val="Arial"/>
          </rPr>
          <t>0.025 cm section of tissue
	-Laura Garrison</t>
        </r>
      </text>
    </comment>
    <comment ref="H17" authorId="0" shapeId="0" xr:uid="{00000000-0006-0000-0100-000019010000}">
      <text>
        <r>
          <rPr>
            <sz val="10"/>
            <color rgb="FF000000"/>
            <rFont val="Arial"/>
          </rPr>
          <t>whole body
	-Laura Garrison</t>
        </r>
      </text>
    </comment>
    <comment ref="AH17" authorId="0" shapeId="0" xr:uid="{00000000-0006-0000-0100-000018010000}">
      <text>
        <r>
          <rPr>
            <sz val="10"/>
            <color rgb="FF000000"/>
            <rFont val="Arial"/>
          </rPr>
          <t>in outlook to show how microscopy etc is being used more and more to understand patterns of expression mapping up to our understanding of cell proliferation rates, organogenesis, etc., with need to accompanying VA tools to build from this data
	-Laura Garrison</t>
        </r>
      </text>
    </comment>
    <comment ref="H18" authorId="0" shapeId="0" xr:uid="{00000000-0006-0000-0100-0000DE000000}">
      <text>
        <r>
          <rPr>
            <sz val="10"/>
            <color rgb="FF000000"/>
            <rFont val="Arial"/>
          </rPr>
          <t>muscle
	-Laura Garrison</t>
        </r>
      </text>
    </comment>
    <comment ref="I18" authorId="0" shapeId="0" xr:uid="{00000000-0006-0000-0100-0000DF000000}">
      <text>
        <r>
          <rPr>
            <sz val="10"/>
            <color rgb="FF000000"/>
            <rFont val="Arial"/>
          </rPr>
          <t>resolution of simulation (generally)
	-Laura Garrison</t>
        </r>
      </text>
    </comment>
    <comment ref="G19" authorId="0" shapeId="0" xr:uid="{00000000-0006-0000-0100-0000E0010000}">
      <text>
        <r>
          <rPr>
            <sz val="10"/>
            <color rgb="FF000000"/>
            <rFont val="Arial"/>
          </rPr>
          <t>smallest molecules with atomistic shapes
	-Laura Garrison</t>
        </r>
      </text>
    </comment>
    <comment ref="H19" authorId="0" shapeId="0" xr:uid="{00000000-0006-0000-0100-0000DF010000}">
      <text>
        <r>
          <rPr>
            <sz val="10"/>
            <color rgb="FF000000"/>
            <rFont val="Arial"/>
          </rPr>
          <t>cell
	-Laura Garrison</t>
        </r>
      </text>
    </comment>
    <comment ref="I19" authorId="0" shapeId="0" xr:uid="{00000000-0006-0000-0100-0000E2010000}">
      <text>
        <r>
          <rPr>
            <sz val="10"/>
            <color rgb="FF000000"/>
            <rFont val="Arial"/>
          </rPr>
          <t>zone for protein loop motion
	-Laura Garrison</t>
        </r>
      </text>
    </comment>
    <comment ref="J19" authorId="0" shapeId="0" xr:uid="{00000000-0006-0000-0100-0000E1010000}">
      <text>
        <r>
          <rPr>
            <sz val="10"/>
            <color rgb="FF000000"/>
            <rFont val="Arial"/>
          </rPr>
          <t>gene expression in this range
	-Laura Garrison</t>
        </r>
      </text>
    </comment>
    <comment ref="I21" authorId="0" shapeId="0" xr:uid="{00000000-0006-0000-0100-000058010000}">
      <text>
        <r>
          <rPr>
            <sz val="10"/>
            <color rgb="FF000000"/>
            <rFont val="Arial"/>
          </rPr>
          <t>gene expression range
	-Laura Garrison</t>
        </r>
      </text>
    </comment>
    <comment ref="J21" authorId="0" shapeId="0" xr:uid="{00000000-0006-0000-0100-000057010000}">
      <text>
        <r>
          <rPr>
            <sz val="10"/>
            <color rgb="FF000000"/>
            <rFont val="Arial"/>
          </rPr>
          <t>gene expression range
	-Laura Garrison</t>
        </r>
      </text>
    </comment>
    <comment ref="G23" authorId="0" shapeId="0" xr:uid="{00000000-0006-0000-0100-00007C010000}">
      <text>
        <r>
          <rPr>
            <sz val="10"/>
            <color rgb="FF000000"/>
            <rFont val="Arial"/>
          </rPr>
          <t>atomistic presentation within molecules
	-Laura Garrison</t>
        </r>
      </text>
    </comment>
    <comment ref="J24" authorId="0" shapeId="0" xr:uid="{00000000-0006-0000-0100-00008C010000}">
      <text>
        <r>
          <rPr>
            <sz val="10"/>
            <color rgb="FF000000"/>
            <rFont val="Arial"/>
          </rPr>
          <t>length of one cell cycle
	-Laura Garrison</t>
        </r>
      </text>
    </comment>
    <comment ref="G27" authorId="0" shapeId="0" xr:uid="{00000000-0006-0000-0100-0000EC000000}">
      <text>
        <r>
          <rPr>
            <sz val="10"/>
            <color rgb="FF000000"/>
            <rFont val="Arial"/>
          </rPr>
          <t>schematic diagram of ion channels
	-Laura Garrison</t>
        </r>
      </text>
    </comment>
    <comment ref="H29" authorId="0" shapeId="0" xr:uid="{00000000-0006-0000-0100-00001D010000}">
      <text>
        <r>
          <rPr>
            <sz val="10"/>
            <color rgb="FF000000"/>
            <rFont val="Arial"/>
          </rPr>
          <t>hundreds of microns
	-Laura Garrison</t>
        </r>
      </text>
    </comment>
    <comment ref="I29" authorId="0" shapeId="0" xr:uid="{00000000-0006-0000-0100-00001E010000}">
      <text>
        <r>
          <rPr>
            <sz val="10"/>
            <color rgb="FF000000"/>
            <rFont val="Arial"/>
          </rPr>
          <t>beginning of network pathways
	-Laura Garrison</t>
        </r>
      </text>
    </comment>
    <comment ref="R29" authorId="0" shapeId="0" xr:uid="{00000000-0006-0000-0100-00001C010000}">
      <text>
        <r>
          <rPr>
            <sz val="10"/>
            <color rgb="FF000000"/>
            <rFont val="Arial"/>
          </rPr>
          <t>or more this?
	-Laura Garrison</t>
        </r>
      </text>
    </comment>
    <comment ref="I30" authorId="0" shapeId="0" xr:uid="{00000000-0006-0000-0100-000053010000}">
      <text>
        <r>
          <rPr>
            <sz val="10"/>
            <color rgb="FF000000"/>
            <rFont val="Arial"/>
          </rPr>
          <t>synapse firing
	-Laura Garrison</t>
        </r>
      </text>
    </comment>
    <comment ref="J30" authorId="0" shapeId="0" xr:uid="{00000000-0006-0000-0100-000052010000}">
      <text>
        <r>
          <rPr>
            <sz val="10"/>
            <color rgb="FF000000"/>
            <rFont val="Arial"/>
          </rPr>
          <t>cell division
	-Laura Garrison</t>
        </r>
      </text>
    </comment>
    <comment ref="K30" authorId="0" shapeId="0" xr:uid="{00000000-0006-0000-0100-000051010000}">
      <text>
        <r>
          <rPr>
            <sz val="10"/>
            <color rgb="FF000000"/>
            <rFont val="Arial"/>
          </rPr>
          <t>this captures the scales the simulation can do, isn't really multiscale in itself
	-Laura Garrison</t>
        </r>
      </text>
    </comment>
    <comment ref="AH30" authorId="0" shapeId="0" xr:uid="{00000000-0006-0000-0100-000050010000}">
      <text>
        <r>
          <rPr>
            <sz val="10"/>
            <color rgb="FF000000"/>
            <rFont val="Arial"/>
          </rPr>
          <t>talk about in signal propagation
	-Laura Garrison</t>
        </r>
      </text>
    </comment>
    <comment ref="G31" authorId="0" shapeId="0" xr:uid="{00000000-0006-0000-0100-000007020000}">
      <text>
        <r>
          <rPr>
            <sz val="10"/>
            <color rgb="FF000000"/>
            <rFont val="Arial"/>
          </rPr>
          <t>neural tissue
	-Laura Garrison</t>
        </r>
      </text>
    </comment>
    <comment ref="I31" authorId="0" shapeId="0" xr:uid="{00000000-0006-0000-0100-000006020000}">
      <text>
        <r>
          <rPr>
            <sz val="10"/>
            <color rgb="FF000000"/>
            <rFont val="Arial"/>
          </rPr>
          <t>tens to hundreds of milliseconds
	-Laura Garrison</t>
        </r>
      </text>
    </comment>
    <comment ref="Q32" authorId="0" shapeId="0" xr:uid="{00000000-0006-0000-0100-000028010000}">
      <text>
        <r>
          <rPr>
            <sz val="10"/>
            <color rgb="FF000000"/>
            <rFont val="Arial"/>
          </rPr>
          <t>more exploration than analysis?
	-Laura Garrison</t>
        </r>
      </text>
    </comment>
    <comment ref="G36" authorId="0" shapeId="0" xr:uid="{00000000-0006-0000-0100-000023000000}">
      <text>
        <r>
          <rPr>
            <sz val="10"/>
            <color rgb="FF000000"/>
            <rFont val="Arial"/>
          </rPr>
          <t>nucleotide resolution for transcriptomics data used in model
	-Laura Garrison</t>
        </r>
      </text>
    </comment>
    <comment ref="M36" authorId="0" shapeId="0" xr:uid="{00000000-0006-0000-0100-000024000000}">
      <text>
        <r>
          <rPr>
            <sz val="10"/>
            <color rgb="FF000000"/>
            <rFont val="Arial"/>
          </rPr>
          <t>visualization however isn't really multiscale, the model driving it though is
	-Laura Garrison</t>
        </r>
      </text>
    </comment>
    <comment ref="G39" authorId="0" shapeId="0" xr:uid="{00000000-0006-0000-0100-000037010000}">
      <text>
        <r>
          <rPr>
            <sz val="10"/>
            <color rgb="FF000000"/>
            <rFont val="Arial"/>
          </rPr>
          <t>ligand (focus element) rendered in balls and sticks (atoms and bonds)
	-Laura Garrison</t>
        </r>
      </text>
    </comment>
    <comment ref="H39" authorId="0" shapeId="0" xr:uid="{00000000-0006-0000-0100-000036010000}">
      <text>
        <r>
          <rPr>
            <sz val="10"/>
            <color rgb="FF000000"/>
            <rFont val="Arial"/>
          </rPr>
          <t>large molecules
	-Laura Garrison</t>
        </r>
      </text>
    </comment>
    <comment ref="I39" authorId="0" shapeId="0" xr:uid="{00000000-0006-0000-0100-000035010000}">
      <text>
        <r>
          <rPr>
            <sz val="10"/>
            <color rgb="FF000000"/>
            <rFont val="Arial"/>
          </rPr>
          <t>general time resolution for MD sim
	-Laura Garrison</t>
        </r>
      </text>
    </comment>
    <comment ref="G40" authorId="0" shapeId="0" xr:uid="{00000000-0006-0000-0100-0000EE000000}">
      <text>
        <r>
          <rPr>
            <sz val="10"/>
            <color rgb="FF000000"/>
            <rFont val="Arial"/>
          </rPr>
          <t>showing protons/atoms in exchange
	-Laura Garrison</t>
        </r>
      </text>
    </comment>
    <comment ref="H40" authorId="0" shapeId="0" xr:uid="{00000000-0006-0000-0100-0000EF000000}">
      <text>
        <r>
          <rPr>
            <sz val="10"/>
            <color rgb="FF000000"/>
            <rFont val="Arial"/>
          </rPr>
          <t>most are small-molecule
	-Laura Garrison</t>
        </r>
      </text>
    </comment>
    <comment ref="I40" authorId="0" shapeId="0" xr:uid="{00000000-0006-0000-0100-0000F0000000}">
      <text>
        <r>
          <rPr>
            <sz val="10"/>
            <color rgb="FF000000"/>
            <rFont val="Arial"/>
          </rPr>
          <t>general start point of pathways; gated ion channels opening/diffusion
	-Laura Garrison</t>
        </r>
      </text>
    </comment>
    <comment ref="J40" authorId="0" shapeId="0" xr:uid="{00000000-0006-0000-0100-0000F1000000}">
      <text>
        <r>
          <rPr>
            <sz val="10"/>
            <color rgb="FF000000"/>
            <rFont val="Arial"/>
          </rPr>
          <t>pathway up to being involved in cell cycle
	-Laura Garrison</t>
        </r>
      </text>
    </comment>
    <comment ref="G42" authorId="0" shapeId="0" xr:uid="{00000000-0006-0000-0100-0000DD000000}">
      <text>
        <r>
          <rPr>
            <sz val="10"/>
            <color rgb="FF000000"/>
            <rFont val="Arial"/>
          </rPr>
          <t>resolution of DTI data that they started with
	-Laura Garrison</t>
        </r>
      </text>
    </comment>
    <comment ref="I42" authorId="0" shapeId="0" xr:uid="{00000000-0006-0000-0100-0000D8000000}">
      <text>
        <r>
          <rPr>
            <sz val="10"/>
            <color rgb="FF000000"/>
            <rFont val="Arial"/>
          </rPr>
          <t>temporal resolution of simulation, not 100% sure about this
	-Laura Garrison</t>
        </r>
      </text>
    </comment>
    <comment ref="J42" authorId="0" shapeId="0" xr:uid="{00000000-0006-0000-0100-0000E0000000}">
      <text>
        <r>
          <rPr>
            <sz val="10"/>
            <color rgb="FF000000"/>
            <rFont val="Arial"/>
          </rPr>
          <t>months-long process
	-Laura Garrison</t>
        </r>
      </text>
    </comment>
    <comment ref="J43" authorId="0" shapeId="0" xr:uid="{00000000-0006-0000-0100-0000AB010000}">
      <text>
        <r>
          <rPr>
            <sz val="10"/>
            <color rgb="FF000000"/>
            <rFont val="Arial"/>
          </rPr>
          <t>limb takes days to develop
	-Laura Garrison</t>
        </r>
      </text>
    </comment>
    <comment ref="H44" authorId="0" shapeId="0" xr:uid="{00000000-0006-0000-0100-000005020000}">
      <text>
        <r>
          <rPr>
            <sz val="10"/>
            <color rgb="FF000000"/>
            <rFont val="Arial"/>
          </rPr>
          <t>gene size on average is 3 micrometers
	-Laura Garrison</t>
        </r>
      </text>
    </comment>
    <comment ref="I44" authorId="0" shapeId="0" xr:uid="{00000000-0006-0000-0100-000004020000}">
      <text>
        <r>
          <rPr>
            <sz val="10"/>
            <color rgb="FF000000"/>
            <rFont val="Arial"/>
          </rPr>
          <t>not getting down to bond vibrations
	-Laura Garrison</t>
        </r>
      </text>
    </comment>
    <comment ref="J44" authorId="0" shapeId="0" xr:uid="{00000000-0006-0000-0100-000003020000}">
      <text>
        <r>
          <rPr>
            <sz val="10"/>
            <color rgb="FF000000"/>
            <rFont val="Arial"/>
          </rPr>
          <t>upper limit of big protein motions
	-Laura Garrison</t>
        </r>
      </text>
    </comment>
    <comment ref="AH44" authorId="0" shapeId="0" xr:uid="{00000000-0006-0000-0100-00009D000000}">
      <text>
        <r>
          <rPr>
            <sz val="10"/>
            <color rgb="FF000000"/>
            <rFont val="Arial"/>
          </rPr>
          <t>same toolset as VMD and the like
	-Laura Garrison</t>
        </r>
      </text>
    </comment>
    <comment ref="AH45" authorId="0" shapeId="0" xr:uid="{00000000-0006-0000-0100-0000ED000000}">
      <text>
        <r>
          <rPr>
            <sz val="10"/>
            <color rgb="FF000000"/>
            <rFont val="Arial"/>
          </rPr>
          <t>interesting communication example for blood flow
	-Laura Garrison</t>
        </r>
      </text>
    </comment>
    <comment ref="G46" authorId="0" shapeId="0" xr:uid="{00000000-0006-0000-0100-00009B000000}">
      <text>
        <r>
          <rPr>
            <sz val="10"/>
            <color rgb="FF000000"/>
            <rFont val="Arial"/>
          </rPr>
          <t>small proteins
	-Laura Garrison</t>
        </r>
      </text>
    </comment>
    <comment ref="H46" authorId="0" shapeId="0" xr:uid="{00000000-0006-0000-0100-000097000000}">
      <text>
        <r>
          <rPr>
            <sz val="10"/>
            <color rgb="FF000000"/>
            <rFont val="Arial"/>
          </rPr>
          <t>large proteins
	-Laura Garrison</t>
        </r>
      </text>
    </comment>
    <comment ref="I46" authorId="0" shapeId="0" xr:uid="{00000000-0006-0000-0100-000096000000}">
      <text>
        <r>
          <rPr>
            <sz val="10"/>
            <color rgb="FF000000"/>
            <rFont val="Arial"/>
          </rPr>
          <t>gene expression pathway timeline to make the proteins that we're looking at
	-Laura Garrison</t>
        </r>
      </text>
    </comment>
    <comment ref="J46" authorId="0" shapeId="0" xr:uid="{00000000-0006-0000-0100-00009C000000}">
      <text>
        <r>
          <rPr>
            <sz val="10"/>
            <color rgb="FF000000"/>
            <rFont val="Arial"/>
          </rPr>
          <t>"time points at which the largest clusters show peaks of gene expression were placed next to each other (at 4 and 10 hours), the time point corresponding to 18 hours shows fewer matching genes with expression peaks between the other two time points, and so it has been placed further away."
	-Laura Garrison</t>
        </r>
      </text>
    </comment>
    <comment ref="G49" authorId="0" shapeId="0" xr:uid="{00000000-0006-0000-0100-000042010000}">
      <text>
        <r>
          <rPr>
            <sz val="10"/>
            <color rgb="FF000000"/>
            <rFont val="Arial"/>
          </rPr>
          <t>atomistic detail
	-Laura Garrison</t>
        </r>
      </text>
    </comment>
    <comment ref="H49" authorId="0" shapeId="0" xr:uid="{00000000-0006-0000-0100-000041010000}">
      <text>
        <r>
          <rPr>
            <sz val="10"/>
            <color rgb="FF000000"/>
            <rFont val="Arial"/>
          </rPr>
          <t>formal boundary of mesoscale
	-Laura Garrison</t>
        </r>
      </text>
    </comment>
    <comment ref="I49" authorId="0" shapeId="0" xr:uid="{00000000-0006-0000-0100-000040010000}">
      <text>
        <r>
          <rPr>
            <sz val="10"/>
            <color rgb="FF000000"/>
            <rFont val="Arial"/>
          </rPr>
          <t>timeframe of ATP synthase moving
	-Laura Garrison</t>
        </r>
      </text>
    </comment>
    <comment ref="G50" authorId="0" shapeId="0" xr:uid="{00000000-0006-0000-0100-0000DC000000}">
      <text>
        <r>
          <rPr>
            <sz val="10"/>
            <color rgb="FF000000"/>
            <rFont val="Arial"/>
          </rPr>
          <t>resolution of data: Axial 1-mm sections of a male human cadaver mediastinum
	-Laura Garrison</t>
        </r>
      </text>
    </comment>
    <comment ref="H50" authorId="0" shapeId="0" xr:uid="{00000000-0006-0000-0100-0000DB000000}">
      <text>
        <r>
          <rPr>
            <sz val="10"/>
            <color rgb="FF000000"/>
            <rFont val="Arial"/>
          </rPr>
          <t>size range of mitral valve
	-Laura Garrison</t>
        </r>
      </text>
    </comment>
    <comment ref="I50" authorId="0" shapeId="0" xr:uid="{00000000-0006-0000-0100-0000DA000000}">
      <text>
        <r>
          <rPr>
            <sz val="10"/>
            <color rgb="FF000000"/>
            <rFont val="Arial"/>
          </rPr>
          <t>animated in maya, likely around 30 fps
fluoroscopy frame rate also in this zone
	-Laura Garrison</t>
        </r>
      </text>
    </comment>
    <comment ref="AH54" authorId="0" shapeId="0" xr:uid="{00000000-0006-0000-0100-00005D000000}">
      <text>
        <r>
          <rPr>
            <sz val="10"/>
            <color rgb="FF000000"/>
            <rFont val="Arial"/>
          </rPr>
          <t>exploration of data with encoding for uncertainty
	-Laura Garrison</t>
        </r>
      </text>
    </comment>
    <comment ref="H55" authorId="0" shapeId="0" xr:uid="{00000000-0006-0000-0100-0000F9010000}">
      <text>
        <r>
          <rPr>
            <sz val="10"/>
            <color rgb="FF000000"/>
            <rFont val="Arial"/>
          </rPr>
          <t>cell scale resolution
	-Laura Garrison</t>
        </r>
      </text>
    </comment>
    <comment ref="I55" authorId="0" shapeId="0" xr:uid="{00000000-0006-0000-0100-0000F8010000}">
      <text>
        <r>
          <rPr>
            <sz val="10"/>
            <color rgb="FF000000"/>
            <rFont val="Arial"/>
          </rPr>
          <t>temp resolution of confocal microscopy is hundreds of frames/sec
	-Laura Garrison</t>
        </r>
      </text>
    </comment>
    <comment ref="Q55" authorId="0" shapeId="0" xr:uid="{00000000-0006-0000-0100-00000D010000}">
      <text>
        <r>
          <rPr>
            <sz val="10"/>
            <color rgb="FF000000"/>
            <rFont val="Arial"/>
          </rPr>
          <t>mainly direct visualization
	-Laura Garrison</t>
        </r>
      </text>
    </comment>
    <comment ref="R55" authorId="0" shapeId="0" xr:uid="{00000000-0006-0000-0100-00000E010000}">
      <text>
        <r>
          <rPr>
            <sz val="10"/>
            <color rgb="FF000000"/>
            <rFont val="Arial"/>
          </rPr>
          <t>interaction tools, reduce data to follow hypotheses, automatic feature detection
	-Laura Garrison</t>
        </r>
      </text>
    </comment>
    <comment ref="S55" authorId="0" shapeId="0" xr:uid="{00000000-0006-0000-0100-00000F010000}">
      <text>
        <r>
          <rPr>
            <sz val="10"/>
            <color rgb="FF000000"/>
            <rFont val="Arial"/>
          </rPr>
          <t>share data
	-Laura Garrison</t>
        </r>
      </text>
    </comment>
    <comment ref="H57" authorId="0" shapeId="0" xr:uid="{00000000-0006-0000-0100-0000D9000000}">
      <text>
        <r>
          <rPr>
            <sz val="10"/>
            <color rgb="FF000000"/>
            <rFont val="Arial"/>
          </rPr>
          <t>whole brain
	-Laura Garrison</t>
        </r>
      </text>
    </comment>
    <comment ref="G58" authorId="0" shapeId="0" xr:uid="{00000000-0006-0000-0100-000040000000}">
      <text>
        <r>
          <rPr>
            <sz val="10"/>
            <color rgb="FF000000"/>
            <rFont val="Arial"/>
          </rPr>
          <t>can read nucleotide sequence of RNA
	-Laura Garrison</t>
        </r>
      </text>
    </comment>
    <comment ref="H58" authorId="0" shapeId="0" xr:uid="{00000000-0006-0000-0100-00003F000000}">
      <text>
        <r>
          <rPr>
            <sz val="10"/>
            <color rgb="FF000000"/>
            <rFont val="Arial"/>
          </rPr>
          <t>up to tissue characterization
	-Laura Garrison</t>
        </r>
      </text>
    </comment>
    <comment ref="I58" authorId="0" shapeId="0" xr:uid="{00000000-0006-0000-0100-00003E000000}">
      <text>
        <r>
          <rPr>
            <sz val="10"/>
            <color rgb="FF000000"/>
            <rFont val="Arial"/>
          </rPr>
          <t>gene expression time range
	-Laura Garrison</t>
        </r>
      </text>
    </comment>
    <comment ref="J58" authorId="0" shapeId="0" xr:uid="{00000000-0006-0000-0100-00003D000000}">
      <text>
        <r>
          <rPr>
            <sz val="10"/>
            <color rgb="FF000000"/>
            <rFont val="Arial"/>
          </rPr>
          <t>half life of mRNA
	-Laura Garrison</t>
        </r>
      </text>
    </comment>
    <comment ref="AH58" authorId="0" shapeId="0" xr:uid="{00000000-0006-0000-0100-00003C000000}">
      <text>
        <r>
          <rPr>
            <sz val="10"/>
            <color rgb="FF000000"/>
            <rFont val="Arial"/>
          </rPr>
          <t>as example of a R/Python tool to visualize spatial transcriptomics data, in cell section (for tissue section, because spatial transcriptomics is all about tissue-specific cell expression patterns)
	-Laura Garrison</t>
        </r>
      </text>
    </comment>
    <comment ref="G59" authorId="0" shapeId="0" xr:uid="{00000000-0006-0000-0100-00002B010000}">
      <text>
        <r>
          <rPr>
            <sz val="10"/>
            <color rgb="FF000000"/>
            <rFont val="Arial"/>
          </rPr>
          <t>group of 17 neurons
	-Laura Garrison</t>
        </r>
      </text>
    </comment>
    <comment ref="H59" authorId="0" shapeId="0" xr:uid="{00000000-0006-0000-0100-00002C010000}">
      <text>
        <r>
          <rPr>
            <sz val="10"/>
            <color rgb="FF000000"/>
            <rFont val="Arial"/>
          </rPr>
          <t>medulla of brain
	-Laura Garrison</t>
        </r>
      </text>
    </comment>
    <comment ref="I59" authorId="0" shapeId="0" xr:uid="{00000000-0006-0000-0100-00002A010000}">
      <text>
        <r>
          <rPr>
            <sz val="10"/>
            <color rgb="FF000000"/>
            <rFont val="Arial"/>
          </rPr>
          <t>action potential timing
	-Laura Garrison</t>
        </r>
      </text>
    </comment>
    <comment ref="R59" authorId="0" shapeId="0" xr:uid="{00000000-0006-0000-0100-000029010000}">
      <text>
        <r>
          <rPr>
            <sz val="10"/>
            <color rgb="FF000000"/>
            <rFont val="Arial"/>
          </rPr>
          <t>ivo originally had this as pure visual analysis but this doesn't seem so to me after looking at the paper
	-Laura Garrison</t>
        </r>
      </text>
    </comment>
    <comment ref="I60" authorId="0" shapeId="0" xr:uid="{00000000-0006-0000-0100-00003F010000}">
      <text>
        <r>
          <rPr>
            <sz val="10"/>
            <color rgb="FF000000"/>
            <rFont val="Arial"/>
          </rPr>
          <t>ligand binding timeframe
	-Laura Garrison</t>
        </r>
      </text>
    </comment>
    <comment ref="I61" authorId="0" shapeId="0" xr:uid="{00000000-0006-0000-0100-000011000000}">
      <text>
        <r>
          <rPr>
            <sz val="10"/>
            <color rgb="FF000000"/>
            <rFont val="Arial"/>
          </rPr>
          <t>cell division
	-Laura Garrison</t>
        </r>
      </text>
    </comment>
    <comment ref="G66" authorId="0" shapeId="0" xr:uid="{00000000-0006-0000-0100-000079010000}">
      <text>
        <r>
          <rPr>
            <sz val="10"/>
            <color rgb="FF000000"/>
            <rFont val="Arial"/>
          </rPr>
          <t>atoms-resolution on molecules
	-Laura Garrison</t>
        </r>
      </text>
    </comment>
    <comment ref="AH66" authorId="0" shapeId="0" xr:uid="{00000000-0006-0000-0100-00007A010000}">
      <text>
        <r>
          <rPr>
            <sz val="10"/>
            <color rgb="FF000000"/>
            <rFont val="Arial"/>
          </rPr>
          <t>this work is cited a lot in the surveys at this level
	-Laura Garrison</t>
        </r>
      </text>
    </comment>
    <comment ref="G67" authorId="0" shapeId="0" xr:uid="{00000000-0006-0000-0100-000078010000}">
      <text>
        <r>
          <rPr>
            <sz val="10"/>
            <color rgb="FF000000"/>
            <rFont val="Arial"/>
          </rPr>
          <t>atoms-resolution on molecules
	-Laura Garrison</t>
        </r>
      </text>
    </comment>
    <comment ref="G68" authorId="0" shapeId="0" xr:uid="{00000000-0006-0000-0100-000072000000}">
      <text>
        <r>
          <rPr>
            <sz val="10"/>
            <color rgb="FF000000"/>
            <rFont val="Arial"/>
          </rPr>
          <t>signal proteins
	-Laura Garrison</t>
        </r>
      </text>
    </comment>
    <comment ref="H68" authorId="0" shapeId="0" xr:uid="{00000000-0006-0000-0100-000071000000}">
      <text>
        <r>
          <rPr>
            <sz val="10"/>
            <color rgb="FF000000"/>
            <rFont val="Arial"/>
          </rPr>
          <t>general size of a cell
	-Laura Garrison</t>
        </r>
      </text>
    </comment>
    <comment ref="I68" authorId="0" shapeId="0" xr:uid="{00000000-0006-0000-0100-000074000000}">
      <text>
        <r>
          <rPr>
            <sz val="10"/>
            <color rgb="FF000000"/>
            <rFont val="Arial"/>
          </rPr>
          <t>beginning of signal with diffusion gated channels
	-Laura Garrison</t>
        </r>
      </text>
    </comment>
    <comment ref="J68" authorId="0" shapeId="0" xr:uid="{00000000-0006-0000-0100-000073000000}">
      <text>
        <r>
          <rPr>
            <sz val="10"/>
            <color rgb="FF000000"/>
            <rFont val="Arial"/>
          </rPr>
          <t>cell cycle
	-Laura Garrison</t>
        </r>
      </text>
    </comment>
    <comment ref="AH68" authorId="0" shapeId="0" xr:uid="{00000000-0006-0000-0100-000070000000}">
      <text>
        <r>
          <rPr>
            <sz val="10"/>
            <color rgb="FF000000"/>
            <rFont val="Arial"/>
          </rPr>
          <t>in cell signaling section - this is showing a pathway (signal transduction) but at the level of the cell)
	-Laura Garrison</t>
        </r>
      </text>
    </comment>
    <comment ref="H69" authorId="0" shapeId="0" xr:uid="{00000000-0006-0000-0100-0000D2000000}">
      <text>
        <r>
          <rPr>
            <sz val="10"/>
            <color rgb="FF000000"/>
            <rFont val="Arial"/>
          </rPr>
          <t>whole heart, whole lungs, etc
	-Laura Garrison</t>
        </r>
      </text>
    </comment>
    <comment ref="I69" authorId="0" shapeId="0" xr:uid="{00000000-0006-0000-0100-0000D7000000}">
      <text>
        <r>
          <rPr>
            <sz val="10"/>
            <color rgb="FF000000"/>
            <rFont val="Arial"/>
          </rPr>
          <t>synthetic SPECT and PET, so temp res so match actual res of these methods
	-Laura Garrison</t>
        </r>
      </text>
    </comment>
    <comment ref="G70" authorId="0" shapeId="0" xr:uid="{00000000-0006-0000-0100-0000A9010000}">
      <text>
        <r>
          <rPr>
            <sz val="10"/>
            <color rgb="FF000000"/>
            <rFont val="Arial"/>
          </rPr>
          <t>resolution of microscopy
	-Laura Garrison</t>
        </r>
      </text>
    </comment>
    <comment ref="H70" authorId="0" shapeId="0" xr:uid="{00000000-0006-0000-0100-0000AA010000}">
      <text>
        <r>
          <rPr>
            <sz val="10"/>
            <color rgb="FF000000"/>
            <rFont val="Arial"/>
          </rPr>
          <t>up to thousands of cells
	-Laura Garrison</t>
        </r>
      </text>
    </comment>
    <comment ref="I70" authorId="0" shapeId="0" xr:uid="{00000000-0006-0000-0100-0000A6010000}">
      <text>
        <r>
          <rPr>
            <sz val="10"/>
            <color rgb="FF000000"/>
            <rFont val="Arial"/>
          </rPr>
          <t>early events from blastula to early epiboly stages (≈3.5−4.5 hours post fertilization (hpf)) and consists of 100 time steps with a spatial discretization of 90 seconds
	-Laura Garrison</t>
        </r>
      </text>
    </comment>
    <comment ref="J70" authorId="0" shapeId="0" xr:uid="{00000000-0006-0000-0100-0000A8010000}">
      <text>
        <r>
          <rPr>
            <sz val="10"/>
            <color rgb="FF000000"/>
            <rFont val="Arial"/>
          </rPr>
          <t>early events from blastula to early epiboly stages (≈3.5−4.5 hours post fertilization (hpf)) and consists of 100 time steps with a spatial discretization of 90 seconds....however, we are looking at mitotic generations, which if we scale up to human is over days, so using this
	-Laura Garrison</t>
        </r>
      </text>
    </comment>
    <comment ref="K70" authorId="0" shapeId="0" xr:uid="{00000000-0006-0000-0100-0000A7010000}">
      <text>
        <r>
          <rPr>
            <sz val="10"/>
            <color rgb="FF000000"/>
            <rFont val="Arial"/>
          </rPr>
          <t>but main focus is on what the individual cells are doing
	-Laura Garrison</t>
        </r>
      </text>
    </comment>
    <comment ref="G72" authorId="0" shapeId="0" xr:uid="{00000000-0006-0000-0100-0000D6000000}">
      <text>
        <r>
          <rPr>
            <sz val="10"/>
            <color rgb="FF000000"/>
            <rFont val="Arial"/>
          </rPr>
          <t>PET voxel size
	-Laura Garrison</t>
        </r>
      </text>
    </comment>
    <comment ref="H72" authorId="0" shapeId="0" xr:uid="{00000000-0006-0000-0100-0000D3000000}">
      <text>
        <r>
          <rPr>
            <sz val="10"/>
            <color rgb="FF000000"/>
            <rFont val="Arial"/>
          </rPr>
          <t>whole brain
	-Laura Garrison</t>
        </r>
      </text>
    </comment>
    <comment ref="AH72" authorId="0" shapeId="0" xr:uid="{00000000-0006-0000-0100-0000D5000000}">
      <text>
        <r>
          <rPr>
            <sz val="10"/>
            <color rgb="FF000000"/>
            <rFont val="Arial"/>
          </rPr>
          <t>algorithmic methods to visualize parametric data from PET
	-Laura Garrison</t>
        </r>
      </text>
    </comment>
    <comment ref="G73" authorId="0" shapeId="0" xr:uid="{00000000-0006-0000-0100-000068010000}">
      <text>
        <r>
          <rPr>
            <sz val="10"/>
            <color rgb="FF000000"/>
            <rFont val="Arial"/>
          </rPr>
          <t>size of metabolite
	-Laura Garrison</t>
        </r>
      </text>
    </comment>
    <comment ref="H73" authorId="0" shapeId="0" xr:uid="{00000000-0006-0000-0100-000067010000}">
      <text>
        <r>
          <rPr>
            <sz val="10"/>
            <color rgb="FF000000"/>
            <rFont val="Arial"/>
          </rPr>
          <t>looking at in context of voxel in brain
	-Laura Garrison</t>
        </r>
      </text>
    </comment>
    <comment ref="I73" authorId="0" shapeId="0" xr:uid="{00000000-0006-0000-0100-00006A010000}">
      <text>
        <r>
          <rPr>
            <sz val="10"/>
            <color rgb="FF000000"/>
            <rFont val="Arial"/>
          </rPr>
          <t>metabolite half life
	-Laura Garrison</t>
        </r>
      </text>
    </comment>
    <comment ref="J73" authorId="0" shapeId="0" xr:uid="{00000000-0006-0000-0100-000069010000}">
      <text>
        <r>
          <rPr>
            <sz val="10"/>
            <color rgb="FF000000"/>
            <rFont val="Arial"/>
          </rPr>
          <t>metabolite half-life
	-Laura Garrison</t>
        </r>
      </text>
    </comment>
    <comment ref="I76" authorId="0" shapeId="0" xr:uid="{00000000-0006-0000-0100-0000E5000000}">
      <text>
        <r>
          <rPr>
            <sz val="10"/>
            <color rgb="FF000000"/>
            <rFont val="Arial"/>
          </rPr>
          <t>diffusion
	-Laura Garrison</t>
        </r>
      </text>
    </comment>
    <comment ref="J76" authorId="0" shapeId="0" xr:uid="{00000000-0006-0000-0100-0000E4000000}">
      <text>
        <r>
          <rPr>
            <sz val="10"/>
            <color rgb="FF000000"/>
            <rFont val="Arial"/>
          </rPr>
          <t>cell cycle
	-Laura Garrison</t>
        </r>
      </text>
    </comment>
    <comment ref="G79" authorId="0" shapeId="0" xr:uid="{00000000-0006-0000-0100-00009F000000}">
      <text>
        <r>
          <rPr>
            <sz val="10"/>
            <color rgb="FF000000"/>
            <rFont val="Arial"/>
          </rPr>
          <t>size of metabolites
	-Laura Garrison</t>
        </r>
      </text>
    </comment>
    <comment ref="I79" authorId="0" shapeId="0" xr:uid="{00000000-0006-0000-0100-0000AC000000}">
      <text>
        <r>
          <rPr>
            <sz val="10"/>
            <color rgb="FF000000"/>
            <rFont val="Arial"/>
          </rPr>
          <t>diffusion
	-Laura Garrison</t>
        </r>
      </text>
    </comment>
    <comment ref="J79" authorId="0" shapeId="0" xr:uid="{00000000-0006-0000-0100-0000AB000000}">
      <text>
        <r>
          <rPr>
            <sz val="10"/>
            <color rgb="FF000000"/>
            <rFont val="Arial"/>
          </rPr>
          <t>cell division process
	-Laura Garrison</t>
        </r>
      </text>
    </comment>
    <comment ref="I81" authorId="0" shapeId="0" xr:uid="{00000000-0006-0000-0100-00003C010000}">
      <text>
        <r>
          <rPr>
            <sz val="10"/>
            <color rgb="FF000000"/>
            <rFont val="Arial"/>
          </rPr>
          <t>methyl rotation movements of protein - these are part of protein config
	-Laura Garrison</t>
        </r>
      </text>
    </comment>
    <comment ref="J81" authorId="0" shapeId="0" xr:uid="{00000000-0006-0000-0100-00003B010000}">
      <text>
        <r>
          <rPr>
            <sz val="10"/>
            <color rgb="FF000000"/>
            <rFont val="Arial"/>
          </rPr>
          <t>big movements
	-Laura Garrison</t>
        </r>
      </text>
    </comment>
    <comment ref="K81" authorId="0" shapeId="0" xr:uid="{00000000-0006-0000-0100-0000F7010000}">
      <text>
        <r>
          <rPr>
            <sz val="10"/>
            <color rgb="FF000000"/>
            <rFont val="Arial"/>
          </rPr>
          <t>is this really multiscale?
	-Laura Garrison</t>
        </r>
      </text>
    </comment>
    <comment ref="G82" authorId="0" shapeId="0" xr:uid="{00000000-0006-0000-0100-0000F4010000}">
      <text>
        <r>
          <rPr>
            <sz val="10"/>
            <color rgb="FF000000"/>
            <rFont val="Arial"/>
          </rPr>
          <t>spatial resolution of a metabolite
	-Laura Garrison</t>
        </r>
      </text>
    </comment>
    <comment ref="H82" authorId="0" shapeId="0" xr:uid="{00000000-0006-0000-0100-0000F5010000}">
      <text>
        <r>
          <rPr>
            <sz val="10"/>
            <color rgb="FF000000"/>
            <rFont val="Arial"/>
          </rPr>
          <t>looking at different metabolite distributions across the entire brain
	-Laura Garrison</t>
        </r>
      </text>
    </comment>
    <comment ref="I82" authorId="0" shapeId="0" xr:uid="{00000000-0006-0000-0100-0000F6010000}">
      <text>
        <r>
          <rPr>
            <sz val="10"/>
            <color rgb="FF000000"/>
            <rFont val="Arial"/>
          </rPr>
          <t>metabolite turnover ~1min
	-Laura Garrison</t>
        </r>
      </text>
    </comment>
    <comment ref="I83" authorId="0" shapeId="0" xr:uid="{00000000-0006-0000-0100-0000F6000000}">
      <text>
        <r>
          <rPr>
            <sz val="10"/>
            <color rgb="FF000000"/>
            <rFont val="Arial"/>
          </rPr>
          <t>resolution of CFD sim
	-Laura Garrison</t>
        </r>
      </text>
    </comment>
    <comment ref="G87" authorId="0" shapeId="0" xr:uid="{00000000-0006-0000-0100-000080010000}">
      <text>
        <r>
          <rPr>
            <sz val="10"/>
            <color rgb="FF000000"/>
            <rFont val="Arial"/>
          </rPr>
          <t>can see nuclei of cells in visualization
	-Laura Garrison</t>
        </r>
      </text>
    </comment>
    <comment ref="H87" authorId="0" shapeId="0" xr:uid="{00000000-0006-0000-0100-000081010000}">
      <text>
        <r>
          <rPr>
            <sz val="10"/>
            <color rgb="FF000000"/>
            <rFont val="Arial"/>
          </rPr>
          <t>thousands of cells
	-Laura Garrison</t>
        </r>
      </text>
    </comment>
    <comment ref="I87" authorId="0" shapeId="0" xr:uid="{00000000-0006-0000-0100-00007F010000}">
      <text>
        <r>
          <rPr>
            <sz val="10"/>
            <color rgb="FF000000"/>
            <rFont val="Arial"/>
          </rPr>
          <t>time for diffusion across membrane
	-Laura Garrison</t>
        </r>
      </text>
    </comment>
    <comment ref="J87" authorId="0" shapeId="0" xr:uid="{00000000-0006-0000-0100-00007E010000}">
      <text>
        <r>
          <rPr>
            <sz val="10"/>
            <color rgb="FF000000"/>
            <rFont val="Arial"/>
          </rPr>
          <t>~18 days duration of simulation for cell death factors
	-Laura Garrison</t>
        </r>
      </text>
    </comment>
    <comment ref="K87" authorId="0" shapeId="0" xr:uid="{00000000-0006-0000-0100-00007D010000}">
      <text>
        <r>
          <rPr>
            <sz val="10"/>
            <color rgb="FF000000"/>
            <rFont val="Arial"/>
          </rPr>
          <t>talk about this in the Cell section for the simulation vis for apoptosis
	-Laura Garrison</t>
        </r>
      </text>
    </comment>
    <comment ref="J89" authorId="0" shapeId="0" xr:uid="{00000000-0006-0000-0100-000009000000}">
      <text>
        <r>
          <rPr>
            <sz val="10"/>
            <color rgb="FF000000"/>
            <rFont val="Arial"/>
          </rPr>
          <t>digestion time
	-Laura Garrison</t>
        </r>
      </text>
    </comment>
    <comment ref="G90" authorId="0" shapeId="0" xr:uid="{00000000-0006-0000-0100-000055000000}">
      <text>
        <r>
          <rPr>
            <sz val="10"/>
            <color rgb="FF000000"/>
            <rFont val="Arial"/>
          </rPr>
          <t>resolution of light microscopy
	-Laura Garrison</t>
        </r>
      </text>
    </comment>
    <comment ref="H90" authorId="0" shapeId="0" xr:uid="{00000000-0006-0000-0100-000054000000}">
      <text>
        <r>
          <rPr>
            <sz val="10"/>
            <color rgb="FF000000"/>
            <rFont val="Arial"/>
          </rPr>
          <t>focus on mitochondria
	-Laura Garrison</t>
        </r>
      </text>
    </comment>
    <comment ref="J90" authorId="0" shapeId="0" xr:uid="{00000000-0006-0000-0100-000053000000}">
      <text>
        <r>
          <rPr>
            <sz val="10"/>
            <color rgb="FF000000"/>
            <rFont val="Arial"/>
          </rPr>
          <t>roughly time range of mitochondrial functions, e.g.mitochondrial depolarization in apoptosis
	-Laura Garrison</t>
        </r>
      </text>
    </comment>
    <comment ref="P90" authorId="0" shapeId="0" xr:uid="{00000000-0006-0000-0100-00000B000000}">
      <text>
        <r>
          <rPr>
            <sz val="10"/>
            <color rgb="FF000000"/>
            <rFont val="Arial"/>
          </rPr>
          <t>survey of different imaging methods, but the visualization method is actually pretty much all the same, direct visualization
	-Laura Garrison</t>
        </r>
      </text>
    </comment>
    <comment ref="AH90" authorId="0" shapeId="0" xr:uid="{00000000-0006-0000-0100-00004D000000}">
      <text>
        <r>
          <rPr>
            <sz val="10"/>
            <color rgb="FF000000"/>
            <rFont val="Arial"/>
          </rPr>
          <t>into organelle section, for organelle/membrane dynamics
	-Laura Garrison</t>
        </r>
      </text>
    </comment>
    <comment ref="J91" authorId="0" shapeId="0" xr:uid="{00000000-0006-0000-0100-000016000000}">
      <text>
        <r>
          <rPr>
            <sz val="10"/>
            <color rgb="FF000000"/>
            <rFont val="Arial"/>
          </rPr>
          <t>tumor growth
	-Laura Garrison</t>
        </r>
      </text>
    </comment>
    <comment ref="G92" authorId="0" shapeId="0" xr:uid="{00000000-0006-0000-0100-000083010000}">
      <text>
        <r>
          <rPr>
            <sz val="10"/>
            <color rgb="FF000000"/>
            <rFont val="Arial"/>
          </rPr>
          <t>simulation of cells
	-Laura Garrison</t>
        </r>
      </text>
    </comment>
    <comment ref="H92" authorId="0" shapeId="0" xr:uid="{00000000-0006-0000-0100-0000F2010000}">
      <text>
        <r>
          <rPr>
            <sz val="10"/>
            <color rgb="FF000000"/>
            <rFont val="Arial"/>
          </rPr>
          <t>hundreds of cells
	-Laura Garrison</t>
        </r>
      </text>
    </comment>
    <comment ref="I92" authorId="0" shapeId="0" xr:uid="{00000000-0006-0000-0100-000085010000}">
      <text>
        <r>
          <rPr>
            <sz val="10"/>
            <color rgb="FF000000"/>
            <rFont val="Arial"/>
          </rPr>
          <t>part of cell cycle
	-Laura Garrison</t>
        </r>
      </text>
    </comment>
    <comment ref="J92" authorId="0" shapeId="0" xr:uid="{00000000-0006-0000-0100-000084010000}">
      <text>
        <r>
          <rPr>
            <sz val="10"/>
            <color rgb="FF000000"/>
            <rFont val="Arial"/>
          </rPr>
          <t>in range of 1800h
	-Laura Garrison</t>
        </r>
      </text>
    </comment>
    <comment ref="K92" authorId="0" shapeId="0" xr:uid="{00000000-0006-0000-0100-000082010000}">
      <text>
        <r>
          <rPr>
            <sz val="10"/>
            <color rgb="FF000000"/>
            <rFont val="Arial"/>
          </rPr>
          <t>I would say we're looking at this more at the level of cells, tissue is context, but we're looking at the fates of individual cells
	-Laura Garrison</t>
        </r>
      </text>
    </comment>
    <comment ref="G93" authorId="0" shapeId="0" xr:uid="{00000000-0006-0000-0100-00009A000000}">
      <text>
        <r>
          <rPr>
            <sz val="10"/>
            <color rgb="FF000000"/>
            <rFont val="Arial"/>
          </rPr>
          <t>entire gene
	-Laura Garrison</t>
        </r>
      </text>
    </comment>
    <comment ref="I93" authorId="0" shapeId="0" xr:uid="{00000000-0006-0000-0100-000099000000}">
      <text>
        <r>
          <rPr>
            <sz val="10"/>
            <color rgb="FF000000"/>
            <rFont val="Arial"/>
          </rPr>
          <t>time of gene expression
	-Laura Garrison</t>
        </r>
      </text>
    </comment>
    <comment ref="J93" authorId="0" shapeId="0" xr:uid="{00000000-0006-0000-0100-000098000000}">
      <text>
        <r>
          <rPr>
            <sz val="10"/>
            <color rgb="FF000000"/>
            <rFont val="Arial"/>
          </rPr>
          <t>timespan of mRNA degradation in cell
	-Laura Garrison</t>
        </r>
      </text>
    </comment>
    <comment ref="X93" authorId="0" shapeId="0" xr:uid="{00000000-0006-0000-0100-000092000000}">
      <text>
        <r>
          <rPr>
            <sz val="10"/>
            <color rgb="FF000000"/>
            <rFont val="Arial"/>
          </rPr>
          <t>is showing the actual gene, not the resulting protein from the gene expression pathway
	-Laura Garrison</t>
        </r>
      </text>
    </comment>
    <comment ref="AH94" authorId="0" shapeId="0" xr:uid="{00000000-0006-0000-0100-00007B010000}">
      <text>
        <r>
          <rPr>
            <sz val="10"/>
            <color rgb="FF000000"/>
            <rFont val="Arial"/>
          </rPr>
          <t>definitely include, his art has been massively inspirational to vis
	-Laura Garrison</t>
        </r>
      </text>
    </comment>
    <comment ref="G96" authorId="0" shapeId="0" xr:uid="{00000000-0006-0000-0100-0000EE010000}">
      <text>
        <r>
          <rPr>
            <sz val="10"/>
            <color rgb="FF000000"/>
            <rFont val="Arial"/>
          </rPr>
          <t>shows atomic resolution
	-Laura Garrison</t>
        </r>
      </text>
    </comment>
    <comment ref="I96" authorId="0" shapeId="0" xr:uid="{00000000-0006-0000-0100-0000ED010000}">
      <text>
        <r>
          <rPr>
            <sz val="10"/>
            <color rgb="FF000000"/>
            <rFont val="Arial"/>
          </rPr>
          <t>atomic movement
	-Laura Garrison</t>
        </r>
      </text>
    </comment>
    <comment ref="J96" authorId="0" shapeId="0" xr:uid="{00000000-0006-0000-0100-0000EC010000}">
      <text>
        <r>
          <rPr>
            <sz val="10"/>
            <color rgb="FF000000"/>
            <rFont val="Arial"/>
          </rPr>
          <t>guessing but doesn't seem like it does really big reaction movements?
	-Laura Garrison</t>
        </r>
      </text>
    </comment>
    <comment ref="G101" authorId="0" shapeId="0" xr:uid="{00000000-0006-0000-0100-000038010000}">
      <text>
        <r>
          <rPr>
            <sz val="10"/>
            <color rgb="FF000000"/>
            <rFont val="Arial"/>
          </rPr>
          <t>themeriver diagram -each river shows an atom
	-Laura Garrison</t>
        </r>
      </text>
    </comment>
    <comment ref="I101" authorId="0" shapeId="0" xr:uid="{00000000-0006-0000-0100-00003A010000}">
      <text>
        <r>
          <rPr>
            <sz val="10"/>
            <color rgb="FF000000"/>
            <rFont val="Arial"/>
          </rPr>
          <t>time for MD simulations in general (Hollingsworth &amp; Dror 2018)
	-Laura Garrison</t>
        </r>
      </text>
    </comment>
    <comment ref="G102" authorId="0" shapeId="0" xr:uid="{00000000-0006-0000-0100-000036000000}">
      <text>
        <r>
          <rPr>
            <sz val="10"/>
            <color rgb="FF000000"/>
            <rFont val="Arial"/>
          </rPr>
          <t>atomistic resolution
	-Laura Garrison</t>
        </r>
      </text>
    </comment>
    <comment ref="H102" authorId="0" shapeId="0" xr:uid="{00000000-0006-0000-0100-000035000000}">
      <text>
        <r>
          <rPr>
            <sz val="10"/>
            <color rgb="FF000000"/>
            <rFont val="Arial"/>
          </rPr>
          <t>up to cells modeled, but still on molecule resolution, can also show organelles
	-Laura Garrison</t>
        </r>
      </text>
    </comment>
    <comment ref="I102" authorId="0" shapeId="0" xr:uid="{00000000-0006-0000-0100-000034000000}">
      <text>
        <r>
          <rPr>
            <sz val="10"/>
            <color rgb="FF000000"/>
            <rFont val="Arial"/>
          </rPr>
          <t>general temp res of MD simulation
	-Laura Garrison</t>
        </r>
      </text>
    </comment>
    <comment ref="J102" authorId="0" shapeId="0" xr:uid="{00000000-0006-0000-0100-000033000000}">
      <text>
        <r>
          <rPr>
            <sz val="10"/>
            <color rgb="FF000000"/>
            <rFont val="Arial"/>
          </rPr>
          <t>capturing events that can in reality be over seconds
	-Laura Garrison</t>
        </r>
      </text>
    </comment>
    <comment ref="K102" authorId="0" shapeId="0" xr:uid="{00000000-0006-0000-0100-000037000000}">
      <text>
        <r>
          <rPr>
            <sz val="10"/>
            <color rgb="FF000000"/>
            <rFont val="Arial"/>
          </rPr>
          <t>mainly showing reactions and pathways on molecule-level
	-Laura Garrison</t>
        </r>
      </text>
    </comment>
    <comment ref="V102" authorId="0" shapeId="0" xr:uid="{00000000-0006-0000-0100-000032000000}">
      <text>
        <r>
          <rPr>
            <sz val="10"/>
            <color rgb="FF000000"/>
            <rFont val="Arial"/>
          </rPr>
          <t>main element that you model in this are reactions, which chain together to form pathways
	-Laura Garrison</t>
        </r>
      </text>
    </comment>
    <comment ref="AA102" authorId="0" shapeId="0" xr:uid="{00000000-0006-0000-0100-000031000000}">
      <text>
        <r>
          <rPr>
            <sz val="10"/>
            <color rgb="FF000000"/>
            <rFont val="Arial"/>
          </rPr>
          <t>figure for this is simulation results for model of receptor aggregation in lipid rafts
	-Laura Garrison</t>
        </r>
      </text>
    </comment>
    <comment ref="AH102" authorId="0" shapeId="0" xr:uid="{00000000-0006-0000-0100-00002F000000}">
      <text>
        <r>
          <rPr>
            <sz val="10"/>
            <color rgb="FF000000"/>
            <rFont val="Arial"/>
          </rPr>
          <t>example of spatial stochastic modeling tool, communication-exploration oriented, for reaction visualization
	-Laura Garrison</t>
        </r>
      </text>
    </comment>
    <comment ref="H103" authorId="0" shapeId="0" xr:uid="{00000000-0006-0000-0100-0000F2000000}">
      <text>
        <r>
          <rPr>
            <sz val="10"/>
            <color rgb="FF000000"/>
            <rFont val="Arial"/>
          </rPr>
          <t>show state of entire heart model
	-Laura Garrison</t>
        </r>
      </text>
    </comment>
    <comment ref="I103" authorId="0" shapeId="0" xr:uid="{00000000-0006-0000-0100-0000F4000000}">
      <text>
        <r>
          <rPr>
            <sz val="10"/>
            <color rgb="FF000000"/>
            <rFont val="Arial"/>
          </rPr>
          <t>cardiac action potential
	-Laura Garrison</t>
        </r>
      </text>
    </comment>
    <comment ref="AH103" authorId="0" shapeId="0" xr:uid="{00000000-0006-0000-0100-0000F3000000}">
      <text>
        <r>
          <rPr>
            <sz val="10"/>
            <color rgb="FF000000"/>
            <rFont val="Arial"/>
          </rPr>
          <t>in Tissue section in signal propagation
	-Laura Garrison</t>
        </r>
      </text>
    </comment>
    <comment ref="G105" authorId="0" shapeId="0" xr:uid="{00000000-0006-0000-0100-00008D000000}">
      <text>
        <r>
          <rPr>
            <sz val="10"/>
            <color rgb="FF000000"/>
            <rFont val="Arial"/>
          </rPr>
          <t>gene size
	-Laura Garrison</t>
        </r>
      </text>
    </comment>
    <comment ref="H105" authorId="0" shapeId="0" xr:uid="{00000000-0006-0000-0100-00008C000000}">
      <text>
        <r>
          <rPr>
            <sz val="10"/>
            <color rgb="FF000000"/>
            <rFont val="Arial"/>
          </rPr>
          <t>genes
	-Laura Garrison</t>
        </r>
      </text>
    </comment>
    <comment ref="I105" authorId="0" shapeId="0" xr:uid="{00000000-0006-0000-0100-00008B000000}">
      <text>
        <r>
          <rPr>
            <sz val="10"/>
            <color rgb="FF000000"/>
            <rFont val="Arial"/>
          </rPr>
          <t>gene expression range, half life of metabolite range
	-Laura Garrison</t>
        </r>
      </text>
    </comment>
    <comment ref="J105" authorId="0" shapeId="0" xr:uid="{00000000-0006-0000-0100-00008A000000}">
      <text>
        <r>
          <rPr>
            <sz val="10"/>
            <color rgb="FF000000"/>
            <rFont val="Arial"/>
          </rPr>
          <t>cell division - case study for blood cell differentiation
	-Laura Garrison</t>
        </r>
      </text>
    </comment>
    <comment ref="K105" authorId="0" shapeId="0" xr:uid="{00000000-0006-0000-0100-000088000000}">
      <text>
        <r>
          <rPr>
            <sz val="10"/>
            <color rgb="FF000000"/>
            <rFont val="Arial"/>
          </rPr>
          <t>if treating gene as really just at the organelle level
	-Laura Garrison</t>
        </r>
      </text>
    </comment>
    <comment ref="AH105" authorId="0" shapeId="0" xr:uid="{00000000-0006-0000-0100-000089000000}">
      <text>
        <r>
          <rPr>
            <sz val="10"/>
            <color rgb="FF000000"/>
            <rFont val="Arial"/>
          </rPr>
          <t>discuss in context of understanding patterns of gene expression for cell division -- have this in organelle/gene level, since that's the biological org/resolution level we're working with?
	-Laura Garrison</t>
        </r>
      </text>
    </comment>
    <comment ref="B106" authorId="0" shapeId="0" xr:uid="{00000000-0006-0000-0100-000002000000}">
      <text>
        <r>
          <rPr>
            <sz val="10"/>
            <color rgb="FF000000"/>
            <rFont val="Arial"/>
          </rPr>
          <t>longitudinal study, but still dealing with gene expression data that itself has time element, so good to keep in
	-Laura Garrison</t>
        </r>
      </text>
    </comment>
    <comment ref="G106" authorId="0" shapeId="0" xr:uid="{00000000-0006-0000-0100-00008E000000}">
      <text>
        <r>
          <rPr>
            <sz val="10"/>
            <color rgb="FF000000"/>
            <rFont val="Arial"/>
          </rPr>
          <t>molecules - abstract representations
	-Laura Garrison</t>
        </r>
      </text>
    </comment>
    <comment ref="H106" authorId="0" shapeId="0" xr:uid="{00000000-0006-0000-0100-000091000000}">
      <text>
        <r>
          <rPr>
            <sz val="10"/>
            <color rgb="FF000000"/>
            <rFont val="Arial"/>
          </rPr>
          <t>entire person
	-Laura Garrison</t>
        </r>
      </text>
    </comment>
    <comment ref="J106" authorId="0" shapeId="0" xr:uid="{00000000-0006-0000-0100-00008F000000}">
      <text>
        <r>
          <rPr>
            <sz val="10"/>
            <color rgb="FF000000"/>
            <rFont val="Arial"/>
          </rPr>
          <t>development of cancer takes months/years
	-Laura Garrison</t>
        </r>
      </text>
    </comment>
    <comment ref="M106" authorId="0" shapeId="0" xr:uid="{00000000-0006-0000-0100-000090000000}">
      <text>
        <r>
          <rPr>
            <sz val="10"/>
            <color rgb="FF000000"/>
            <rFont val="Arial"/>
          </rPr>
          <t>block view allows cohort vs individual visualization
	-Laura Garrison</t>
        </r>
      </text>
    </comment>
    <comment ref="G111" authorId="0" shapeId="0" xr:uid="{00000000-0006-0000-0100-0000F1010000}">
      <text>
        <r>
          <rPr>
            <sz val="10"/>
            <color rgb="FF000000"/>
            <rFont val="Arial"/>
          </rPr>
          <t>spatial resolution of live cell imaging is generally around 0.2-1 micron
	-Laura Garrison</t>
        </r>
      </text>
    </comment>
    <comment ref="H111" authorId="0" shapeId="0" xr:uid="{00000000-0006-0000-0100-0000F0010000}">
      <text>
        <r>
          <rPr>
            <sz val="10"/>
            <color rgb="FF000000"/>
            <rFont val="Arial"/>
          </rPr>
          <t>looking at whole cells
	-Laura Garrison</t>
        </r>
      </text>
    </comment>
    <comment ref="I111" authorId="0" shapeId="0" xr:uid="{00000000-0006-0000-0100-0000EF010000}">
      <text>
        <r>
          <rPr>
            <sz val="10"/>
            <color rgb="FF000000"/>
            <rFont val="Arial"/>
          </rPr>
          <t>M phase of cell cycle is 20 min
	-Laura Garrison</t>
        </r>
      </text>
    </comment>
    <comment ref="J111" authorId="0" shapeId="0" xr:uid="{00000000-0006-0000-0100-00002D010000}">
      <text>
        <r>
          <rPr>
            <sz val="10"/>
            <color rgb="FF000000"/>
            <rFont val="Arial"/>
          </rPr>
          <t>cell division timeline (1 day)
	-Laura Garrison</t>
        </r>
      </text>
    </comment>
    <comment ref="J112" authorId="0" shapeId="0" xr:uid="{00000000-0006-0000-0100-000024010000}">
      <text>
        <r>
          <rPr>
            <sz val="10"/>
            <color rgb="FF000000"/>
            <rFont val="Arial"/>
          </rPr>
          <t>datasets for cell cycle
	-Laura Garrison</t>
        </r>
      </text>
    </comment>
    <comment ref="B115" authorId="0" shapeId="0" xr:uid="{00000000-0006-0000-0100-0000A5010000}">
      <text>
        <r>
          <rPr>
            <sz val="10"/>
            <color rgb="FF000000"/>
            <rFont val="Arial"/>
          </rPr>
          <t>including at least a few of papers like these because cell phenotype is what indicates the behavior of the cell --&gt; structure etc comes from function
	-Laura Garrison</t>
        </r>
      </text>
    </comment>
    <comment ref="G115" authorId="0" shapeId="0" xr:uid="{00000000-0006-0000-0100-0000A4010000}">
      <text>
        <r>
          <rPr>
            <sz val="10"/>
            <color rgb="FF000000"/>
            <rFont val="Arial"/>
          </rPr>
          <t>detect proteins that are expressed on the surface of the cell
"Mass cytometry is a novel, mass spectrometry-based, technique for characterizing protein expression on cells (cytometry) at single-cell resolution."
	-Laura Garrison</t>
        </r>
      </text>
    </comment>
    <comment ref="H115" authorId="0" shapeId="0" xr:uid="{00000000-0006-0000-0100-0000A3010000}">
      <text>
        <r>
          <rPr>
            <sz val="10"/>
            <color rgb="FF000000"/>
            <rFont val="Arial"/>
          </rPr>
          <t>we care about the cells, but samples contain millions of cells
	-Laura Garrison</t>
        </r>
      </text>
    </comment>
    <comment ref="I115" authorId="0" shapeId="0" xr:uid="{00000000-0006-0000-0100-0000A2010000}">
      <text>
        <r>
          <rPr>
            <sz val="10"/>
            <color rgb="FF000000"/>
            <rFont val="Arial"/>
          </rPr>
          <t>data aren't dynamic..or could set this to half life of antibodies that the mass cytometry tags to
	-Laura Garrison</t>
        </r>
      </text>
    </comment>
    <comment ref="O115" authorId="0" shapeId="0" xr:uid="{00000000-0006-0000-0100-0000A1010000}">
      <text>
        <r>
          <rPr>
            <sz val="10"/>
            <color rgb="FF000000"/>
            <rFont val="Arial"/>
          </rPr>
          <t>cell phenotype
	-Laura Garrison</t>
        </r>
      </text>
    </comment>
    <comment ref="I118" authorId="0" shapeId="0" xr:uid="{00000000-0006-0000-0100-0000AA000000}">
      <text>
        <r>
          <rPr>
            <sz val="10"/>
            <color rgb="FF000000"/>
            <rFont val="Arial"/>
          </rPr>
          <t>resolution range of atomistic MD simulations
	-Laura Garrison</t>
        </r>
      </text>
    </comment>
    <comment ref="J118" authorId="0" shapeId="0" xr:uid="{00000000-0006-0000-0100-0000A9000000}">
      <text>
        <r>
          <rPr>
            <sz val="10"/>
            <color rgb="FF000000"/>
            <rFont val="Arial"/>
          </rPr>
          <t>molecular big movements can last seconds, e.g. ligand binding
	-Laura Garrison</t>
        </r>
      </text>
    </comment>
    <comment ref="G120" authorId="0" shapeId="0" xr:uid="{00000000-0006-0000-0100-0000E5010000}">
      <text>
        <r>
          <rPr>
            <sz val="10"/>
            <color rgb="FF000000"/>
            <rFont val="Arial"/>
          </rPr>
          <t>model includes diffusion at 400-700nm, so 10^-7 resolution but that's not the visual output - we just see a skin section (surface-level)
	-Laura Garrison</t>
        </r>
      </text>
    </comment>
    <comment ref="H120" authorId="0" shapeId="0" xr:uid="{00000000-0006-0000-0100-0000E6010000}">
      <text>
        <r>
          <rPr>
            <sz val="10"/>
            <color rgb="FF000000"/>
            <rFont val="Arial"/>
          </rPr>
          <t>head
	-Laura Garrison</t>
        </r>
      </text>
    </comment>
    <comment ref="I120" authorId="0" shapeId="0" xr:uid="{00000000-0006-0000-0100-0000E4010000}">
      <text>
        <r>
          <rPr>
            <sz val="10"/>
            <color rgb="FF000000"/>
            <rFont val="Arial"/>
          </rPr>
          <t>metabolite turnover
	-Laura Garrison</t>
        </r>
      </text>
    </comment>
    <comment ref="J120" authorId="0" shapeId="0" xr:uid="{00000000-0006-0000-0100-000070010000}">
      <text>
        <r>
          <rPr>
            <sz val="10"/>
            <color rgb="FF000000"/>
            <rFont val="Arial"/>
          </rPr>
          <t>picking a high number since aging process can occur over many years
	-Laura Garrison</t>
        </r>
      </text>
    </comment>
    <comment ref="K120" authorId="0" shapeId="0" xr:uid="{00000000-0006-0000-0100-0000E3010000}">
      <text>
        <r>
          <rPr>
            <sz val="10"/>
            <color rgb="FF000000"/>
            <rFont val="Arial"/>
          </rPr>
          <t>although the model is driven by biophysical properties/diffusion, the visualization isn't actually showing this., it's showing skin at a macro-view
	-Laura Garrison</t>
        </r>
      </text>
    </comment>
    <comment ref="G121" authorId="0" shapeId="0" xr:uid="{00000000-0006-0000-0100-000087010000}">
      <text>
        <r>
          <rPr>
            <sz val="10"/>
            <color rgb="FF000000"/>
            <rFont val="Arial"/>
          </rPr>
          <t>cell resolution
	-Laura Garrison</t>
        </r>
      </text>
    </comment>
    <comment ref="I121" authorId="0" shapeId="0" xr:uid="{00000000-0006-0000-0100-000086010000}">
      <text>
        <r>
          <rPr>
            <sz val="10"/>
            <color rgb="FF000000"/>
            <rFont val="Arial"/>
          </rPr>
          <t>atomistic simulation
	-Laura Garrison</t>
        </r>
      </text>
    </comment>
    <comment ref="I122" authorId="0" shapeId="0" xr:uid="{00000000-0006-0000-0100-000014000000}">
      <text>
        <r>
          <rPr>
            <sz val="10"/>
            <color rgb="FF000000"/>
            <rFont val="Arial"/>
          </rPr>
          <t>brownian motion can capture micromovements of lipids in lipid bilayer
	-Laura Garrison</t>
        </r>
      </text>
    </comment>
    <comment ref="H125" authorId="0" shapeId="0" xr:uid="{00000000-0006-0000-0100-000045010000}">
      <text>
        <r>
          <rPr>
            <sz val="10"/>
            <color rgb="FF000000"/>
            <rFont val="Arial"/>
          </rPr>
          <t>size of voxel tissue sections
	-Laura Garrison</t>
        </r>
      </text>
    </comment>
    <comment ref="I125" authorId="0" shapeId="0" xr:uid="{00000000-0006-0000-0100-000046010000}">
      <text>
        <r>
          <rPr>
            <sz val="10"/>
            <color rgb="FF000000"/>
            <rFont val="Arial"/>
          </rPr>
          <t>half life of metabolites
	-Laura Garrison</t>
        </r>
      </text>
    </comment>
    <comment ref="I126" authorId="0" shapeId="0" xr:uid="{00000000-0006-0000-0100-00004F010000}">
      <text>
        <r>
          <rPr>
            <sz val="10"/>
            <color rgb="FF000000"/>
            <rFont val="Arial"/>
          </rPr>
          <t>metabolite turnover in cell
	-Laura Garrison</t>
        </r>
      </text>
    </comment>
    <comment ref="J126" authorId="0" shapeId="0" xr:uid="{00000000-0006-0000-0100-00004E010000}">
      <text>
        <r>
          <rPr>
            <sz val="10"/>
            <color rgb="FF000000"/>
            <rFont val="Arial"/>
          </rPr>
          <t>metabolite turnover in cell
	-Laura Garrison</t>
        </r>
      </text>
    </comment>
    <comment ref="I127" authorId="0" shapeId="0" xr:uid="{00000000-0006-0000-0100-000068000000}">
      <text>
        <r>
          <rPr>
            <sz val="10"/>
            <color rgb="FF000000"/>
            <rFont val="Arial"/>
          </rPr>
          <t>diffusion through cell, ligand binding
	-Laura Garrison</t>
        </r>
      </text>
    </comment>
    <comment ref="G128" authorId="0" shapeId="0" xr:uid="{00000000-0006-0000-0100-000044000000}">
      <text>
        <r>
          <rPr>
            <sz val="10"/>
            <color rgb="FF000000"/>
            <rFont val="Arial"/>
          </rPr>
          <t>super resolution of EM
	-Laura Garrison</t>
        </r>
      </text>
    </comment>
    <comment ref="H128" authorId="0" shapeId="0" xr:uid="{00000000-0006-0000-0100-000043000000}">
      <text>
        <r>
          <rPr>
            <sz val="10"/>
            <color rgb="FF000000"/>
            <rFont val="Arial"/>
          </rPr>
          <t>mitochondrion size
	-Laura Garrison</t>
        </r>
      </text>
    </comment>
    <comment ref="I128" authorId="0" shapeId="0" xr:uid="{00000000-0006-0000-0100-000041000000}">
      <text>
        <r>
          <rPr>
            <sz val="10"/>
            <color rgb="FF000000"/>
            <rFont val="Arial"/>
          </rPr>
          <t>pathway range - eg ATP production (signal of mitochondria function)
	-Laura Garrison</t>
        </r>
      </text>
    </comment>
    <comment ref="J128" authorId="0" shapeId="0" xr:uid="{00000000-0006-0000-0100-000042000000}">
      <text>
        <r>
          <rPr>
            <sz val="10"/>
            <color rgb="FF000000"/>
            <rFont val="Arial"/>
          </rPr>
          <t>pathway range
	-Laura Garrison</t>
        </r>
      </text>
    </comment>
    <comment ref="H130" authorId="0" shapeId="0" xr:uid="{00000000-0006-0000-0100-0000D4000000}">
      <text>
        <r>
          <rPr>
            <sz val="10"/>
            <color rgb="FF000000"/>
            <rFont val="Arial"/>
          </rPr>
          <t>whole heart
	-Laura Garrison</t>
        </r>
      </text>
    </comment>
    <comment ref="I130" authorId="0" shapeId="0" xr:uid="{00000000-0006-0000-0100-0000D1000000}">
      <text>
        <r>
          <rPr>
            <sz val="10"/>
            <color rgb="FF000000"/>
            <rFont val="Arial"/>
          </rPr>
          <t>simulation res
	-Laura Garrison</t>
        </r>
      </text>
    </comment>
    <comment ref="B132" authorId="0" shapeId="0" xr:uid="{00000000-0006-0000-0100-000045000000}">
      <text>
        <r>
          <rPr>
            <sz val="10"/>
            <color rgb="FF000000"/>
            <rFont val="Arial"/>
          </rPr>
          <t>include? has cohort vis, which I would consider multiscale with the single brain imaging and then the cohort vis with the PC, box plots (?)
	-Laura Garrison</t>
        </r>
      </text>
    </comment>
    <comment ref="M132" authorId="0" shapeId="0" xr:uid="{00000000-0006-0000-0100-000046000000}">
      <text>
        <r>
          <rPr>
            <sz val="10"/>
            <color rgb="FF000000"/>
            <rFont val="Arial"/>
          </rPr>
          <t>individual and cohort data dashboard
	-Laura Garrison</t>
        </r>
      </text>
    </comment>
    <comment ref="G133" authorId="0" shapeId="0" xr:uid="{00000000-0006-0000-0100-00003E010000}">
      <text>
        <r>
          <rPr>
            <sz val="10"/>
            <color rgb="FF000000"/>
            <rFont val="Arial"/>
          </rPr>
          <t>secondary structures of molecules
	-Laura Garrison</t>
        </r>
      </text>
    </comment>
    <comment ref="G134" authorId="0" shapeId="0" xr:uid="{00000000-0006-0000-0100-00003D010000}">
      <text>
        <r>
          <rPr>
            <sz val="10"/>
            <color rgb="FF000000"/>
            <rFont val="Arial"/>
          </rPr>
          <t>to dna bp
	-Laura Garrison</t>
        </r>
      </text>
    </comment>
    <comment ref="I134" authorId="0" shapeId="0" xr:uid="{00000000-0006-0000-0100-000039010000}">
      <text>
        <r>
          <rPr>
            <sz val="10"/>
            <color rgb="FF000000"/>
            <rFont val="Arial"/>
          </rPr>
          <t>range in pathway/network signaling where gated ion channels act
	-Laura Garrison</t>
        </r>
      </text>
    </comment>
    <comment ref="G137" authorId="0" shapeId="0" xr:uid="{00000000-0006-0000-0100-000028000000}">
      <text>
        <r>
          <rPr>
            <sz val="10"/>
            <color rgb="FF000000"/>
            <rFont val="Arial"/>
          </rPr>
          <t>size of alveolus (acini around this size)
	-Laura Garrison</t>
        </r>
      </text>
    </comment>
    <comment ref="I137" authorId="0" shapeId="0" xr:uid="{00000000-0006-0000-0100-000027000000}">
      <text>
        <r>
          <rPr>
            <sz val="10"/>
            <color rgb="FF000000"/>
            <rFont val="Arial"/>
          </rPr>
          <t>general resolution of simulation
	-Laura Garrison</t>
        </r>
      </text>
    </comment>
    <comment ref="M137" authorId="0" shapeId="0" xr:uid="{00000000-0006-0000-0100-000026000000}">
      <text>
        <r>
          <rPr>
            <sz val="10"/>
            <color rgb="FF000000"/>
            <rFont val="Arial"/>
          </rPr>
          <t>visualization however isn't really multiscale, the model driving it though is
	-Laura Garrison</t>
        </r>
      </text>
    </comment>
    <comment ref="AH137" authorId="0" shapeId="0" xr:uid="{00000000-0006-0000-0100-000025000000}">
      <text>
        <r>
          <rPr>
            <sz val="10"/>
            <color rgb="FF000000"/>
            <rFont val="Arial"/>
          </rPr>
          <t>multiscale physiology model that has potential for more sophisticated vis techniques added?
	-Laura Garrison</t>
        </r>
      </text>
    </comment>
    <comment ref="J139" authorId="0" shapeId="0" xr:uid="{00000000-0006-0000-0100-000008000000}">
      <text>
        <r>
          <rPr>
            <sz val="10"/>
            <color rgb="FF000000"/>
            <rFont val="Arial"/>
          </rPr>
          <t>one step of DNA polymerase
	-Laura Garrison</t>
        </r>
      </text>
    </comment>
    <comment ref="J140" authorId="0" shapeId="0" xr:uid="{00000000-0006-0000-0100-00002E000000}">
      <text>
        <r>
          <rPr>
            <sz val="10"/>
            <color rgb="FF000000"/>
            <rFont val="Arial"/>
          </rPr>
          <t>timeline for network process/cell division
	-Laura Garrison</t>
        </r>
      </text>
    </comment>
    <comment ref="AH140" authorId="0" shapeId="0" xr:uid="{00000000-0006-0000-0100-000030000000}">
      <text>
        <r>
          <rPr>
            <sz val="10"/>
            <color rgb="FF000000"/>
            <rFont val="Arial"/>
          </rPr>
          <t>organelle behavior!
	-Laura Garrison</t>
        </r>
      </text>
    </comment>
    <comment ref="G145" authorId="0" shapeId="0" xr:uid="{00000000-0006-0000-0100-00006C000000}">
      <text>
        <r>
          <rPr>
            <sz val="10"/>
            <color rgb="FF000000"/>
            <rFont val="Arial"/>
          </rPr>
          <t>structural entities such as molecules, cells or tissue units
	-Laura Garrison</t>
        </r>
      </text>
    </comment>
    <comment ref="H145" authorId="0" shapeId="0" xr:uid="{00000000-0006-0000-0100-00006D000000}">
      <text>
        <r>
          <rPr>
            <sz val="10"/>
            <color rgb="FF000000"/>
            <rFont val="Arial"/>
          </rPr>
          <t>structural entities such as molecules, cells or tissue units
	-Laura Garrison</t>
        </r>
      </text>
    </comment>
    <comment ref="AA145" authorId="0" shapeId="0" xr:uid="{00000000-0006-0000-0100-00006B000000}">
      <text>
        <r>
          <rPr>
            <sz val="10"/>
            <color rgb="FF000000"/>
            <rFont val="Arial"/>
          </rPr>
          <t>urinary tree KR with nodes/edges
	-Laura Garrison</t>
        </r>
      </text>
    </comment>
    <comment ref="AH145" authorId="0" shapeId="0" xr:uid="{00000000-0006-0000-0100-00006E000000}">
      <text>
        <r>
          <rPr>
            <sz val="10"/>
            <color rgb="FF000000"/>
            <rFont val="Arial"/>
          </rPr>
          <t>multiscale section
	-Laura Garrison</t>
        </r>
      </text>
    </comment>
    <comment ref="Q148" authorId="0" shapeId="0" xr:uid="{00000000-0006-0000-0100-000043010000}">
      <text>
        <r>
          <rPr>
            <sz val="10"/>
            <color rgb="FF000000"/>
            <rFont val="Arial"/>
          </rPr>
          <t>do these values make sense?
	-Laura Garrison</t>
        </r>
      </text>
    </comment>
    <comment ref="AH149" authorId="0" shapeId="0" xr:uid="{00000000-0006-0000-0100-000017000000}">
      <text>
        <r>
          <rPr>
            <sz val="10"/>
            <color rgb="FF000000"/>
            <rFont val="Arial"/>
          </rPr>
          <t>even though not explicitly capturing physiology, is one of these cornerstone works in this area that is well known in the community
	-Laura Garrison</t>
        </r>
      </text>
    </comment>
    <comment ref="G150" authorId="0" shapeId="0" xr:uid="{00000000-0006-0000-0100-000034010000}">
      <text>
        <r>
          <rPr>
            <sz val="10"/>
            <color rgb="FF000000"/>
            <rFont val="Arial"/>
          </rPr>
          <t>isotropic 0.5mm volumetric resolution with less motion artifact than the conventional 64-MSCT scanners
	-Laura Garrison</t>
        </r>
      </text>
    </comment>
    <comment ref="G152" authorId="0" shapeId="0" xr:uid="{00000000-0006-0000-0100-000060000000}">
      <text>
        <r>
          <rPr>
            <sz val="10"/>
            <color rgb="FF000000"/>
            <rFont val="Arial"/>
          </rPr>
          <t>down to showing atoms
	-Laura Garrison</t>
        </r>
      </text>
    </comment>
    <comment ref="I152" authorId="0" shapeId="0" xr:uid="{00000000-0006-0000-0100-00005F000000}">
      <text>
        <r>
          <rPr>
            <sz val="10"/>
            <color rgb="FF000000"/>
            <rFont val="Arial"/>
          </rPr>
          <t>scale of simulation
	-Laura Garrison</t>
        </r>
      </text>
    </comment>
    <comment ref="AG153" authorId="0" shapeId="0" xr:uid="{00000000-0006-0000-0100-00002E010000}">
      <text>
        <r>
          <rPr>
            <sz val="10"/>
            <color rgb="FF000000"/>
            <rFont val="Arial"/>
          </rPr>
          <t>in small group of clinical data/machine learning vis approaches (upper section of the upper group)
	-Laura Garrison</t>
        </r>
      </text>
    </comment>
    <comment ref="G154" authorId="0" shapeId="0" xr:uid="{00000000-0006-0000-0100-0000D8010000}">
      <text>
        <r>
          <rPr>
            <sz val="10"/>
            <color rgb="FF000000"/>
            <rFont val="Arial"/>
          </rPr>
          <t>resolution of microscopy data
	-Laura Garrison</t>
        </r>
      </text>
    </comment>
    <comment ref="H154" authorId="0" shapeId="0" xr:uid="{00000000-0006-0000-0100-0000D7010000}">
      <text>
        <r>
          <rPr>
            <sz val="10"/>
            <color rgb="FF000000"/>
            <rFont val="Arial"/>
          </rPr>
          <t>can track up to clusters of cells
	-Laura Garrison</t>
        </r>
      </text>
    </comment>
    <comment ref="I154" authorId="0" shapeId="0" xr:uid="{00000000-0006-0000-0100-0000B0010000}">
      <text>
        <r>
          <rPr>
            <sz val="10"/>
            <color rgb="FF000000"/>
            <rFont val="Arial"/>
          </rPr>
          <t>general microscopy data resolution 1000fps
	-Laura Garrison</t>
        </r>
      </text>
    </comment>
    <comment ref="K154" authorId="0" shapeId="0" xr:uid="{00000000-0006-0000-0100-0000D9010000}">
      <text>
        <r>
          <rPr>
            <sz val="10"/>
            <color rgb="FF000000"/>
            <rFont val="Arial"/>
          </rPr>
          <t>MAIN goal of application is tracking behavior and characteristics of individual cells
	-Laura Garrison</t>
        </r>
      </text>
    </comment>
    <comment ref="AH155" authorId="0" shapeId="0" xr:uid="{00000000-0006-0000-0100-0000D6010000}">
      <text>
        <r>
          <rPr>
            <sz val="10"/>
            <color rgb="FF000000"/>
            <rFont val="Arial"/>
          </rPr>
          <t>have this as a domain-side example of blood flow, show how simulations are of value now in clinic
	-Laura Garrison</t>
        </r>
      </text>
    </comment>
    <comment ref="K159" authorId="0" shapeId="0" xr:uid="{00000000-0006-0000-0100-000015000000}">
      <text>
        <r>
          <rPr>
            <sz val="10"/>
            <color rgb="FF000000"/>
            <rFont val="Arial"/>
          </rPr>
          <t>mainly looking at hemodynamics
	-Laura Garrison</t>
        </r>
      </text>
    </comment>
    <comment ref="M161" authorId="0" shapeId="0" xr:uid="{00000000-0006-0000-0100-00000F000000}">
      <text>
        <r>
          <rPr>
            <sz val="10"/>
            <color rgb="FF000000"/>
            <rFont val="Arial"/>
          </rPr>
          <t>introducing scale distortions in timescale to understand molecular reactions, molecular dynamics, molecular pathways. Staying within the same spatial zone but the temporal thing is what's being distorted
	-Laura Garrison</t>
        </r>
      </text>
    </comment>
    <comment ref="AH161" authorId="0" shapeId="0" xr:uid="{00000000-0006-0000-0100-00000E000000}">
      <text>
        <r>
          <rPr>
            <sz val="10"/>
            <color rgb="FF000000"/>
            <rFont val="Arial"/>
          </rPr>
          <t>multiscale with respect to time!
	-Laura Garrison</t>
        </r>
      </text>
    </comment>
    <comment ref="I162" authorId="0" shapeId="0" xr:uid="{00000000-0006-0000-0100-0000D0000000}">
      <text>
        <r>
          <rPr>
            <sz val="10"/>
            <color rgb="FF000000"/>
            <rFont val="Arial"/>
          </rPr>
          <t>temporal resolution of ultrasound
	-Laura Garrison</t>
        </r>
      </text>
    </comment>
    <comment ref="K162" authorId="0" shapeId="0" xr:uid="{00000000-0006-0000-0100-0000CB000000}">
      <text>
        <r>
          <rPr>
            <sz val="10"/>
            <color rgb="FF000000"/>
            <rFont val="Arial"/>
          </rPr>
          <t>really just looking at changes in positions of organ structures
	-Laura Garrison</t>
        </r>
      </text>
    </comment>
    <comment ref="Q162" authorId="0" shapeId="0" xr:uid="{00000000-0006-0000-0100-0000CF000000}">
      <text>
        <r>
          <rPr>
            <sz val="10"/>
            <color rgb="FF000000"/>
            <rFont val="Arial"/>
          </rPr>
          <t>element of direct inclusion of raw data to explore
	-Laura Garrison</t>
        </r>
      </text>
    </comment>
    <comment ref="R162" authorId="0" shapeId="0" xr:uid="{00000000-0006-0000-0100-0000CE000000}">
      <text>
        <r>
          <rPr>
            <sz val="10"/>
            <color rgb="FF000000"/>
            <rFont val="Arial"/>
          </rPr>
          <t>main task is comparison
	-Laura Garrison</t>
        </r>
      </text>
    </comment>
    <comment ref="AH162" authorId="0" shapeId="0" xr:uid="{00000000-0006-0000-0100-0000CD000000}">
      <text>
        <r>
          <rPr>
            <sz val="10"/>
            <color rgb="FF000000"/>
            <rFont val="Arial"/>
          </rPr>
          <t>interesting visualization, goes in breathing section
	-Laura Garrison</t>
        </r>
      </text>
    </comment>
    <comment ref="G163" authorId="0" shapeId="0" xr:uid="{00000000-0006-0000-0100-00003A000000}">
      <text>
        <r>
          <rPr>
            <sz val="10"/>
            <color rgb="FF000000"/>
            <rFont val="Arial"/>
          </rPr>
          <t>nucleotide sequence of DNA/RNA
	-Laura Garrison</t>
        </r>
      </text>
    </comment>
    <comment ref="H163" authorId="0" shapeId="0" xr:uid="{00000000-0006-0000-0100-00003B000000}">
      <text>
        <r>
          <rPr>
            <sz val="10"/>
            <color rgb="FF000000"/>
            <rFont val="Arial"/>
          </rPr>
          <t>cell cycle!
	-Laura Garrison</t>
        </r>
      </text>
    </comment>
    <comment ref="J163" authorId="0" shapeId="0" xr:uid="{00000000-0006-0000-0100-000044010000}">
      <text>
        <r>
          <rPr>
            <sz val="10"/>
            <color rgb="FF000000"/>
            <rFont val="Arial"/>
          </rPr>
          <t>up to cell cycle
	-Laura Garrison</t>
        </r>
      </text>
    </comment>
    <comment ref="N163" authorId="0" shapeId="0" xr:uid="{00000000-0006-0000-0100-000038000000}">
      <text>
        <r>
          <rPr>
            <sz val="10"/>
            <color rgb="FF000000"/>
            <rFont val="Arial"/>
          </rPr>
          <t>mycoplasma bacteria cell
	-Laura Garrison</t>
        </r>
      </text>
    </comment>
    <comment ref="AH163" authorId="0" shapeId="0" xr:uid="{00000000-0006-0000-0100-000039000000}">
      <text>
        <r>
          <rPr>
            <sz val="10"/>
            <color rgb="FF000000"/>
            <rFont val="Arial"/>
          </rPr>
          <t>true multiscale
	-Laura Garrison</t>
        </r>
      </text>
    </comment>
    <comment ref="G164" authorId="0" shapeId="0" xr:uid="{00000000-0006-0000-0100-000006000000}">
      <text>
        <r>
          <rPr>
            <sz val="10"/>
            <color rgb="FF000000"/>
            <rFont val="Arial"/>
          </rPr>
          <t>base pairs from gene expression data
	-Laura Garrison</t>
        </r>
      </text>
    </comment>
    <comment ref="H164" authorId="0" shapeId="0" xr:uid="{00000000-0006-0000-0100-000005000000}">
      <text>
        <r>
          <rPr>
            <sz val="10"/>
            <color rgb="FF000000"/>
            <rFont val="Arial"/>
          </rPr>
          <t>entire organism
	-Laura Garrison</t>
        </r>
      </text>
    </comment>
    <comment ref="I164" authorId="0" shapeId="0" xr:uid="{00000000-0006-0000-0100-000004000000}">
      <text>
        <r>
          <rPr>
            <sz val="10"/>
            <color rgb="FF000000"/>
            <rFont val="Arial"/>
          </rPr>
          <t>mainly ligand binding where pathways start
	-Laura Garrison</t>
        </r>
      </text>
    </comment>
    <comment ref="J164" authorId="0" shapeId="0" xr:uid="{00000000-0006-0000-0100-000007000000}">
      <text>
        <r>
          <rPr>
            <sz val="10"/>
            <color rgb="FF000000"/>
            <rFont val="Arial"/>
          </rPr>
          <t>development over months (simulated)
	-Laura Garrison</t>
        </r>
      </text>
    </comment>
    <comment ref="G165" authorId="0" shapeId="0" xr:uid="{00000000-0006-0000-0100-0000D3010000}">
      <text>
        <r>
          <rPr>
            <sz val="10"/>
            <color rgb="FF000000"/>
            <rFont val="Arial"/>
          </rPr>
          <t>small molecules
	-Laura Garrison</t>
        </r>
      </text>
    </comment>
    <comment ref="H165" authorId="0" shapeId="0" xr:uid="{00000000-0006-0000-0100-0000D2010000}">
      <text>
        <r>
          <rPr>
            <sz val="10"/>
            <color rgb="FF000000"/>
            <rFont val="Arial"/>
          </rPr>
          <t>mid size molecules
	-Laura Garrison</t>
        </r>
      </text>
    </comment>
    <comment ref="I165" authorId="0" shapeId="0" xr:uid="{00000000-0006-0000-0100-0000D5010000}">
      <text>
        <r>
          <rPr>
            <sz val="10"/>
            <color rgb="FF000000"/>
            <rFont val="Arial"/>
          </rPr>
          <t>range of midscale protein motion
	-Laura Garrison</t>
        </r>
      </text>
    </comment>
    <comment ref="J165" authorId="0" shapeId="0" xr:uid="{00000000-0006-0000-0100-0000D4010000}">
      <text>
        <r>
          <rPr>
            <sz val="10"/>
            <color rgb="FF000000"/>
            <rFont val="Arial"/>
          </rPr>
          <t>lower edge of scale for ligand binding, captures lower end of range for protein folding
	-Laura Garrison</t>
        </r>
      </text>
    </comment>
    <comment ref="G167" authorId="0" shapeId="0" xr:uid="{00000000-0006-0000-0100-0000D1010000}">
      <text>
        <r>
          <rPr>
            <sz val="10"/>
            <color rgb="FF000000"/>
            <rFont val="Arial"/>
          </rPr>
          <t>gene sequence to dna bp
	-Laura Garrison</t>
        </r>
      </text>
    </comment>
    <comment ref="I167" authorId="0" shapeId="0" xr:uid="{00000000-0006-0000-0100-00006F010000}">
      <text>
        <r>
          <rPr>
            <sz val="10"/>
            <color rgb="FF000000"/>
            <rFont val="Arial"/>
          </rPr>
          <t>gene expression
	-Laura Garrison</t>
        </r>
      </text>
    </comment>
    <comment ref="K167" authorId="0" shapeId="0" xr:uid="{00000000-0006-0000-0100-00006E010000}">
      <text>
        <r>
          <rPr>
            <sz val="10"/>
            <color rgb="FF000000"/>
            <rFont val="Arial"/>
          </rPr>
          <t>gene is in the size range of an organelle
	-Laura Garrison
pathway category
	-Laura Garrison</t>
        </r>
      </text>
    </comment>
    <comment ref="G168" authorId="0" shapeId="0" xr:uid="{00000000-0006-0000-0100-00006D010000}">
      <text>
        <r>
          <rPr>
            <sz val="10"/>
            <color rgb="FF000000"/>
            <rFont val="Arial"/>
          </rPr>
          <t>atoms that comprise molecule are represented schematically
	-Laura Garrison</t>
        </r>
      </text>
    </comment>
    <comment ref="I168" authorId="0" shapeId="0" xr:uid="{00000000-0006-0000-0100-00006C010000}">
      <text>
        <r>
          <rPr>
            <sz val="10"/>
            <color rgb="FF000000"/>
            <rFont val="Arial"/>
          </rPr>
          <t>bottom range of network process
	-Laura Garrison</t>
        </r>
      </text>
    </comment>
    <comment ref="J168" authorId="0" shapeId="0" xr:uid="{00000000-0006-0000-0100-00006B010000}">
      <text>
        <r>
          <rPr>
            <sz val="10"/>
            <color rgb="FF000000"/>
            <rFont val="Arial"/>
          </rPr>
          <t>top range of network process, corresponds to cell cycle
	-Laura Garrison</t>
        </r>
      </text>
    </comment>
    <comment ref="J169" authorId="0" shapeId="0" xr:uid="{00000000-0006-0000-0100-00005E010000}">
      <text>
        <r>
          <rPr>
            <sz val="10"/>
            <color rgb="FF000000"/>
            <rFont val="Arial"/>
          </rPr>
          <t>time for cell cycle completion
	-Laura Garrison</t>
        </r>
      </text>
    </comment>
    <comment ref="G170" authorId="0" shapeId="0" xr:uid="{00000000-0006-0000-0100-000062010000}">
      <text>
        <r>
          <rPr>
            <sz val="10"/>
            <color rgb="FF000000"/>
            <rFont val="Arial"/>
          </rPr>
          <t>microarray data looks at DNA bp
	-Laura Garrison</t>
        </r>
      </text>
    </comment>
    <comment ref="H170" authorId="0" shapeId="0" xr:uid="{00000000-0006-0000-0100-00005F010000}">
      <text>
        <r>
          <rPr>
            <sz val="10"/>
            <color rgb="FF000000"/>
            <rFont val="Arial"/>
          </rPr>
          <t>size of a gene
	-Laura Garrison</t>
        </r>
      </text>
    </comment>
    <comment ref="I170" authorId="0" shapeId="0" xr:uid="{00000000-0006-0000-0100-000061010000}">
      <text>
        <r>
          <rPr>
            <sz val="10"/>
            <color rgb="FF000000"/>
            <rFont val="Arial"/>
          </rPr>
          <t>time range for gene expression
	-Laura Garrison</t>
        </r>
      </text>
    </comment>
    <comment ref="J170" authorId="0" shapeId="0" xr:uid="{00000000-0006-0000-0100-000060010000}">
      <text>
        <r>
          <rPr>
            <sz val="10"/>
            <color rgb="FF000000"/>
            <rFont val="Arial"/>
          </rPr>
          <t>time range for gene expression
	-Laura Garrison</t>
        </r>
      </text>
    </comment>
    <comment ref="AH170" authorId="0" shapeId="0" xr:uid="{00000000-0006-0000-0100-000063010000}">
      <text>
        <r>
          <rPr>
            <sz val="10"/>
            <color rgb="FF000000"/>
            <rFont val="Arial"/>
          </rPr>
          <t>this is a foundational paper for a whole suite of pathway/gene expression visual analysis tools
	-Laura Garrison</t>
        </r>
      </text>
    </comment>
    <comment ref="G171" authorId="0" shapeId="0" xr:uid="{00000000-0006-0000-0100-0000C9000000}">
      <text>
        <r>
          <rPr>
            <sz val="10"/>
            <color rgb="FF000000"/>
            <rFont val="Arial"/>
          </rPr>
          <t>liver lobule size is 1-2.5 mm
	-Laura Garrison</t>
        </r>
      </text>
    </comment>
    <comment ref="H171" authorId="0" shapeId="0" xr:uid="{00000000-0006-0000-0100-0000CA000000}">
      <text>
        <r>
          <rPr>
            <sz val="10"/>
            <color rgb="FF000000"/>
            <rFont val="Arial"/>
          </rPr>
          <t>entire liver
	-Laura Garrison</t>
        </r>
      </text>
    </comment>
    <comment ref="AH171" authorId="0" shapeId="0" xr:uid="{00000000-0006-0000-0100-0000CC000000}">
      <text>
        <r>
          <rPr>
            <sz val="10"/>
            <color rgb="FF000000"/>
            <rFont val="Arial"/>
          </rPr>
          <t>tissue
	-Laura Garrison</t>
        </r>
      </text>
    </comment>
    <comment ref="J172" authorId="0" shapeId="0" xr:uid="{00000000-0006-0000-0100-00005A000000}">
      <text>
        <r>
          <rPr>
            <sz val="10"/>
            <color rgb="FF000000"/>
            <rFont val="Arial"/>
          </rPr>
          <t>focus on just really local motions of atoms on protein surface
	-Laura Garrison</t>
        </r>
      </text>
    </comment>
    <comment ref="AH172" authorId="0" shapeId="0" xr:uid="{00000000-0006-0000-0100-000059000000}">
      <text>
        <r>
          <rPr>
            <sz val="10"/>
            <color rgb="FF000000"/>
            <rFont val="Arial"/>
          </rPr>
          <t>good example of molecular dynamics vis that is focused only on local changes
	-Laura Garrison</t>
        </r>
      </text>
    </comment>
    <comment ref="G173" authorId="0" shapeId="0" xr:uid="{00000000-0006-0000-0100-0000CF010000}">
      <text>
        <r>
          <rPr>
            <sz val="10"/>
            <color rgb="FF000000"/>
            <rFont val="Arial"/>
          </rPr>
          <t>resolution 0.23
μm/pixel
	-Laura Garrison</t>
        </r>
      </text>
    </comment>
    <comment ref="H173" authorId="0" shapeId="0" xr:uid="{00000000-0006-0000-0100-0000CD010000}">
      <text>
        <r>
          <rPr>
            <sz val="10"/>
            <color rgb="FF000000"/>
            <rFont val="Arial"/>
          </rPr>
          <t>tissue cubes up to 100 micrometers in size
	-Laura Garrison</t>
        </r>
      </text>
    </comment>
    <comment ref="I173" authorId="0" shapeId="0" xr:uid="{00000000-0006-0000-0100-0000CC010000}">
      <text>
        <r>
          <rPr>
            <sz val="10"/>
            <color rgb="FF000000"/>
            <rFont val="Arial"/>
          </rPr>
          <t>didn't say how long progression of normal to fibrosis goes
	-Laura Garrison</t>
        </r>
      </text>
    </comment>
    <comment ref="N173" authorId="0" shapeId="0" xr:uid="{00000000-0006-0000-0100-0000CE010000}">
      <text>
        <r>
          <rPr>
            <sz val="10"/>
            <color rgb="FF000000"/>
            <rFont val="Arial"/>
          </rPr>
          <t>mouse
	-Laura Garrison</t>
        </r>
      </text>
    </comment>
    <comment ref="G175" authorId="0" shapeId="0" xr:uid="{00000000-0006-0000-0100-000048000000}">
      <text>
        <r>
          <rPr>
            <sz val="10"/>
            <color rgb="FF000000"/>
            <rFont val="Arial"/>
          </rPr>
          <t>gene expression data reads nucleotides
	-Laura Garrison</t>
        </r>
      </text>
    </comment>
    <comment ref="H175" authorId="0" shapeId="0" xr:uid="{00000000-0006-0000-0100-000049000000}">
      <text>
        <r>
          <rPr>
            <sz val="10"/>
            <color rgb="FF000000"/>
            <rFont val="Arial"/>
          </rPr>
          <t>whole organs
	-Laura Garrison</t>
        </r>
      </text>
    </comment>
    <comment ref="I175" authorId="0" shapeId="0" xr:uid="{00000000-0006-0000-0100-00004B000000}">
      <text>
        <r>
          <rPr>
            <sz val="10"/>
            <color rgb="FF000000"/>
            <rFont val="Arial"/>
          </rPr>
          <t>time for gene expression
	-Laura Garrison</t>
        </r>
      </text>
    </comment>
    <comment ref="J175" authorId="0" shapeId="0" xr:uid="{00000000-0006-0000-0100-00004A000000}">
      <text>
        <r>
          <rPr>
            <sz val="10"/>
            <color rgb="FF000000"/>
            <rFont val="Arial"/>
          </rPr>
          <t>half life of mRNA in cell
	-Laura Garrison</t>
        </r>
      </text>
    </comment>
    <comment ref="AH175" authorId="0" shapeId="0" xr:uid="{00000000-0006-0000-0100-000047000000}">
      <text>
        <r>
          <rPr>
            <sz val="10"/>
            <color rgb="FF000000"/>
            <rFont val="Arial"/>
          </rPr>
          <t>as a tool for visual communication of gene expression
	-Laura Garrison</t>
        </r>
      </text>
    </comment>
    <comment ref="J176" authorId="0" shapeId="0" xr:uid="{00000000-0006-0000-0100-000003000000}">
      <text>
        <r>
          <rPr>
            <sz val="10"/>
            <color rgb="FF000000"/>
            <rFont val="Arial"/>
          </rPr>
          <t>muscle reaction time
	-Laura Garrison</t>
        </r>
      </text>
    </comment>
    <comment ref="G177" authorId="0" shapeId="0" xr:uid="{00000000-0006-0000-0100-000080000000}">
      <text>
        <r>
          <rPr>
            <sz val="10"/>
            <color rgb="FF000000"/>
            <rFont val="Arial"/>
          </rPr>
          <t>illustration shows cells
	-Laura Garrison</t>
        </r>
      </text>
    </comment>
    <comment ref="H177" authorId="0" shapeId="0" xr:uid="{00000000-0006-0000-0100-00007F000000}">
      <text>
        <r>
          <rPr>
            <sz val="10"/>
            <color rgb="FF000000"/>
            <rFont val="Arial"/>
          </rPr>
          <t>tumor microenvironment
	-Laura Garrison</t>
        </r>
      </text>
    </comment>
    <comment ref="I177" authorId="0" shapeId="0" xr:uid="{00000000-0006-0000-0100-00007E000000}">
      <text>
        <r>
          <rPr>
            <sz val="10"/>
            <color rgb="FF000000"/>
            <rFont val="Arial"/>
          </rPr>
          <t>cell division
	-Laura Garrison</t>
        </r>
      </text>
    </comment>
    <comment ref="J177" authorId="0" shapeId="0" xr:uid="{00000000-0006-0000-0100-00007D000000}">
      <text>
        <r>
          <rPr>
            <sz val="10"/>
            <color rgb="FF000000"/>
            <rFont val="Arial"/>
          </rPr>
          <t>time elapse post-carcinogenesis = years
	-Laura Garrison</t>
        </r>
      </text>
    </comment>
    <comment ref="AH177" authorId="0" shapeId="0" xr:uid="{00000000-0006-0000-0100-000081000000}">
      <text>
        <r>
          <rPr>
            <sz val="10"/>
            <color rgb="FF000000"/>
            <rFont val="Arial"/>
          </rPr>
          <t>tissue morphogenesis section
	-Laura Garrison</t>
        </r>
      </text>
    </comment>
    <comment ref="G178" authorId="0" shapeId="0" xr:uid="{00000000-0006-0000-0100-0000E1000000}">
      <text>
        <r>
          <rPr>
            <sz val="10"/>
            <color rgb="FF000000"/>
            <rFont val="Arial"/>
          </rPr>
          <t>simulation points at muscle tissue, drive whole muscle movement
	-Laura Garrison</t>
        </r>
      </text>
    </comment>
    <comment ref="I178" authorId="0" shapeId="0" xr:uid="{00000000-0006-0000-0100-0000E3000000}">
      <text>
        <r>
          <rPr>
            <sz val="10"/>
            <color rgb="FF000000"/>
            <rFont val="Arial"/>
          </rPr>
          <t>resolution of simulation data
	-Laura Garrison</t>
        </r>
      </text>
    </comment>
    <comment ref="H180" authorId="0" shapeId="0" xr:uid="{00000000-0006-0000-0100-00001A010000}">
      <text>
        <r>
          <rPr>
            <sz val="10"/>
            <color rgb="FF000000"/>
            <rFont val="Arial"/>
          </rPr>
          <t>focus on tumors
	-Laura Garrison</t>
        </r>
      </text>
    </comment>
    <comment ref="H181" authorId="0" shapeId="0" xr:uid="{00000000-0006-0000-0100-0000C8000000}">
      <text>
        <r>
          <rPr>
            <sz val="10"/>
            <color rgb="FF000000"/>
            <rFont val="Arial"/>
          </rPr>
          <t>whole brain
	-Laura Garrison</t>
        </r>
      </text>
    </comment>
    <comment ref="I181" authorId="0" shapeId="0" xr:uid="{00000000-0006-0000-0100-0000C6000000}">
      <text>
        <r>
          <rPr>
            <sz val="10"/>
            <color rgb="FF000000"/>
            <rFont val="Arial"/>
          </rPr>
          <t>action potential of neurons that signal beginning of movement
	-Laura Garrison</t>
        </r>
      </text>
    </comment>
    <comment ref="J181" authorId="0" shapeId="0" xr:uid="{00000000-0006-0000-0100-0000C7000000}">
      <text>
        <r>
          <rPr>
            <sz val="10"/>
            <color rgb="FF000000"/>
            <rFont val="Arial"/>
          </rPr>
          <t>aging processes take a long time
	-Laura Garrison</t>
        </r>
      </text>
    </comment>
    <comment ref="K181" authorId="0" shapeId="0" xr:uid="{00000000-0006-0000-0100-0000C2000000}">
      <text>
        <r>
          <rPr>
            <sz val="10"/>
            <color rgb="FF000000"/>
            <rFont val="Arial"/>
          </rPr>
          <t>resolution is mm, but tool is more focused on brain regions, e.g. thalamus and whole brain
	-Laura Garrison</t>
        </r>
      </text>
    </comment>
    <comment ref="O181" authorId="0" shapeId="0" xr:uid="{00000000-0006-0000-0100-0000C5000000}">
      <text>
        <r>
          <rPr>
            <sz val="10"/>
            <color rgb="FF000000"/>
            <rFont val="Arial"/>
          </rPr>
          <t>relationship between brain and mobility
	-Laura Garrison</t>
        </r>
      </text>
    </comment>
    <comment ref="AH181" authorId="0" shapeId="0" xr:uid="{00000000-0006-0000-0100-0000C4000000}">
      <text>
        <r>
          <rPr>
            <sz val="10"/>
            <color rgb="FF000000"/>
            <rFont val="Arial"/>
          </rPr>
          <t>brain function section
	-Laura Garrison</t>
        </r>
      </text>
    </comment>
    <comment ref="I182" authorId="0" shapeId="0" xr:uid="{00000000-0006-0000-0100-00001E000000}">
      <text>
        <r>
          <rPr>
            <sz val="10"/>
            <color rgb="FF000000"/>
            <rFont val="Arial"/>
          </rPr>
          <t>mesoscale MD simulation timescale
	-Laura Garrison</t>
        </r>
      </text>
    </comment>
    <comment ref="J182" authorId="0" shapeId="0" xr:uid="{00000000-0006-0000-0100-00001F000000}">
      <text>
        <r>
          <rPr>
            <sz val="10"/>
            <color rgb="FF000000"/>
            <rFont val="Arial"/>
          </rPr>
          <t>processes of organism (bacterial,  on time scale roughly as human morphogenesis? )
	-Laura Garrison</t>
        </r>
      </text>
    </comment>
    <comment ref="AH182" authorId="0" shapeId="0" xr:uid="{00000000-0006-0000-0100-00001D000000}">
      <text>
        <r>
          <rPr>
            <sz val="10"/>
            <color rgb="FF000000"/>
            <rFont val="Arial"/>
          </rPr>
          <t>whole cell behavior
	-Laura Garrison</t>
        </r>
      </text>
    </comment>
    <comment ref="G183" authorId="0" shapeId="0" xr:uid="{00000000-0006-0000-0100-000056010000}">
      <text>
        <r>
          <rPr>
            <sz val="10"/>
            <color rgb="FF000000"/>
            <rFont val="Arial"/>
          </rPr>
          <t>general resolution of mass spec is -7 but resolution of MD is atomistic
	-Laura Garrison</t>
        </r>
      </text>
    </comment>
    <comment ref="I183" authorId="0" shapeId="0" xr:uid="{00000000-0006-0000-0100-0000F8000000}">
      <text>
        <r>
          <rPr>
            <sz val="10"/>
            <color rgb="FF000000"/>
            <rFont val="Arial"/>
          </rPr>
          <t>atomistic molecular dynamic range (coarse MD simulation)
	-Laura Garrison</t>
        </r>
      </text>
    </comment>
    <comment ref="G184" authorId="0" shapeId="0" xr:uid="{00000000-0006-0000-0100-000086000000}">
      <text>
        <r>
          <rPr>
            <sz val="10"/>
            <color rgb="FF000000"/>
            <rFont val="Arial"/>
          </rPr>
          <t>genes, not showing nucleotides
	-Laura Garrison</t>
        </r>
      </text>
    </comment>
    <comment ref="J184" authorId="0" shapeId="0" xr:uid="{00000000-0006-0000-0100-000087000000}">
      <text>
        <r>
          <rPr>
            <sz val="10"/>
            <color rgb="FF000000"/>
            <rFont val="Arial"/>
          </rPr>
          <t>span of degradation of mRNA in cell
	-Laura Garrison</t>
        </r>
      </text>
    </comment>
    <comment ref="G186" authorId="0" shapeId="0" xr:uid="{00000000-0006-0000-0100-0000C6010000}">
      <text>
        <r>
          <rPr>
            <sz val="10"/>
            <color rgb="FF000000"/>
            <rFont val="Arial"/>
          </rPr>
          <t>metabolites
	-Laura Garrison</t>
        </r>
      </text>
    </comment>
    <comment ref="I186" authorId="0" shapeId="0" xr:uid="{00000000-0006-0000-0100-0000C5010000}">
      <text>
        <r>
          <rPr>
            <sz val="10"/>
            <color rgb="FF000000"/>
            <rFont val="Arial"/>
          </rPr>
          <t>time for gene expression
	-Laura Garrison</t>
        </r>
      </text>
    </comment>
    <comment ref="J186" authorId="0" shapeId="0" xr:uid="{00000000-0006-0000-0100-00001F010000}">
      <text>
        <r>
          <rPr>
            <sz val="10"/>
            <color rgb="FF000000"/>
            <rFont val="Arial"/>
          </rPr>
          <t>entire cell cycle, multiple opportunities for gene expression
	-Laura Garrison</t>
        </r>
      </text>
    </comment>
    <comment ref="G187" authorId="0" shapeId="0" xr:uid="{00000000-0006-0000-0100-000032010000}">
      <text>
        <r>
          <rPr>
            <sz val="10"/>
            <color rgb="FF000000"/>
            <rFont val="Arial"/>
          </rPr>
          <t>CT spatial resolution in general
	-Laura Garrison</t>
        </r>
      </text>
    </comment>
    <comment ref="I188" authorId="0" shapeId="0" xr:uid="{00000000-0006-0000-0100-000093000000}">
      <text>
        <r>
          <rPr>
            <sz val="10"/>
            <color rgb="FF000000"/>
            <rFont val="Arial"/>
          </rPr>
          <t>CFD timescale
	-Laura Garrison</t>
        </r>
      </text>
    </comment>
    <comment ref="G191" authorId="0" shapeId="0" xr:uid="{00000000-0006-0000-0100-00009C010000}">
      <text>
        <r>
          <rPr>
            <sz val="10"/>
            <color rgb="FF000000"/>
            <rFont val="Arial"/>
          </rPr>
          <t>looking for stained nuclei, resolution of microscopy
	-Laura Garrison</t>
        </r>
      </text>
    </comment>
    <comment ref="H191" authorId="0" shapeId="0" xr:uid="{00000000-0006-0000-0100-00009B010000}">
      <text>
        <r>
          <rPr>
            <sz val="10"/>
            <color rgb="FF000000"/>
            <rFont val="Arial"/>
          </rPr>
          <t>thousands of cells
	-Laura Garrison</t>
        </r>
      </text>
    </comment>
    <comment ref="I191" authorId="0" shapeId="0" xr:uid="{00000000-0006-0000-0100-00009A010000}">
      <text>
        <r>
          <rPr>
            <sz val="10"/>
            <color rgb="FF000000"/>
            <rFont val="Arial"/>
          </rPr>
          <t>time for gene expression
	-Laura Garrison</t>
        </r>
      </text>
    </comment>
    <comment ref="J191" authorId="0" shapeId="0" xr:uid="{00000000-0006-0000-0100-000099010000}">
      <text>
        <r>
          <rPr>
            <sz val="10"/>
            <color rgb="FF000000"/>
            <rFont val="Arial"/>
          </rPr>
          <t>half life of mRNA
	-Laura Garrison</t>
        </r>
      </text>
    </comment>
    <comment ref="G192" authorId="0" shapeId="0" xr:uid="{00000000-0006-0000-0100-00009E010000}">
      <text>
        <r>
          <rPr>
            <sz val="10"/>
            <color rgb="FF000000"/>
            <rFont val="Arial"/>
          </rPr>
          <t>The highest level is the genome,
which contains a list of chromosomes. The next level is the chromosome, which contains a list of blocks whose locations are specified
in terms of the chromosome sequence coordinate system. The third
block level contains a list of conserved features, which are specified
with a chromosome id, coordinate along the sequence, length, orientation, tag, match on another chromosome, and similarity score. At an
even lower level, a feature may contain the string of its constituent nucleotides.
	-Laura Garrison
DNA string
	-Laura Garrison</t>
        </r>
      </text>
    </comment>
    <comment ref="J192" authorId="0" shapeId="0" xr:uid="{00000000-0006-0000-0100-0000A0010000}">
      <text>
        <r>
          <rPr>
            <sz val="10"/>
            <color rgb="FF000000"/>
            <rFont val="Arial"/>
          </rPr>
          <t>answer questions about evolutionary processes, occur over generation(s) - 10^9 is the bare minimum, one human generation
	-Laura Garrison</t>
        </r>
      </text>
    </comment>
    <comment ref="K192" authorId="0" shapeId="0" xr:uid="{00000000-0006-0000-0100-00009F010000}">
      <text>
        <r>
          <rPr>
            <sz val="10"/>
            <color rgb="FF000000"/>
            <rFont val="Arial"/>
          </rPr>
          <t>main focus on chromosomes, evolutionary context
	-Laura Garrison</t>
        </r>
      </text>
    </comment>
    <comment ref="O192" authorId="0" shapeId="0" xr:uid="{00000000-0006-0000-0100-00009D010000}">
      <text>
        <r>
          <rPr>
            <sz val="10"/>
            <color rgb="FF000000"/>
            <rFont val="Arial"/>
          </rPr>
          <t>the data here are not dynamic, but the part that to me is physiology is that we're looking at patterns of gene coexpression
	-Laura Garrison</t>
        </r>
      </text>
    </comment>
    <comment ref="H193" authorId="0" shapeId="0" xr:uid="{00000000-0006-0000-0100-0000BF000000}">
      <text>
        <r>
          <rPr>
            <sz val="10"/>
            <color rgb="FF000000"/>
            <rFont val="Arial"/>
          </rPr>
          <t>ventricles of heart
	-Laura Garrison</t>
        </r>
      </text>
    </comment>
    <comment ref="I193" authorId="0" shapeId="0" xr:uid="{00000000-0006-0000-0100-0000C3000000}">
      <text>
        <r>
          <rPr>
            <sz val="10"/>
            <color rgb="FF000000"/>
            <rFont val="Arial"/>
          </rPr>
          <t>SPECT resolution
	-Laura Garrison</t>
        </r>
      </text>
    </comment>
    <comment ref="K193" authorId="0" shapeId="0" xr:uid="{00000000-0006-0000-0100-0000C1000000}">
      <text>
        <r>
          <rPr>
            <sz val="10"/>
            <color rgb="FF000000"/>
            <rFont val="Arial"/>
          </rPr>
          <t>perfusion of tissue in the heart
	-Laura Garrison</t>
        </r>
      </text>
    </comment>
    <comment ref="AH193" authorId="0" shapeId="0" xr:uid="{00000000-0006-0000-0100-0000C0000000}">
      <text>
        <r>
          <rPr>
            <sz val="10"/>
            <color rgb="FF000000"/>
            <rFont val="Arial"/>
          </rPr>
          <t>cool approach in VA of cardiac perfusion
	-Laura Garrison</t>
        </r>
      </text>
    </comment>
    <comment ref="G194" authorId="0" shapeId="0" xr:uid="{00000000-0006-0000-0100-0000C3010000}">
      <text>
        <r>
          <rPr>
            <sz val="10"/>
            <color rgb="FF000000"/>
            <rFont val="Arial"/>
          </rPr>
          <t>In our Alzheimer’s BIOCARD study [36] we are examining pathological Tau at both the micro histological and macro atlas scales of Tau particle detections, from 10-100 μ m [45] and to human magnetic resonance millimeter scales for examining entire circuits in the medial temporal lobe [53]. In the mouse cell counting project we are examining single-cell spatial transcriptomics using modern RNA sequencing in dense tissue at the micron scale and its representations in the Allen atlas coordinates
	-Laura Garrison</t>
        </r>
      </text>
    </comment>
    <comment ref="I194" authorId="0" shapeId="0" xr:uid="{00000000-0006-0000-0100-0000C2010000}">
      <text>
        <r>
          <rPr>
            <sz val="10"/>
            <color rgb="FF000000"/>
            <rFont val="Arial"/>
          </rPr>
          <t>electrophys spiking neurons
	-Laura Garrison</t>
        </r>
      </text>
    </comment>
    <comment ref="J194" authorId="0" shapeId="0" xr:uid="{00000000-0006-0000-0100-0000C1010000}">
      <text>
        <r>
          <rPr>
            <sz val="10"/>
            <color rgb="FF000000"/>
            <rFont val="Arial"/>
          </rPr>
          <t>signal processing
	-Laura Garrison</t>
        </r>
      </text>
    </comment>
    <comment ref="M194" authorId="0" shapeId="0" xr:uid="{00000000-0006-0000-0100-0000C4010000}">
      <text>
        <r>
          <rPr>
            <sz val="10"/>
            <color rgb="FF000000"/>
            <rFont val="Arial"/>
          </rPr>
          <t>this is TRUE multiscale and very cool
	-Laura Garrison</t>
        </r>
      </text>
    </comment>
    <comment ref="B195" authorId="0" shapeId="0" xr:uid="{00000000-0006-0000-0100-000013000000}">
      <text>
        <r>
          <rPr>
            <sz val="10"/>
            <color rgb="FF000000"/>
            <rFont val="Arial"/>
          </rPr>
          <t>including this because in visualization includes glycogen storage, which is directly tied to physiology
	-Laura Garrison</t>
        </r>
      </text>
    </comment>
    <comment ref="H195" authorId="0" shapeId="0" xr:uid="{00000000-0006-0000-0100-000097010000}">
      <text>
        <r>
          <rPr>
            <sz val="10"/>
            <color rgb="FF000000"/>
            <rFont val="Arial"/>
          </rPr>
          <t>brain tissue resolution
	-Laura Garrison</t>
        </r>
      </text>
    </comment>
    <comment ref="I195" authorId="0" shapeId="0" xr:uid="{00000000-0006-0000-0100-000095010000}">
      <text>
        <r>
          <rPr>
            <sz val="10"/>
            <color rgb="FF000000"/>
            <rFont val="Arial"/>
          </rPr>
          <t>time across synapse, important part of connectivity/understanding neural cell function
	-Laura Garrison</t>
        </r>
      </text>
    </comment>
    <comment ref="J195" authorId="0" shapeId="0" xr:uid="{00000000-0006-0000-0100-000094010000}">
      <text>
        <r>
          <rPr>
            <sz val="10"/>
            <color rgb="FF000000"/>
            <rFont val="Arial"/>
          </rPr>
          <t>signal processing time
	-Laura Garrison</t>
        </r>
      </text>
    </comment>
    <comment ref="K195" authorId="0" shapeId="0" xr:uid="{00000000-0006-0000-0100-000096010000}">
      <text>
        <r>
          <rPr>
            <sz val="10"/>
            <color rgb="FF000000"/>
            <rFont val="Arial"/>
          </rPr>
          <t>we're looking at tissue but we really care about the cells, so this should be in the cell section for discussion
	-Laura Garrison</t>
        </r>
      </text>
    </comment>
    <comment ref="AH195" authorId="0" shapeId="0" xr:uid="{00000000-0006-0000-0100-000012000000}">
      <text>
        <r>
          <rPr>
            <sz val="10"/>
            <color rgb="FF000000"/>
            <rFont val="Arial"/>
          </rPr>
          <t>include in tissue--&gt; signal propagation
	-Laura Garrison</t>
        </r>
      </text>
    </comment>
    <comment ref="E196" authorId="0" shapeId="0" xr:uid="{00000000-0006-0000-0100-000008010000}">
      <text>
        <r>
          <rPr>
            <sz val="10"/>
            <color rgb="FF000000"/>
            <rFont val="Arial"/>
          </rPr>
          <t>data aren't dynamic
	-Laura Garrison</t>
        </r>
      </text>
    </comment>
    <comment ref="I196" authorId="0" shapeId="0" xr:uid="{00000000-0006-0000-0100-000006010000}">
      <text>
        <r>
          <rPr>
            <sz val="10"/>
            <color rgb="FF000000"/>
            <rFont val="Arial"/>
          </rPr>
          <t>changes in signaling pathways can initiate tumor changes
	-Laura Garrison</t>
        </r>
      </text>
    </comment>
    <comment ref="J196" authorId="0" shapeId="0" xr:uid="{00000000-0006-0000-0100-000005010000}">
      <text>
        <r>
          <rPr>
            <sz val="10"/>
            <color rgb="FF000000"/>
            <rFont val="Arial"/>
          </rPr>
          <t>tumor metastasis can take years
	-Laura Garrison</t>
        </r>
      </text>
    </comment>
    <comment ref="AH196" authorId="0" shapeId="0" xr:uid="{00000000-0006-0000-0100-00000B010000}">
      <text>
        <r>
          <rPr>
            <sz val="10"/>
            <color rgb="FF000000"/>
            <rFont val="Arial"/>
          </rPr>
          <t>this doesn't have dynamic data but purpose is for metabolic tumor profiling, so is trying to understand physiology
	-Laura Garrison</t>
        </r>
      </text>
    </comment>
    <comment ref="E197" authorId="0" shapeId="0" xr:uid="{00000000-0006-0000-0100-000007010000}">
      <text>
        <r>
          <rPr>
            <sz val="10"/>
            <color rgb="FF000000"/>
            <rFont val="Arial"/>
          </rPr>
          <t>data aren't dynamic
	-Laura Garrison</t>
        </r>
      </text>
    </comment>
    <comment ref="I197" authorId="0" shapeId="0" xr:uid="{00000000-0006-0000-0100-000009010000}">
      <text>
        <r>
          <rPr>
            <sz val="10"/>
            <color rgb="FF000000"/>
            <rFont val="Arial"/>
          </rPr>
          <t>changes in signaling pathways can initiate tumor changes
	-Laura Garrison</t>
        </r>
      </text>
    </comment>
    <comment ref="J197" authorId="0" shapeId="0" xr:uid="{00000000-0006-0000-0100-00000A010000}">
      <text>
        <r>
          <rPr>
            <sz val="10"/>
            <color rgb="FF000000"/>
            <rFont val="Arial"/>
          </rPr>
          <t>metastasis can take years
	-Laura Garrison
or should this be nothing entered?
	-Laura Garrison</t>
        </r>
      </text>
    </comment>
    <comment ref="AH197" authorId="0" shapeId="0" xr:uid="{00000000-0006-0000-0100-00000C010000}">
      <text>
        <r>
          <rPr>
            <sz val="10"/>
            <color rgb="FF000000"/>
            <rFont val="Arial"/>
          </rPr>
          <t>this doesn't have dynamic data but purpose is for metabolic tumor profiling, so is trying to understand physiology
	-Laura Garrison</t>
        </r>
      </text>
    </comment>
    <comment ref="G199" authorId="0" shapeId="0" xr:uid="{00000000-0006-0000-0100-00004D010000}">
      <text>
        <r>
          <rPr>
            <sz val="10"/>
            <color rgb="FF000000"/>
            <rFont val="Arial"/>
          </rPr>
          <t>small molecules, eg ligands
	-Laura Garrison</t>
        </r>
      </text>
    </comment>
    <comment ref="K199" authorId="0" shapeId="0" xr:uid="{00000000-0006-0000-0100-000055010000}">
      <text>
        <r>
          <rPr>
            <sz val="10"/>
            <color rgb="FF000000"/>
            <rFont val="Arial"/>
          </rPr>
          <t>this is a major impact on cell communication, so really makes sense to discuss in this category
	-Laura Garrison</t>
        </r>
      </text>
    </comment>
    <comment ref="AH199" authorId="0" shapeId="0" xr:uid="{00000000-0006-0000-0100-000054010000}">
      <text>
        <r>
          <rPr>
            <sz val="10"/>
            <color rgb="FF000000"/>
            <rFont val="Arial"/>
          </rPr>
          <t>in cell communication section
	-Laura Garrison</t>
        </r>
      </text>
    </comment>
    <comment ref="G203" authorId="0" shapeId="0" xr:uid="{00000000-0006-0000-0100-0000BE000000}">
      <text>
        <r>
          <rPr>
            <sz val="10"/>
            <color rgb="FF000000"/>
            <rFont val="Arial"/>
          </rPr>
          <t>discuss muscle fibers, tissue-level forces
	-Laura Garrison</t>
        </r>
      </text>
    </comment>
    <comment ref="H203" authorId="0" shapeId="0" xr:uid="{00000000-0006-0000-0100-0000BD000000}">
      <text>
        <r>
          <rPr>
            <sz val="10"/>
            <color rgb="FF000000"/>
            <rFont val="Arial"/>
          </rPr>
          <t>entire muscle
	-Laura Garrison</t>
        </r>
      </text>
    </comment>
    <comment ref="I203" authorId="0" shapeId="0" xr:uid="{00000000-0006-0000-0100-0000BC000000}">
      <text>
        <r>
          <rPr>
            <sz val="10"/>
            <color rgb="FF000000"/>
            <rFont val="Arial"/>
          </rPr>
          <t>action potential of skeletal muscle
	-Laura Garrison</t>
        </r>
      </text>
    </comment>
    <comment ref="J203" authorId="0" shapeId="0" xr:uid="{00000000-0006-0000-0100-0000BB000000}">
      <text>
        <r>
          <rPr>
            <sz val="10"/>
            <color rgb="FF000000"/>
            <rFont val="Arial"/>
          </rPr>
          <t>movement occurs over seconds span
	-Laura Garrison</t>
        </r>
      </text>
    </comment>
    <comment ref="I204" authorId="0" shapeId="0" xr:uid="{00000000-0006-0000-0100-0000B9000000}">
      <text>
        <r>
          <rPr>
            <sz val="10"/>
            <color rgb="FF000000"/>
            <rFont val="Arial"/>
          </rPr>
          <t>visualize result of static sim data, but simulation generated would normally be in ms resolution
	-Laura Garrison</t>
        </r>
      </text>
    </comment>
    <comment ref="J204" authorId="0" shapeId="0" xr:uid="{00000000-0006-0000-0100-0000B8000000}">
      <text>
        <r>
          <rPr>
            <sz val="10"/>
            <color rgb="FF000000"/>
            <rFont val="Arial"/>
          </rPr>
          <t>1 cardiac cycle
	-Laura Garrison</t>
        </r>
      </text>
    </comment>
    <comment ref="O204" authorId="0" shapeId="0" xr:uid="{00000000-0006-0000-0100-0000BA000000}">
      <text>
        <r>
          <rPr>
            <sz val="10"/>
            <color rgb="FF000000"/>
            <rFont val="Arial"/>
          </rPr>
          <t>wall shear stress is physiology, but is static data
	-Laura Garrison</t>
        </r>
      </text>
    </comment>
    <comment ref="G206" authorId="0" shapeId="0" xr:uid="{00000000-0006-0000-0100-00004C010000}">
      <text>
        <r>
          <rPr>
            <sz val="10"/>
            <color rgb="FF000000"/>
            <rFont val="Arial"/>
          </rPr>
          <t>atom resolution
	-Laura Garrison</t>
        </r>
      </text>
    </comment>
    <comment ref="I206" authorId="0" shapeId="0" xr:uid="{00000000-0006-0000-0100-00004B010000}">
      <text>
        <r>
          <rPr>
            <sz val="10"/>
            <color rgb="FF000000"/>
            <rFont val="Arial"/>
          </rPr>
          <t>methyl group rotation
	-Laura Garrison</t>
        </r>
      </text>
    </comment>
    <comment ref="J206" authorId="0" shapeId="0" xr:uid="{00000000-0006-0000-0100-00004A010000}">
      <text>
        <r>
          <rPr>
            <sz val="10"/>
            <color rgb="FF000000"/>
            <rFont val="Arial"/>
          </rPr>
          <t>formation of loops in structures
	-Laura Garrison</t>
        </r>
      </text>
    </comment>
    <comment ref="G208" authorId="0" shapeId="0" xr:uid="{00000000-0006-0000-0100-0000DB010000}">
      <text>
        <r>
          <rPr>
            <sz val="10"/>
            <color rgb="FF000000"/>
            <rFont val="Arial"/>
          </rPr>
          <t>cell model, transmembrane voltage (applied to cell membrane) that looks at sodium channel conductance
	-Laura Garrison</t>
        </r>
      </text>
    </comment>
    <comment ref="H208" authorId="0" shapeId="0" xr:uid="{00000000-0006-0000-0100-0000DA010000}">
      <text>
        <r>
          <rPr>
            <sz val="10"/>
            <color rgb="FF000000"/>
            <rFont val="Arial"/>
          </rPr>
          <t>can show system-level (e.g. entire cardio system
	-Laura Garrison</t>
        </r>
      </text>
    </comment>
    <comment ref="I208" authorId="0" shapeId="0" xr:uid="{00000000-0006-0000-0100-0000DD010000}">
      <text>
        <r>
          <rPr>
            <sz val="10"/>
            <color rgb="FF000000"/>
            <rFont val="Arial"/>
          </rPr>
          <t>ion channel gating
	-Laura Garrison</t>
        </r>
      </text>
    </comment>
    <comment ref="J208" authorId="0" shapeId="0" xr:uid="{00000000-0006-0000-0100-0000DC010000}">
      <text>
        <r>
          <rPr>
            <sz val="10"/>
            <color rgb="FF000000"/>
            <rFont val="Arial"/>
          </rPr>
          <t>cell cycle is one day
	-Laura Garrison</t>
        </r>
      </text>
    </comment>
    <comment ref="M208" authorId="0" shapeId="0" xr:uid="{00000000-0006-0000-0100-0000DE010000}">
      <text>
        <r>
          <rPr>
            <sz val="10"/>
            <color rgb="FF000000"/>
            <rFont val="Arial"/>
          </rPr>
          <t>CAN do multiscale but doesn't have this in a combined view
	-Laura Garrison</t>
        </r>
      </text>
    </comment>
    <comment ref="AH208" authorId="0" shapeId="0" xr:uid="{00000000-0006-0000-0100-000001010000}">
      <text>
        <r>
          <rPr>
            <sz val="10"/>
            <color rgb="FF000000"/>
            <rFont val="Arial"/>
          </rPr>
          <t>this links to the OPENCMISS entry
	-Laura Garrison</t>
        </r>
      </text>
    </comment>
    <comment ref="G210" authorId="0" shapeId="0" xr:uid="{00000000-0006-0000-0100-00005B000000}">
      <text>
        <r>
          <rPr>
            <sz val="10"/>
            <color rgb="FF000000"/>
            <rFont val="Arial"/>
          </rPr>
          <t>will show ions, etc.,
	-Laura Garrison</t>
        </r>
      </text>
    </comment>
    <comment ref="AH210" authorId="0" shapeId="0" xr:uid="{00000000-0006-0000-0100-00005C000000}">
      <text>
        <r>
          <rPr>
            <sz val="10"/>
            <color rgb="FF000000"/>
            <rFont val="Arial"/>
          </rPr>
          <t>pathway section
	-Laura Garrison</t>
        </r>
      </text>
    </comment>
    <comment ref="G211" authorId="0" shapeId="0" xr:uid="{00000000-0006-0000-0100-0000B3000000}">
      <text>
        <r>
          <rPr>
            <sz val="10"/>
            <color rgb="FF000000"/>
            <rFont val="Arial"/>
          </rPr>
          <t>resolution of metabolites, which are what MRS peaks represent
	-Laura Garrison</t>
        </r>
      </text>
    </comment>
    <comment ref="H211" authorId="0" shapeId="0" xr:uid="{00000000-0006-0000-0100-0000B2000000}">
      <text>
        <r>
          <rPr>
            <sz val="10"/>
            <color rgb="FF000000"/>
            <rFont val="Arial"/>
          </rPr>
          <t>looking at sections of brain
	-Laura Garrison</t>
        </r>
      </text>
    </comment>
    <comment ref="I211" authorId="0" shapeId="0" xr:uid="{00000000-0006-0000-0100-0000B7000000}">
      <text>
        <r>
          <rPr>
            <sz val="10"/>
            <color rgb="FF000000"/>
            <rFont val="Arial"/>
          </rPr>
          <t>half life of metabolites
	-Laura Garrison</t>
        </r>
      </text>
    </comment>
    <comment ref="J211" authorId="0" shapeId="0" xr:uid="{00000000-0006-0000-0100-0000B6000000}">
      <text>
        <r>
          <rPr>
            <sz val="10"/>
            <color rgb="FF000000"/>
            <rFont val="Arial"/>
          </rPr>
          <t>half life of metabolites
	-Laura Garrison</t>
        </r>
      </text>
    </comment>
    <comment ref="O211" authorId="0" shapeId="0" xr:uid="{00000000-0006-0000-0100-0000B5000000}">
      <text>
        <r>
          <rPr>
            <sz val="10"/>
            <color rgb="FF000000"/>
            <rFont val="Arial"/>
          </rPr>
          <t>physiology because we're looking at metabolic profiles of tumor vs healthy brain tissue
	-Laura Garrison</t>
        </r>
      </text>
    </comment>
    <comment ref="AH211" authorId="0" shapeId="0" xr:uid="{00000000-0006-0000-0100-0000B4000000}">
      <text>
        <r>
          <rPr>
            <sz val="10"/>
            <color rgb="FF000000"/>
            <rFont val="Arial"/>
          </rPr>
          <t>tumor morphogenesis section - MRS can measure metabolic profiles of tumors
	-Laura Garrison</t>
        </r>
      </text>
    </comment>
    <comment ref="I212" authorId="0" shapeId="0" xr:uid="{00000000-0006-0000-0100-000057000000}">
      <text>
        <r>
          <rPr>
            <sz val="10"/>
            <color rgb="FF000000"/>
            <rFont val="Arial"/>
          </rPr>
          <t>~res of CFD simulation
	-Laura Garrison</t>
        </r>
      </text>
    </comment>
    <comment ref="P212" authorId="0" shapeId="0" xr:uid="{00000000-0006-0000-0100-000058000000}">
      <text>
        <r>
          <rPr>
            <sz val="10"/>
            <color rgb="FF000000"/>
            <rFont val="Arial"/>
          </rPr>
          <t>mini survey of state of the art clustering techniques
	-Laura Garrison</t>
        </r>
      </text>
    </comment>
    <comment ref="AH212" authorId="0" shapeId="0" xr:uid="{00000000-0006-0000-0100-000056000000}">
      <text>
        <r>
          <rPr>
            <sz val="10"/>
            <color rgb="FF000000"/>
            <rFont val="Arial"/>
          </rPr>
          <t>the evaluation part is good to bring up, especially part where discuss how clustering approach was useful for communication to other stakeholders in the evaluation
	-Laura Garrison</t>
        </r>
      </text>
    </comment>
    <comment ref="B217" authorId="0" shapeId="0" xr:uid="{00000000-0006-0000-0100-000076000000}">
      <text>
        <r>
          <rPr>
            <sz val="10"/>
            <color rgb="FF000000"/>
            <rFont val="Arial"/>
          </rPr>
          <t>mainly about structure but includes time-lapse video of chromatin packing in nucleus during cell division process
	-Laura Garrison</t>
        </r>
      </text>
    </comment>
    <comment ref="G217" authorId="0" shapeId="0" xr:uid="{00000000-0006-0000-0100-0000C0010000}">
      <text>
        <r>
          <rPr>
            <sz val="10"/>
            <color rgb="FF000000"/>
            <rFont val="Arial"/>
          </rPr>
          <t>scale of DNA-nucleosome polymers
	-Laura Garrison</t>
        </r>
      </text>
    </comment>
    <comment ref="H217" authorId="0" shapeId="0" xr:uid="{00000000-0006-0000-0100-000077000000}">
      <text>
        <r>
          <rPr>
            <sz val="10"/>
            <color rgb="FF000000"/>
            <rFont val="Arial"/>
          </rPr>
          <t>scale of mitotic chromosomes is around 1400 nm, size of nucleus in 10^-6 range
	-Laura Garrison</t>
        </r>
      </text>
    </comment>
    <comment ref="I217" authorId="0" shapeId="0" xr:uid="{00000000-0006-0000-0100-000095000000}">
      <text>
        <r>
          <rPr>
            <sz val="10"/>
            <color rgb="FF000000"/>
            <rFont val="Arial"/>
          </rPr>
          <t>mitosis
	-Laura Garrison</t>
        </r>
      </text>
    </comment>
    <comment ref="J217" authorId="0" shapeId="0" xr:uid="{00000000-0006-0000-0100-000094000000}">
      <text>
        <r>
          <rPr>
            <sz val="10"/>
            <color rgb="FF000000"/>
            <rFont val="Arial"/>
          </rPr>
          <t>complete cell cycle
	-Laura Garrison</t>
        </r>
      </text>
    </comment>
    <comment ref="AH217" authorId="0" shapeId="0" xr:uid="{00000000-0006-0000-0100-000075000000}">
      <text>
        <r>
          <rPr>
            <sz val="10"/>
            <color rgb="FF000000"/>
            <rFont val="Arial"/>
          </rPr>
          <t>interesting to include in organelle, showing complex structure of chromatin and how it behaves in cell cycle
	-Laura Garrison</t>
        </r>
      </text>
    </comment>
    <comment ref="I218" authorId="0" shapeId="0" xr:uid="{00000000-0006-0000-0100-000067000000}">
      <text>
        <r>
          <rPr>
            <sz val="10"/>
            <color rgb="FF000000"/>
            <rFont val="Arial"/>
          </rPr>
          <t>10,000 steps in total (subsampled from nanoseconds)
	-Laura Garrison</t>
        </r>
      </text>
    </comment>
    <comment ref="AH218" authorId="0" shapeId="0" xr:uid="{00000000-0006-0000-0100-00000D000000}">
      <text>
        <r>
          <rPr>
            <sz val="10"/>
            <color rgb="FF000000"/>
            <rFont val="Arial"/>
          </rPr>
          <t>multiscale by temporality
	-Laura Garrison</t>
        </r>
      </text>
    </comment>
    <comment ref="K219" authorId="0" shapeId="0" xr:uid="{00000000-0006-0000-0100-000098010000}">
      <text>
        <r>
          <rPr>
            <sz val="10"/>
            <color rgb="FF000000"/>
            <rFont val="Arial"/>
          </rPr>
          <t>main task is with cell
	-Laura Garrison</t>
        </r>
      </text>
    </comment>
    <comment ref="I221" authorId="0" shapeId="0" xr:uid="{00000000-0006-0000-0100-000030010000}">
      <text>
        <r>
          <rPr>
            <sz val="10"/>
            <color rgb="FF000000"/>
            <rFont val="Arial"/>
          </rPr>
          <t>cardiac action potential timing
	-Laura Garrison</t>
        </r>
      </text>
    </comment>
    <comment ref="J221" authorId="0" shapeId="0" xr:uid="{00000000-0006-0000-0100-00002F010000}">
      <text>
        <r>
          <rPr>
            <sz val="10"/>
            <color rgb="FF000000"/>
            <rFont val="Arial"/>
          </rPr>
          <t>heartbeat
	-Laura Garrison</t>
        </r>
      </text>
    </comment>
    <comment ref="G223" authorId="0" shapeId="0" xr:uid="{00000000-0006-0000-0100-000052000000}">
      <text>
        <r>
          <rPr>
            <sz val="10"/>
            <color rgb="FF000000"/>
            <rFont val="Arial"/>
          </rPr>
          <t>atomistic detail of molecules achieved through backmapping technique
	-Laura Garrison</t>
        </r>
      </text>
    </comment>
    <comment ref="H223" authorId="0" shapeId="0" xr:uid="{00000000-0006-0000-0100-00004E000000}">
      <text>
        <r>
          <rPr>
            <sz val="10"/>
            <color rgb="FF000000"/>
            <rFont val="Arial"/>
          </rPr>
          <t>organelle level
	-Laura Garrison</t>
        </r>
      </text>
    </comment>
    <comment ref="I223" authorId="0" shapeId="0" xr:uid="{00000000-0006-0000-0100-000050000000}">
      <text>
        <r>
          <rPr>
            <sz val="10"/>
            <color rgb="FF000000"/>
            <rFont val="Arial"/>
          </rPr>
          <t xml:space="preserve">"At a length scale around 10 nm, the detailed membrane interaction of single proteins can be investigated using aaMD on the microsecond timescale. Protein–protein interactions can be probed using cgMD, at spatio-temporal scales of 100 nm and milliseconds."
</t>
        </r>
        <r>
          <rPr>
            <sz val="10"/>
            <color rgb="FF000000"/>
            <rFont val="Arial"/>
          </rPr>
          <t xml:space="preserve">	-Laura Garrison</t>
        </r>
      </text>
    </comment>
    <comment ref="J223" authorId="0" shapeId="0" xr:uid="{00000000-0006-0000-0100-00004F000000}">
      <text>
        <r>
          <rPr>
            <sz val="10"/>
            <color rgb="FF000000"/>
            <rFont val="Arial"/>
          </rPr>
          <t>" large-scale membrane remodeling events during fusion or fission" -- this is the time frame that this stuff is happening
	-Laura Garrison</t>
        </r>
      </text>
    </comment>
    <comment ref="M223" authorId="0" shapeId="0" xr:uid="{00000000-0006-0000-0100-000051000000}">
      <text>
        <r>
          <rPr>
            <sz val="10"/>
            <color rgb="FF000000"/>
            <rFont val="Arial"/>
          </rPr>
          <t>kind of, but we're not having a data frame shift for this
	-Laura Garrison</t>
        </r>
      </text>
    </comment>
    <comment ref="AH223" authorId="0" shapeId="0" xr:uid="{00000000-0006-0000-0100-00004C000000}">
      <text>
        <r>
          <rPr>
            <sz val="10"/>
            <color rgb="FF000000"/>
            <rFont val="Arial"/>
          </rPr>
          <t>into organelle section, for organelle/membrane dynamics
	-Laura Garrison</t>
        </r>
      </text>
    </comment>
    <comment ref="I225" authorId="0" shapeId="0" xr:uid="{00000000-0006-0000-0100-000000010000}">
      <text>
        <r>
          <rPr>
            <sz val="10"/>
            <color rgb="FF000000"/>
            <rFont val="Arial"/>
          </rPr>
          <t>network start
	-Laura Garrison</t>
        </r>
      </text>
    </comment>
    <comment ref="J225" authorId="0" shapeId="0" xr:uid="{00000000-0006-0000-0100-0000FF000000}">
      <text>
        <r>
          <rPr>
            <sz val="10"/>
            <color rgb="FF000000"/>
            <rFont val="Arial"/>
          </rPr>
          <t>full cell cycle range
	-Laura Garrison</t>
        </r>
      </text>
    </comment>
    <comment ref="K225" authorId="0" shapeId="0" xr:uid="{00000000-0006-0000-0100-0000BF010000}">
      <text>
        <r>
          <rPr>
            <sz val="10"/>
            <color rgb="FF000000"/>
            <rFont val="Arial"/>
          </rPr>
          <t>focus is on protein interactions (and protein images) within the cell
	-Laura Garrison</t>
        </r>
      </text>
    </comment>
    <comment ref="B226" authorId="0" shapeId="0" xr:uid="{00000000-0006-0000-0100-00001B000000}">
      <text>
        <r>
          <rPr>
            <sz val="10"/>
            <color rgb="FF000000"/>
            <rFont val="Arial"/>
          </rPr>
          <t>this is really more of an imaging paper
	-Laura Garrison</t>
        </r>
      </text>
    </comment>
    <comment ref="J226" authorId="0" shapeId="0" xr:uid="{00000000-0006-0000-0100-00001C000000}">
      <text>
        <r>
          <rPr>
            <sz val="10"/>
            <color rgb="FF000000"/>
            <rFont val="Arial"/>
          </rPr>
          <t>around 20 hours of observation for experiment; long duration tracking movement of vesicles
	-Laura Garrison</t>
        </r>
      </text>
    </comment>
    <comment ref="K226" authorId="0" shapeId="0" xr:uid="{00000000-0006-0000-0100-0000BE010000}">
      <text>
        <r>
          <rPr>
            <sz val="10"/>
            <color rgb="FF000000"/>
            <rFont val="Arial"/>
          </rPr>
          <t>main focus is on organelle
	-Laura Garrison</t>
        </r>
      </text>
    </comment>
    <comment ref="G227" authorId="0" shapeId="0" xr:uid="{00000000-0006-0000-0100-0000BB010000}">
      <text>
        <r>
          <rPr>
            <sz val="10"/>
            <color rgb="FF000000"/>
            <rFont val="Arial"/>
          </rPr>
          <t>neurons (represented as circles)
	-Laura Garrison</t>
        </r>
      </text>
    </comment>
    <comment ref="H227" authorId="0" shapeId="0" xr:uid="{00000000-0006-0000-0100-0000BA010000}">
      <text>
        <r>
          <rPr>
            <sz val="10"/>
            <color rgb="FF000000"/>
            <rFont val="Arial"/>
          </rPr>
          <t>cortical tissue
	-Laura Garrison</t>
        </r>
      </text>
    </comment>
    <comment ref="I227" authorId="0" shapeId="0" xr:uid="{00000000-0006-0000-0100-0000BD010000}">
      <text>
        <r>
          <rPr>
            <sz val="10"/>
            <color rgb="FF000000"/>
            <rFont val="Arial"/>
          </rPr>
          <t>milliseconds
	-Laura Garrison</t>
        </r>
      </text>
    </comment>
    <comment ref="J227" authorId="0" shapeId="0" xr:uid="{00000000-0006-0000-0100-0000BC010000}">
      <text>
        <r>
          <rPr>
            <sz val="10"/>
            <color rgb="FF000000"/>
            <rFont val="Arial"/>
          </rPr>
          <t>seconds
	-Laura Garrison</t>
        </r>
      </text>
    </comment>
    <comment ref="AH227" authorId="0" shapeId="0" xr:uid="{00000000-0006-0000-0100-0000B9010000}">
      <text>
        <r>
          <rPr>
            <sz val="10"/>
            <color rgb="FF000000"/>
            <rFont val="Arial"/>
          </rPr>
          <t>this isn't super crazy cool vis but it's for tissue and I think it's an interesting way to depict the layering of neuron types in cortical tissue besides ONLY showing the spikes in action potential
	-Laura Garrison</t>
        </r>
      </text>
    </comment>
    <comment ref="AH228" authorId="0" shapeId="0" xr:uid="{00000000-0006-0000-0100-0000F7000000}">
      <text>
        <r>
          <rPr>
            <sz val="10"/>
            <color rgb="FF000000"/>
            <rFont val="Arial"/>
          </rPr>
          <t>as example of pure direct visualization for blood flow
	-Laura Garrison</t>
        </r>
      </text>
    </comment>
    <comment ref="I231" authorId="0" shapeId="0" xr:uid="{00000000-0006-0000-0100-000031010000}">
      <text>
        <r>
          <rPr>
            <sz val="10"/>
            <color rgb="FF000000"/>
            <rFont val="Arial"/>
          </rPr>
          <t>temporal resolution of PET
	-Laura Garrison</t>
        </r>
      </text>
    </comment>
    <comment ref="I232" authorId="0" shapeId="0" xr:uid="{00000000-0006-0000-0100-0000F5000000}">
      <text>
        <r>
          <rPr>
            <sz val="10"/>
            <color rgb="FF000000"/>
            <rFont val="Arial"/>
          </rPr>
          <t xml:space="preserve">resolution of CFD sim
</t>
        </r>
        <r>
          <rPr>
            <sz val="10"/>
            <color rgb="FF000000"/>
            <rFont val="Arial"/>
          </rPr>
          <t xml:space="preserve">	-Laura Garrison</t>
        </r>
      </text>
    </comment>
    <comment ref="I235" authorId="0" shapeId="0" xr:uid="{00000000-0006-0000-0100-000064010000}">
      <text>
        <r>
          <rPr>
            <sz val="10"/>
            <color rgb="FF000000"/>
            <rFont val="Arial"/>
          </rPr>
          <t>within seconds can have start of cellular necrosis, collagen rupture, etc. that begin the process (from https://rmdopen.bmj.com/content/2/2/e000279)
	-Laura Garrison</t>
        </r>
      </text>
    </comment>
    <comment ref="J235" authorId="0" shapeId="0" xr:uid="{00000000-0006-0000-0100-000065010000}">
      <text>
        <r>
          <rPr>
            <sz val="10"/>
            <color rgb="FF000000"/>
            <rFont val="Arial"/>
          </rPr>
          <t>process of cartilage degradation takes years
	-Laura Garrison</t>
        </r>
      </text>
    </comment>
    <comment ref="AH235" authorId="0" shapeId="0" xr:uid="{00000000-0006-0000-0100-000066010000}">
      <text>
        <r>
          <rPr>
            <sz val="10"/>
            <color rgb="FF000000"/>
            <rFont val="Arial"/>
          </rPr>
          <t>as a TRUE multiscale vis
	-Laura Garrison</t>
        </r>
      </text>
    </comment>
    <comment ref="G236" authorId="0" shapeId="0" xr:uid="{00000000-0006-0000-0100-00002D000000}">
      <text>
        <r>
          <rPr>
            <sz val="10"/>
            <color rgb="FF000000"/>
            <rFont val="Arial"/>
          </rPr>
          <t>gene expression - look at nucleotide sequences
	-Laura Garrison</t>
        </r>
      </text>
    </comment>
    <comment ref="H236" authorId="0" shapeId="0" xr:uid="{00000000-0006-0000-0100-00002C000000}">
      <text>
        <r>
          <rPr>
            <sz val="10"/>
            <color rgb="FF000000"/>
            <rFont val="Arial"/>
          </rPr>
          <t>left ventricle
	-Laura Garrison</t>
        </r>
      </text>
    </comment>
    <comment ref="I236" authorId="0" shapeId="0" xr:uid="{00000000-0006-0000-0100-00002A000000}">
      <text>
        <r>
          <rPr>
            <sz val="10"/>
            <color rgb="FF000000"/>
            <rFont val="Arial"/>
          </rPr>
          <t>temporal resolution of simulation
	-Laura Garrison</t>
        </r>
      </text>
    </comment>
    <comment ref="K236" authorId="0" shapeId="0" xr:uid="{00000000-0006-0000-0100-00002B000000}">
      <text>
        <r>
          <rPr>
            <sz val="10"/>
            <color rgb="FF000000"/>
            <rFont val="Arial"/>
          </rPr>
          <t>the main scale that we're looking at the result of the simulation is on 3D model of heart ventricles
	-Laura Garrison</t>
        </r>
      </text>
    </comment>
    <comment ref="AH236" authorId="0" shapeId="0" xr:uid="{00000000-0006-0000-0100-000029000000}">
      <text>
        <r>
          <rPr>
            <sz val="10"/>
            <color rgb="FF000000"/>
            <rFont val="Arial"/>
          </rPr>
          <t>multiscale cardiac sim
	-Laura Garrison</t>
        </r>
      </text>
    </comment>
    <comment ref="G237" authorId="0" shapeId="0" xr:uid="{00000000-0006-0000-0100-0000B6010000}">
      <text>
        <r>
          <rPr>
            <sz val="10"/>
            <color rgb="FF000000"/>
            <rFont val="Arial"/>
          </rPr>
          <t>general resolution of confocal microscopy
	-Laura Garrison</t>
        </r>
      </text>
    </comment>
    <comment ref="H237" authorId="0" shapeId="0" xr:uid="{00000000-0006-0000-0100-0000B5010000}">
      <text>
        <r>
          <rPr>
            <sz val="10"/>
            <color rgb="FF000000"/>
            <rFont val="Arial"/>
          </rPr>
          <t>we're looking at cells
	-Laura Garrison</t>
        </r>
      </text>
    </comment>
    <comment ref="I237" authorId="0" shapeId="0" xr:uid="{00000000-0006-0000-0100-0000B7010000}">
      <text>
        <r>
          <rPr>
            <sz val="10"/>
            <color rgb="FF000000"/>
            <rFont val="Arial"/>
          </rPr>
          <t>roughly 1000 frames/sec  = 1 frame/ms for this technique in general
	-Laura Garrison</t>
        </r>
      </text>
    </comment>
    <comment ref="J237" authorId="0" shapeId="0" xr:uid="{00000000-0006-0000-0100-0000B8010000}">
      <text>
        <r>
          <rPr>
            <sz val="10"/>
            <color rgb="FF000000"/>
            <rFont val="Arial"/>
          </rPr>
          <t>But upon closer inspection, the cell surface decomposes into the oscillating product
of superimposed, rotating waves. The origin of these
waves lies in the highly dynamic assembly and disassembly
of actin proteins into short filaments in alternate corners of
the cell with time periods ranging from 10 to 100 s.
	-Laura Garrison</t>
        </r>
      </text>
    </comment>
    <comment ref="F239" authorId="0" shapeId="0" xr:uid="{00000000-0006-0000-0100-000093010000}">
      <text>
        <r>
          <rPr>
            <sz val="10"/>
            <color rgb="FF000000"/>
            <rFont val="Arial"/>
          </rPr>
          <t>dashboard vis
	-Laura Garrison</t>
        </r>
      </text>
    </comment>
    <comment ref="J239" authorId="0" shapeId="0" xr:uid="{00000000-0006-0000-0100-000092010000}">
      <text>
        <r>
          <rPr>
            <sz val="10"/>
            <color rgb="FF000000"/>
            <rFont val="Arial"/>
          </rPr>
          <t>one level higher to focus on morphogenesis/heading towards development of limbs etc.
	-Laura Garrison</t>
        </r>
      </text>
    </comment>
    <comment ref="I242" authorId="0" shapeId="0" xr:uid="{00000000-0006-0000-0100-000021000000}">
      <text>
        <r>
          <rPr>
            <sz val="10"/>
            <color rgb="FF000000"/>
            <rFont val="Arial"/>
          </rPr>
          <t>assuming coarse-grained simulation for mesoscale properties
	-Laura Garrison</t>
        </r>
      </text>
    </comment>
    <comment ref="J242" authorId="0" shapeId="0" xr:uid="{00000000-0006-0000-0100-000020000000}">
      <text>
        <r>
          <rPr>
            <sz val="10"/>
            <color rgb="FF000000"/>
            <rFont val="Arial"/>
          </rPr>
          <t>tissue growth
	-Laura Garrison</t>
        </r>
      </text>
    </comment>
    <comment ref="AH242" authorId="0" shapeId="0" xr:uid="{00000000-0006-0000-0100-000022000000}">
      <text>
        <r>
          <rPr>
            <sz val="10"/>
            <color rgb="FF000000"/>
            <rFont val="Arial"/>
          </rPr>
          <t>whole-organism - "beyond" section
	-Laura Garrison</t>
        </r>
      </text>
    </comment>
    <comment ref="G243" authorId="0" shapeId="0" xr:uid="{00000000-0006-0000-0100-000049010000}">
      <text>
        <r>
          <rPr>
            <sz val="10"/>
            <color rgb="FF000000"/>
            <rFont val="Arial"/>
          </rPr>
          <t>atomic resolution on molecule
	-Laura Garrison</t>
        </r>
      </text>
    </comment>
    <comment ref="I243" authorId="0" shapeId="0" xr:uid="{00000000-0006-0000-0100-000048010000}">
      <text>
        <r>
          <rPr>
            <sz val="10"/>
            <color rgb="FF000000"/>
            <rFont val="Arial"/>
          </rPr>
          <t>MD simulation on atomistic level
	-Laura Garrison</t>
        </r>
      </text>
    </comment>
    <comment ref="J243" authorId="0" shapeId="0" xr:uid="{00000000-0006-0000-0100-000047010000}">
      <text>
        <r>
          <rPr>
            <sz val="10"/>
            <color rgb="FF000000"/>
            <rFont val="Arial"/>
          </rPr>
          <t>ligand binding can take seconds
	-Laura Garrison</t>
        </r>
      </text>
    </comment>
    <comment ref="J244" authorId="0" shapeId="0" xr:uid="{00000000-0006-0000-0100-000077010000}">
      <text>
        <r>
          <rPr>
            <sz val="10"/>
            <color rgb="FF000000"/>
            <rFont val="Arial"/>
          </rPr>
          <t>development of heart tissue, scale of days
	-Laura Garrison</t>
        </r>
      </text>
    </comment>
    <comment ref="G246" authorId="0" shapeId="0" xr:uid="{00000000-0006-0000-0100-000079000000}">
      <text>
        <r>
          <rPr>
            <sz val="10"/>
            <color rgb="FF000000"/>
            <rFont val="Arial"/>
          </rPr>
          <t>abstracted shapes of molecules
	-Laura Garrison</t>
        </r>
      </text>
    </comment>
    <comment ref="H246" authorId="0" shapeId="0" xr:uid="{00000000-0006-0000-0100-000078000000}">
      <text>
        <r>
          <rPr>
            <sz val="10"/>
            <color rgb="FF000000"/>
            <rFont val="Arial"/>
          </rPr>
          <t>cell membrane
	-Laura Garrison</t>
        </r>
      </text>
    </comment>
    <comment ref="I246" authorId="0" shapeId="0" xr:uid="{00000000-0006-0000-0100-00007A000000}">
      <text>
        <r>
          <rPr>
            <sz val="10"/>
            <color rgb="FF000000"/>
            <rFont val="Arial"/>
          </rPr>
          <t>simulation rate for MD in general
	-Laura Garrison</t>
        </r>
      </text>
    </comment>
    <comment ref="G248" authorId="0" shapeId="0" xr:uid="{00000000-0006-0000-0100-0000EB010000}">
      <text>
        <r>
          <rPr>
            <sz val="10"/>
            <color rgb="FF000000"/>
            <rFont val="Arial"/>
          </rPr>
          <t>resolution of tweezing methods
	-Laura Garrison</t>
        </r>
      </text>
    </comment>
    <comment ref="I248" authorId="0" shapeId="0" xr:uid="{00000000-0006-0000-0100-000004010000}">
      <text>
        <r>
          <rPr>
            <sz val="10"/>
            <color rgb="FF000000"/>
            <rFont val="Arial"/>
          </rPr>
          <t>temporal resolution of tweezing methods
	-Laura Garrison</t>
        </r>
      </text>
    </comment>
    <comment ref="J248" authorId="0" shapeId="0" xr:uid="{00000000-0006-0000-0100-000003010000}">
      <text>
        <r>
          <rPr>
            <sz val="10"/>
            <color rgb="FF000000"/>
            <rFont val="Arial"/>
          </rPr>
          <t>range that 5 min falls in
	-Laura Garrison</t>
        </r>
      </text>
    </comment>
    <comment ref="AH248" authorId="0" shapeId="0" xr:uid="{00000000-0006-0000-0100-000002010000}">
      <text>
        <r>
          <rPr>
            <sz val="10"/>
            <color rgb="FF000000"/>
            <rFont val="Arial"/>
          </rPr>
          <t>include in organelle physiology section
	-Laura Garrison</t>
        </r>
      </text>
    </comment>
    <comment ref="J251" authorId="0" shapeId="0" xr:uid="{00000000-0006-0000-0100-000069000000}">
      <text>
        <r>
          <rPr>
            <sz val="10"/>
            <color rgb="FF000000"/>
            <rFont val="Arial"/>
          </rPr>
          <t>include cell cycle processes
	-Laura Garrison</t>
        </r>
      </text>
    </comment>
    <comment ref="AH251" authorId="0" shapeId="0" xr:uid="{00000000-0006-0000-0100-00006A000000}">
      <text>
        <r>
          <rPr>
            <sz val="10"/>
            <color rgb="FF000000"/>
            <rFont val="Arial"/>
          </rPr>
          <t>very straightforward tool that's pretty plug and play (I think)
	-Laura Garrison</t>
        </r>
      </text>
    </comment>
    <comment ref="I252" authorId="0" shapeId="0" xr:uid="{00000000-0006-0000-0100-0000A8000000}">
      <text>
        <r>
          <rPr>
            <sz val="10"/>
            <color rgb="FF000000"/>
            <rFont val="Arial"/>
          </rPr>
          <t>ion gated diffusion
	-Laura Garrison</t>
        </r>
      </text>
    </comment>
    <comment ref="J252" authorId="0" shapeId="0" xr:uid="{00000000-0006-0000-0100-0000A7000000}">
      <text>
        <r>
          <rPr>
            <sz val="10"/>
            <color rgb="FF000000"/>
            <rFont val="Arial"/>
          </rPr>
          <t>cell cycle
	-Laura Garrison</t>
        </r>
      </text>
    </comment>
    <comment ref="AH252" authorId="0" shapeId="0" xr:uid="{00000000-0006-0000-0100-000017010000}">
      <text>
        <r>
          <rPr>
            <sz val="10"/>
            <color rgb="FF000000"/>
            <rFont val="Arial"/>
          </rPr>
          <t>often-cited work- seminal work
	-Laura Garrison</t>
        </r>
      </text>
    </comment>
    <comment ref="G256" authorId="0" shapeId="0" xr:uid="{00000000-0006-0000-0100-000091010000}">
      <text>
        <r>
          <rPr>
            <sz val="10"/>
            <color rgb="FF000000"/>
            <rFont val="Arial"/>
          </rPr>
          <t>scRNA-seq data reads the bp of DNA to produce an RNA transcriptome, so this reads the size of a single DNA bp
	-Laura Garrison</t>
        </r>
      </text>
    </comment>
    <comment ref="H256" authorId="0" shapeId="0" xr:uid="{00000000-0006-0000-0100-000090010000}">
      <text>
        <r>
          <rPr>
            <sz val="10"/>
            <color rgb="FF000000"/>
            <rFont val="Arial"/>
          </rPr>
          <t>tissue
	-Laura Garrison</t>
        </r>
      </text>
    </comment>
    <comment ref="I256" authorId="0" shapeId="0" xr:uid="{00000000-0006-0000-0100-00008F010000}">
      <text>
        <r>
          <rPr>
            <sz val="10"/>
            <color rgb="FF000000"/>
            <rFont val="Arial"/>
          </rPr>
          <t>low end of ligand-binding time for cellular communication
	-Laura Garrison</t>
        </r>
      </text>
    </comment>
    <comment ref="J256" authorId="0" shapeId="0" xr:uid="{00000000-0006-0000-0100-00008E010000}">
      <text>
        <r>
          <rPr>
            <sz val="10"/>
            <color rgb="FF000000"/>
            <rFont val="Arial"/>
          </rPr>
          <t>ligand binding can take seconds
	-Laura Garrison</t>
        </r>
      </text>
    </comment>
    <comment ref="G257" authorId="0" shapeId="0" xr:uid="{00000000-0006-0000-0100-00008B010000}">
      <text>
        <r>
          <rPr>
            <sz val="10"/>
            <color rgb="FF000000"/>
            <rFont val="Arial"/>
          </rPr>
          <t>imaging resolution of mass cytometry
	-Laura Garrison</t>
        </r>
      </text>
    </comment>
    <comment ref="K257" authorId="0" shapeId="0" xr:uid="{00000000-0006-0000-0100-000088010000}">
      <text>
        <r>
          <rPr>
            <sz val="10"/>
            <color rgb="FF000000"/>
            <rFont val="Arial"/>
          </rPr>
          <t>main analysis is tissue because we care about the various cell types as a whole
	-Laura Garrison</t>
        </r>
      </text>
    </comment>
    <comment ref="M257" authorId="0" shapeId="0" xr:uid="{00000000-0006-0000-0100-000089010000}">
      <text>
        <r>
          <rPr>
            <sz val="10"/>
            <color rgb="FF000000"/>
            <rFont val="Arial"/>
          </rPr>
          <t>single cell, aggregate information
	-Laura Garrison</t>
        </r>
      </text>
    </comment>
    <comment ref="O257" authorId="0" shapeId="0" xr:uid="{00000000-0006-0000-0100-00008A010000}">
      <text>
        <r>
          <rPr>
            <sz val="10"/>
            <color rgb="FF000000"/>
            <rFont val="Arial"/>
          </rPr>
          <t>data itself not temporal, but the form follows function
	-Laura Garrison</t>
        </r>
      </text>
    </comment>
    <comment ref="H258" authorId="0" shapeId="0" xr:uid="{00000000-0006-0000-0100-000026010000}">
      <text>
        <r>
          <rPr>
            <sz val="10"/>
            <color rgb="FF000000"/>
            <rFont val="Arial"/>
          </rPr>
          <t>bronchial tubes
	-Laura Garrison</t>
        </r>
      </text>
    </comment>
    <comment ref="I258" authorId="0" shapeId="0" xr:uid="{00000000-0006-0000-0100-000027010000}">
      <text>
        <r>
          <rPr>
            <sz val="10"/>
            <color rgb="FF000000"/>
            <rFont val="Arial"/>
          </rPr>
          <t>??
	-Laura Garrison</t>
        </r>
      </text>
    </comment>
    <comment ref="Q258" authorId="0" shapeId="0" xr:uid="{00000000-0006-0000-0100-000025010000}">
      <text>
        <r>
          <rPr>
            <sz val="10"/>
            <color rgb="FF000000"/>
            <rFont val="Arial"/>
          </rPr>
          <t>does this make sense?
	-Laura Garrison</t>
        </r>
      </text>
    </comment>
    <comment ref="B259" authorId="0" shapeId="0" xr:uid="{00000000-0006-0000-0100-00005E000000}">
      <text>
        <r>
          <rPr>
            <sz val="10"/>
            <color rgb="FF000000"/>
            <rFont val="Arial"/>
          </rPr>
          <t>molecular, but the concept they discuss that is dynamic is dev stages of HIV virion - put into cell development (?)
	-Laura Garrison</t>
        </r>
      </text>
    </comment>
    <comment ref="H259" authorId="0" shapeId="0" xr:uid="{00000000-0006-0000-0100-000064000000}">
      <text>
        <r>
          <rPr>
            <sz val="10"/>
            <color rgb="FF000000"/>
            <rFont val="Arial"/>
          </rPr>
          <t>if maximally visually simplified, can just get a drawing of the cell
	-Laura Garrison</t>
        </r>
      </text>
    </comment>
    <comment ref="K259" authorId="0" shapeId="0" xr:uid="{00000000-0006-0000-0100-000066000000}">
      <text>
        <r>
          <rPr>
            <sz val="10"/>
            <color rgb="FF000000"/>
            <rFont val="Arial"/>
          </rPr>
          <t>main visualization work is at the molecule level, can go up to showing really, really small structures like bacteria/viruses
	-Laura Garrison</t>
        </r>
      </text>
    </comment>
    <comment ref="M259" authorId="0" shapeId="0" xr:uid="{00000000-0006-0000-0100-000010000000}">
      <text>
        <r>
          <rPr>
            <sz val="10"/>
            <color rgb="FF000000"/>
            <rFont val="Arial"/>
          </rPr>
          <t>trying to actively bridge gap between multiple scales
	-Laura Garrison</t>
        </r>
      </text>
    </comment>
    <comment ref="G260" authorId="0" shapeId="0" xr:uid="{00000000-0006-0000-0100-0000B4010000}">
      <text>
        <r>
          <rPr>
            <sz val="10"/>
            <color rgb="FF000000"/>
            <rFont val="Arial"/>
          </rPr>
          <t>"The spatial resolution of sci-Space is presently limited by the patterned array of hashing oligos, here to ~200 μm."
	-Laura Garrison</t>
        </r>
      </text>
    </comment>
    <comment ref="H260" authorId="0" shapeId="0" xr:uid="{00000000-0006-0000-0100-0000B3010000}">
      <text>
        <r>
          <rPr>
            <sz val="10"/>
            <color rgb="FF000000"/>
            <rFont val="Arial"/>
          </rPr>
          <t>tissue
	-Laura Garrison</t>
        </r>
      </text>
    </comment>
    <comment ref="AH260" authorId="0" shapeId="0" xr:uid="{00000000-0006-0000-0100-00006F000000}">
      <text>
        <r>
          <rPr>
            <sz val="10"/>
            <color rgb="FF000000"/>
            <rFont val="Arial"/>
          </rPr>
          <t>tissue section, we're looking at individual cells but the main idea is to cell tissue development (larger scale)
	-Laura Garrison</t>
        </r>
      </text>
    </comment>
    <comment ref="G261" authorId="0" shapeId="0" xr:uid="{00000000-0006-0000-0100-0000A5000000}">
      <text>
        <r>
          <rPr>
            <sz val="10"/>
            <color rgb="FF000000"/>
            <rFont val="Arial"/>
          </rPr>
          <t>nucleotide
	-Laura Garrison</t>
        </r>
      </text>
    </comment>
    <comment ref="H261" authorId="0" shapeId="0" xr:uid="{00000000-0006-0000-0100-0000A6000000}">
      <text>
        <r>
          <rPr>
            <sz val="10"/>
            <color rgb="FF000000"/>
            <rFont val="Arial"/>
          </rPr>
          <t>tissue section
	-Laura Garrison</t>
        </r>
      </text>
    </comment>
    <comment ref="I261" authorId="0" shapeId="0" xr:uid="{00000000-0006-0000-0100-0000A4000000}">
      <text>
        <r>
          <rPr>
            <sz val="10"/>
            <color rgb="FF000000"/>
            <rFont val="Arial"/>
          </rPr>
          <t>gene expression time
	-Laura Garrison</t>
        </r>
      </text>
    </comment>
    <comment ref="J261" authorId="0" shapeId="0" xr:uid="{00000000-0006-0000-0100-0000A3000000}">
      <text>
        <r>
          <rPr>
            <sz val="10"/>
            <color rgb="FF000000"/>
            <rFont val="Arial"/>
          </rPr>
          <t>gene expression time
	-Laura Garrison</t>
        </r>
      </text>
    </comment>
    <comment ref="L261" authorId="0" shapeId="0" xr:uid="{00000000-0006-0000-0100-00000A000000}">
      <text>
        <r>
          <rPr>
            <sz val="10"/>
            <color rgb="FF000000"/>
            <rFont val="Arial"/>
          </rPr>
          <t>main idea they propose is spatially resolved gene expression, they use to characterize tissues but the figures etc aren't focusing so much on defining tissue but on defining the markers that are being expressed in a given area
	-Laura Garrison</t>
        </r>
      </text>
    </comment>
    <comment ref="AH261" authorId="0" shapeId="0" xr:uid="{00000000-0006-0000-0100-0000A2000000}">
      <text>
        <r>
          <rPr>
            <sz val="10"/>
            <color rgb="FF000000"/>
            <rFont val="Arial"/>
          </rPr>
          <t>direct vis of gene expression
	-Laura Garrison</t>
        </r>
      </text>
    </comment>
    <comment ref="G262" authorId="0" shapeId="0" xr:uid="{00000000-0006-0000-0100-000001000000}">
      <text>
        <r>
          <rPr>
            <sz val="10"/>
            <color rgb="FF000000"/>
            <rFont val="Arial"/>
          </rPr>
          <t>used to segment EM microscopy data
	-Laura Garrison</t>
        </r>
      </text>
    </comment>
    <comment ref="I263" authorId="0" shapeId="0" xr:uid="{00000000-0006-0000-0100-0000B1000000}">
      <text>
        <r>
          <rPr>
            <sz val="10"/>
            <color rgb="FF000000"/>
            <rFont val="Arial"/>
          </rPr>
          <t>resolution of DCE-MRI
	-Laura Garrison</t>
        </r>
      </text>
    </comment>
    <comment ref="K263" authorId="0" shapeId="0" xr:uid="{00000000-0006-0000-0100-0000AE000000}">
      <text>
        <r>
          <rPr>
            <sz val="10"/>
            <color rgb="FF000000"/>
            <rFont val="Arial"/>
          </rPr>
          <t>graxels are tissue specific, but are evaluating the organ structure as a whole
	-Laura Garrison</t>
        </r>
      </text>
    </comment>
    <comment ref="G267" authorId="0" shapeId="0" xr:uid="{00000000-0006-0000-0100-000084000000}">
      <text>
        <r>
          <rPr>
            <sz val="10"/>
            <color rgb="FF000000"/>
            <rFont val="Arial"/>
          </rPr>
          <t>metabolites
	-Laura Garrison</t>
        </r>
      </text>
    </comment>
    <comment ref="H267" authorId="0" shapeId="0" xr:uid="{00000000-0006-0000-0100-000085000000}">
      <text>
        <r>
          <rPr>
            <sz val="10"/>
            <color rgb="FF000000"/>
            <rFont val="Arial"/>
          </rPr>
          <t>cell compartments (organelles)
	-Laura Garrison</t>
        </r>
      </text>
    </comment>
    <comment ref="I267" authorId="0" shapeId="0" xr:uid="{00000000-0006-0000-0100-000083000000}">
      <text>
        <r>
          <rPr>
            <sz val="10"/>
            <color rgb="FF000000"/>
            <rFont val="Arial"/>
          </rPr>
          <t>diffusion reactions
	-Laura Garrison</t>
        </r>
      </text>
    </comment>
    <comment ref="J267" authorId="0" shapeId="0" xr:uid="{00000000-0006-0000-0100-000082000000}">
      <text>
        <r>
          <rPr>
            <sz val="10"/>
            <color rgb="FF000000"/>
            <rFont val="Arial"/>
          </rPr>
          <t>cell cycle
	-Laura Garrison</t>
        </r>
      </text>
    </comment>
    <comment ref="H269" authorId="0" shapeId="0" xr:uid="{00000000-0006-0000-0100-00005D010000}">
      <text>
        <r>
          <rPr>
            <sz val="10"/>
            <color rgb="FF000000"/>
            <rFont val="Arial"/>
          </rPr>
          <t>molecules
	-Laura Garrison</t>
        </r>
      </text>
    </comment>
    <comment ref="J269" authorId="0" shapeId="0" xr:uid="{00000000-0006-0000-0100-00005C010000}">
      <text>
        <r>
          <rPr>
            <sz val="10"/>
            <color rgb="FF000000"/>
            <rFont val="Arial"/>
          </rPr>
          <t>complete cell cycle
	-Laura Garrison</t>
        </r>
      </text>
    </comment>
    <comment ref="H271" authorId="0" shapeId="0" xr:uid="{00000000-0006-0000-0100-0000AF000000}">
      <text>
        <r>
          <rPr>
            <sz val="10"/>
            <color rgb="FF000000"/>
            <rFont val="Arial"/>
          </rPr>
          <t>regions. ofheart
	-Laura Garrison</t>
        </r>
      </text>
    </comment>
    <comment ref="I271" authorId="0" shapeId="0" xr:uid="{00000000-0006-0000-0100-0000B0000000}">
      <text>
        <r>
          <rPr>
            <sz val="10"/>
            <color rgb="FF000000"/>
            <rFont val="Arial"/>
          </rPr>
          <t>CFD simulation of blood flow
	-Laura Garrison</t>
        </r>
      </text>
    </comment>
    <comment ref="AH272" authorId="0" shapeId="0" xr:uid="{00000000-0006-0000-0100-000033010000}">
      <text>
        <r>
          <rPr>
            <sz val="10"/>
            <color rgb="FF000000"/>
            <rFont val="Arial"/>
          </rPr>
          <t>good example with the bullseye plot for VA of blood flow in context of tissue perfusion, not the dynamics itself
	-Laura Garrison</t>
        </r>
      </text>
    </comment>
    <comment ref="I275" authorId="0" shapeId="0" xr:uid="{00000000-0006-0000-0100-000023010000}">
      <text>
        <r>
          <rPr>
            <sz val="10"/>
            <color rgb="FF000000"/>
            <rFont val="Arial"/>
          </rPr>
          <t>molecule diffusion
	-Laura Garrison</t>
        </r>
      </text>
    </comment>
    <comment ref="J275" authorId="0" shapeId="0" xr:uid="{00000000-0006-0000-0100-000022010000}">
      <text>
        <r>
          <rPr>
            <sz val="10"/>
            <color rgb="FF000000"/>
            <rFont val="Arial"/>
          </rPr>
          <t>morphogenesis
	-Laura Garrison</t>
        </r>
      </text>
    </comment>
    <comment ref="M275" authorId="0" shapeId="0" xr:uid="{00000000-0006-0000-0100-000021010000}">
      <text>
        <r>
          <rPr>
            <sz val="10"/>
            <color rgb="FF000000"/>
            <rFont val="Arial"/>
          </rPr>
          <t>model is multscale but the vis isn't really
	-Laura Garrison</t>
        </r>
      </text>
    </comment>
    <comment ref="AH275" authorId="0" shapeId="0" xr:uid="{00000000-0006-0000-0100-000020010000}">
      <text>
        <r>
          <rPr>
            <sz val="10"/>
            <color rgb="FF000000"/>
            <rFont val="Arial"/>
          </rPr>
          <t>tissue -morphogenesis section
	-Laura Garrison</t>
        </r>
      </text>
    </comment>
    <comment ref="AH276" authorId="0" shapeId="0" xr:uid="{00000000-0006-0000-0100-00001B010000}">
      <text>
        <r>
          <rPr>
            <sz val="10"/>
            <color rgb="FF000000"/>
            <rFont val="Arial"/>
          </rPr>
          <t>in morphogenesis in tissue section-note that this is an extension from the other Toma et al. article that incorporates microglial cells into simulation
	-Laura Garrison</t>
        </r>
      </text>
    </comment>
    <comment ref="I277" authorId="0" shapeId="0" xr:uid="{00000000-0006-0000-0100-0000FD000000}">
      <text>
        <r>
          <rPr>
            <sz val="10"/>
            <color rgb="FF000000"/>
            <rFont val="Arial"/>
          </rPr>
          <t>ligand binding event range
	-Laura Garrison</t>
        </r>
      </text>
    </comment>
    <comment ref="J277" authorId="0" shapeId="0" xr:uid="{00000000-0006-0000-0100-0000FE000000}">
      <text>
        <r>
          <rPr>
            <sz val="10"/>
            <color rgb="FF000000"/>
            <rFont val="Arial"/>
          </rPr>
          <t>mitosis
	-Laura Garrison</t>
        </r>
      </text>
    </comment>
    <comment ref="AH277" authorId="0" shapeId="0" xr:uid="{00000000-0006-0000-0100-0000FC000000}">
      <text>
        <r>
          <rPr>
            <sz val="10"/>
            <color rgb="FF000000"/>
            <rFont val="Arial"/>
          </rPr>
          <t>as example that preferred vis methods haven't changed that much for this process in many cases!
	-Laura Garrison</t>
        </r>
      </text>
    </comment>
    <comment ref="G278" authorId="0" shapeId="0" xr:uid="{00000000-0006-0000-0100-00007C000000}">
      <text>
        <r>
          <rPr>
            <sz val="10"/>
            <color rgb="FF000000"/>
            <rFont val="Arial"/>
          </rPr>
          <t>nucleic acid resolution
	-Laura Garrison</t>
        </r>
      </text>
    </comment>
    <comment ref="AH278" authorId="0" shapeId="0" xr:uid="{00000000-0006-0000-0100-00007B000000}">
      <text>
        <r>
          <rPr>
            <sz val="10"/>
            <color rgb="FF000000"/>
            <rFont val="Arial"/>
          </rPr>
          <t>reactions section
	-Laura Garrison</t>
        </r>
      </text>
    </comment>
    <comment ref="I279" authorId="0" shapeId="0" xr:uid="{00000000-0006-0000-0100-0000A1000000}">
      <text>
        <r>
          <rPr>
            <sz val="10"/>
            <color rgb="FF000000"/>
            <rFont val="Arial"/>
          </rPr>
          <t>Time-lapse images of single z-planes acquired every 5 s revealed the dynamics of all six labelled organelles within single cells
	-Laura Garrison</t>
        </r>
      </text>
    </comment>
    <comment ref="J279" authorId="0" shapeId="0" xr:uid="{00000000-0006-0000-0100-0000A0000000}">
      <text>
        <r>
          <rPr>
            <sz val="10"/>
            <color rgb="FF000000"/>
            <rFont val="Arial"/>
          </rPr>
          <t>920 sec run time, ~15 min, within range of 10^2 (10^3 is 20 min)
	-Laura Garrison</t>
        </r>
      </text>
    </comment>
    <comment ref="I285" authorId="0" shapeId="0" xr:uid="{00000000-0006-0000-0100-00005A010000}">
      <text>
        <r>
          <rPr>
            <sz val="10"/>
            <color rgb="FF000000"/>
            <rFont val="Arial"/>
          </rPr>
          <t>interactions between bonds
	-Laura Garrison</t>
        </r>
      </text>
    </comment>
    <comment ref="J285" authorId="0" shapeId="0" xr:uid="{00000000-0006-0000-0100-00005B010000}">
      <text>
        <r>
          <rPr>
            <sz val="10"/>
            <color rgb="FF000000"/>
            <rFont val="Arial"/>
          </rPr>
          <t>can last seconds
	-Laura Garrison</t>
        </r>
      </text>
    </comment>
    <comment ref="AH285" authorId="0" shapeId="0" xr:uid="{00000000-0006-0000-0100-000059010000}">
      <text>
        <r>
          <rPr>
            <sz val="10"/>
            <color rgb="FF000000"/>
            <rFont val="Arial"/>
          </rPr>
          <t>cool radial plot with hydrogen bond strength depiction
	-Laura Garrison</t>
        </r>
      </text>
    </comment>
    <comment ref="H288" authorId="0" shapeId="0" xr:uid="{00000000-0006-0000-0100-0000F9000000}">
      <text>
        <r>
          <rPr>
            <sz val="10"/>
            <color rgb="FF000000"/>
            <rFont val="Arial"/>
          </rPr>
          <t>whole cell
	-Laura Garrison</t>
        </r>
      </text>
    </comment>
    <comment ref="I288" authorId="0" shapeId="0" xr:uid="{00000000-0006-0000-0100-0000FA000000}">
      <text>
        <r>
          <rPr>
            <sz val="10"/>
            <color rgb="FF000000"/>
            <rFont val="Arial"/>
          </rPr>
          <t>time of MD simulations in general
	-Laura Garrison</t>
        </r>
      </text>
    </comment>
    <comment ref="J289" authorId="0" shapeId="0" xr:uid="{00000000-0006-0000-0100-00008D010000}">
      <text>
        <r>
          <rPr>
            <sz val="10"/>
            <color rgb="FF000000"/>
            <rFont val="Arial"/>
          </rPr>
          <t>human cell moves at roughly one micron per minute
	-Laura Garrison</t>
        </r>
      </text>
    </comment>
    <comment ref="J293" authorId="0" shapeId="0" xr:uid="{00000000-0006-0000-0100-000018000000}">
      <text>
        <r>
          <rPr>
            <sz val="10"/>
            <color rgb="FF000000"/>
            <rFont val="Arial"/>
          </rPr>
          <t>related to cell division
	-Laura Garrison</t>
        </r>
      </text>
    </comment>
    <comment ref="AH293" authorId="0" shapeId="0" xr:uid="{00000000-0006-0000-0100-000019000000}">
      <text>
        <r>
          <rPr>
            <sz val="10"/>
            <color rgb="FF000000"/>
            <rFont val="Arial"/>
          </rPr>
          <t>cool example with actual visualization/glyphs used to identify/quantify features in the EM imaging data for organelle process (rupturing of the nuclear envelope)
	-Laura Garrison</t>
        </r>
      </text>
    </comment>
    <comment ref="B294" authorId="0" shapeId="0" xr:uid="{00000000-0006-0000-0100-0000E6000000}">
      <text>
        <r>
          <rPr>
            <sz val="10"/>
            <color rgb="FF000000"/>
            <rFont val="Arial"/>
          </rPr>
          <t>really cool paper, true multiscale elements
	-Laura Garrison</t>
        </r>
      </text>
    </comment>
    <comment ref="G294" authorId="0" shapeId="0" xr:uid="{00000000-0006-0000-0100-0000EA000000}">
      <text>
        <r>
          <rPr>
            <sz val="10"/>
            <color rgb="FF000000"/>
            <rFont val="Arial"/>
          </rPr>
          <t>size of alveolus
	-Laura Garrison</t>
        </r>
      </text>
    </comment>
    <comment ref="H294" authorId="0" shapeId="0" xr:uid="{00000000-0006-0000-0100-0000E9000000}">
      <text>
        <r>
          <rPr>
            <sz val="10"/>
            <color rgb="FF000000"/>
            <rFont val="Arial"/>
          </rPr>
          <t>lungs
	-Laura Garrison</t>
        </r>
      </text>
    </comment>
    <comment ref="I294" authorId="0" shapeId="0" xr:uid="{00000000-0006-0000-0100-0000E8000000}">
      <text>
        <r>
          <rPr>
            <sz val="10"/>
            <color rgb="FF000000"/>
            <rFont val="Arial"/>
          </rPr>
          <t>simulation
	-Laura Garrison</t>
        </r>
      </text>
    </comment>
    <comment ref="J294" authorId="0" shapeId="0" xr:uid="{00000000-0006-0000-0100-0000E7000000}">
      <text>
        <r>
          <rPr>
            <sz val="10"/>
            <color rgb="FF000000"/>
            <rFont val="Arial"/>
          </rPr>
          <t>breath cycle
	-Laura Garrison</t>
        </r>
      </text>
    </comment>
    <comment ref="M294" authorId="0" shapeId="0" xr:uid="{00000000-0006-0000-0100-0000EB000000}">
      <text>
        <r>
          <rPr>
            <sz val="10"/>
            <color rgb="FF000000"/>
            <rFont val="Arial"/>
          </rPr>
          <t>true multi-scale
	-Laura Garrison</t>
        </r>
      </text>
    </comment>
    <comment ref="Q294" authorId="0" shapeId="0" xr:uid="{00000000-0006-0000-0100-00009E000000}">
      <text>
        <r>
          <rPr>
            <sz val="10"/>
            <color rgb="FF000000"/>
            <rFont val="Arial"/>
          </rPr>
          <t>full exploration, or mixed with analysis?
	-Laura Garrison</t>
        </r>
      </text>
    </comment>
    <comment ref="G298" authorId="0" shapeId="0" xr:uid="{00000000-0006-0000-0100-000013010000}">
      <text>
        <r>
          <rPr>
            <sz val="10"/>
            <color rgb="FF000000"/>
            <rFont val="Arial"/>
          </rPr>
          <t>metabolites, small molecules
	-Laura Garrison</t>
        </r>
      </text>
    </comment>
    <comment ref="H298" authorId="0" shapeId="0" xr:uid="{00000000-0006-0000-0100-000012010000}">
      <text>
        <r>
          <rPr>
            <sz val="10"/>
            <color rgb="FF000000"/>
            <rFont val="Arial"/>
          </rPr>
          <t>whole body
	-Laura Garrison</t>
        </r>
      </text>
    </comment>
    <comment ref="I298" authorId="0" shapeId="0" xr:uid="{00000000-0006-0000-0100-000011010000}">
      <text>
        <r>
          <rPr>
            <sz val="10"/>
            <color rgb="FF000000"/>
            <rFont val="Arial"/>
          </rPr>
          <t>diffusion
	-Laura Garrison</t>
        </r>
      </text>
    </comment>
    <comment ref="J298" authorId="0" shapeId="0" xr:uid="{00000000-0006-0000-0100-000010010000}">
      <text>
        <r>
          <rPr>
            <sz val="10"/>
            <color rgb="FF000000"/>
            <rFont val="Arial"/>
          </rPr>
          <t>breathing, heartbeat, etc.
	-Laura Garrison</t>
        </r>
      </text>
    </comment>
    <comment ref="M298" authorId="0" shapeId="0" xr:uid="{00000000-0006-0000-0100-000015010000}">
      <text>
        <r>
          <rPr>
            <sz val="10"/>
            <color rgb="FF000000"/>
            <rFont val="Arial"/>
          </rPr>
          <t>tag cloud for concepts linking, smaller graphs inside
	-Laura Garrison</t>
        </r>
      </text>
    </comment>
    <comment ref="S298" authorId="0" shapeId="0" xr:uid="{00000000-0006-0000-0100-000014010000}">
      <text>
        <r>
          <rPr>
            <sz val="10"/>
            <color rgb="FF000000"/>
            <rFont val="Arial"/>
          </rPr>
          <t>tag cloud concept
	-Laura Garrison</t>
        </r>
      </text>
    </comment>
    <comment ref="G302" authorId="0" shapeId="0" xr:uid="{00000000-0006-0000-0100-000073010000}">
      <text>
        <r>
          <rPr>
            <sz val="10"/>
            <color rgb="FF000000"/>
            <rFont val="Arial"/>
          </rPr>
          <t>nanoscale level
	-Laura Garrison</t>
        </r>
      </text>
    </comment>
    <comment ref="H302" authorId="0" shapeId="0" xr:uid="{00000000-0006-0000-0100-000072010000}">
      <text>
        <r>
          <rPr>
            <sz val="10"/>
            <color rgb="FF000000"/>
            <rFont val="Arial"/>
          </rPr>
          <t>tissues
	-Laura Garrison</t>
        </r>
      </text>
    </comment>
    <comment ref="I302" authorId="0" shapeId="0" xr:uid="{00000000-0006-0000-0100-000071010000}">
      <text>
        <r>
          <rPr>
            <sz val="10"/>
            <color rgb="FF000000"/>
            <rFont val="Arial"/>
          </rPr>
          <t>half life of metabolites (small proteins)
	-Laura Garrison</t>
        </r>
      </text>
    </comment>
    <comment ref="K302" authorId="0" shapeId="0" xr:uid="{00000000-0006-0000-0100-000074010000}">
      <text>
        <r>
          <rPr>
            <sz val="10"/>
            <color rgb="FF000000"/>
            <rFont val="Arial"/>
          </rPr>
          <t>highlight organelle vis here since it goes down to this resolution really well
	-Laura Garrison</t>
        </r>
      </text>
    </comment>
    <comment ref="I303" authorId="0" shapeId="0" xr:uid="{00000000-0006-0000-0100-0000E2000000}">
      <text>
        <r>
          <rPr>
            <sz val="10"/>
            <color rgb="FF000000"/>
            <rFont val="Arial"/>
          </rPr>
          <t>temporal res of CT
	-Laura Garrison</t>
        </r>
      </text>
    </comment>
    <comment ref="B304" authorId="0" shapeId="0" xr:uid="{00000000-0006-0000-0100-00001A000000}">
      <text>
        <r>
          <rPr>
            <sz val="10"/>
            <color rgb="FF000000"/>
            <rFont val="Arial"/>
          </rPr>
          <t>main focus is structural --&gt; we developed protocols to expose the cell interior, while preserving both membrane organelles and the associated cytoskeleton, and used PREM to reveal the organization of the actin−NMII cytoskeleton at mitochondrial constriction sites.
	-Laura Garrison</t>
        </r>
      </text>
    </comment>
    <comment ref="G305" authorId="0" shapeId="0" xr:uid="{00000000-0006-0000-0100-0000B2010000}">
      <text>
        <r>
          <rPr>
            <sz val="10"/>
            <color rgb="FF000000"/>
            <rFont val="Arial"/>
          </rPr>
          <t>can by applied to individual blood cells
	-Laura Garrison</t>
        </r>
      </text>
    </comment>
    <comment ref="H305" authorId="0" shapeId="0" xr:uid="{00000000-0006-0000-0100-0000B1010000}">
      <text>
        <r>
          <rPr>
            <sz val="10"/>
            <color rgb="FF000000"/>
            <rFont val="Arial"/>
          </rPr>
          <t>or a "block" of blood
	-Laura Garrison</t>
        </r>
      </text>
    </comment>
    <comment ref="G306" authorId="0" shapeId="0" xr:uid="{00000000-0006-0000-0100-000062000000}">
      <text>
        <r>
          <rPr>
            <sz val="10"/>
            <color rgb="FF000000"/>
            <rFont val="Arial"/>
          </rPr>
          <t>ligand (v small molecule)
	-Laura Garrison</t>
        </r>
      </text>
    </comment>
    <comment ref="I306" authorId="0" shapeId="0" xr:uid="{00000000-0006-0000-0100-000065000000}">
      <text>
        <r>
          <rPr>
            <sz val="10"/>
            <color rgb="FF000000"/>
            <rFont val="Arial"/>
          </rPr>
          <t>time scale of ligand binding time can start here
	-Laura Garrison</t>
        </r>
      </text>
    </comment>
    <comment ref="K306" authorId="0" shapeId="0" xr:uid="{00000000-0006-0000-0100-000061000000}">
      <text>
        <r>
          <rPr>
            <sz val="10"/>
            <color rgb="FF000000"/>
            <rFont val="Arial"/>
          </rPr>
          <t>this is molecule resolution but what we really are caring about is cell communication
	-Laura Garrison</t>
        </r>
      </text>
    </comment>
    <comment ref="AH306" authorId="0" shapeId="0" xr:uid="{00000000-0006-0000-0100-000063000000}">
      <text>
        <r>
          <rPr>
            <sz val="10"/>
            <color rgb="FF000000"/>
            <rFont val="Arial"/>
          </rPr>
          <t>data resolution is molecule but what it's really showing and looking at is cellular communication
	-Laura Garrison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2" authorId="0" shapeId="0" xr:uid="{00000000-0006-0000-0200-00006F000000}">
      <text>
        <r>
          <rPr>
            <sz val="10"/>
            <color rgb="FF000000"/>
            <rFont val="Arial"/>
          </rPr>
          <t>upper limit tissue
	-Laura Garrison
This is a population thing too though, not sure how to set this - would 1 be better? recognition of cohort?
	-Laura Garrison</t>
        </r>
      </text>
    </comment>
    <comment ref="I2" authorId="0" shapeId="0" xr:uid="{00000000-0006-0000-0200-00006D000000}">
      <text>
        <r>
          <rPr>
            <sz val="10"/>
            <color rgb="FF000000"/>
            <rFont val="Arial"/>
          </rPr>
          <t>bond vibrations
	-Laura Garrison</t>
        </r>
      </text>
    </comment>
    <comment ref="J2" authorId="0" shapeId="0" xr:uid="{00000000-0006-0000-0200-00006E000000}">
      <text>
        <r>
          <rPr>
            <sz val="10"/>
            <color rgb="FF000000"/>
            <rFont val="Arial"/>
          </rPr>
          <t>weeks
	-Laura Garrison</t>
        </r>
      </text>
    </comment>
    <comment ref="H3" authorId="0" shapeId="0" xr:uid="{00000000-0006-0000-0200-000074000000}">
      <text>
        <r>
          <rPr>
            <sz val="10"/>
            <color rgb="FF000000"/>
            <rFont val="Arial"/>
          </rPr>
          <t>there's an application (Midgaard) with a whole body view
	-Laura Garrison</t>
        </r>
      </text>
    </comment>
    <comment ref="J3" authorId="0" shapeId="0" xr:uid="{00000000-0006-0000-0200-00006C000000}">
      <text>
        <r>
          <rPr>
            <sz val="10"/>
            <color rgb="FF000000"/>
            <rFont val="Arial"/>
          </rPr>
          <t>changes in blood gas over time
	-Laura Garrison
over several minutes
	-Laura Garrison</t>
        </r>
      </text>
    </comment>
    <comment ref="E4" authorId="0" shapeId="0" xr:uid="{00000000-0006-0000-0200-000067000000}">
      <text>
        <r>
          <rPr>
            <sz val="10"/>
            <color rgb="FF000000"/>
            <rFont val="Arial"/>
          </rPr>
          <t>the standards
	-Laura Garrison</t>
        </r>
      </text>
    </comment>
    <comment ref="H4" authorId="0" shapeId="0" xr:uid="{00000000-0006-0000-0200-00006B000000}">
      <text>
        <r>
          <rPr>
            <sz val="10"/>
            <color rgb="FF000000"/>
            <rFont val="Arial"/>
          </rPr>
          <t>a gene averages 3 micrometers in size
	-Laura Garrison</t>
        </r>
      </text>
    </comment>
    <comment ref="J4" authorId="0" shapeId="0" xr:uid="{00000000-0006-0000-0200-00006A000000}">
      <text>
        <r>
          <rPr>
            <sz val="10"/>
            <color rgb="FF000000"/>
            <rFont val="Arial"/>
          </rPr>
          <t>protein deformation changes can take minutes, but networks (pathways) can take days
	-Laura Garrison</t>
        </r>
      </text>
    </comment>
    <comment ref="G8" authorId="0" shapeId="0" xr:uid="{00000000-0006-0000-0200-000045000000}">
      <text>
        <r>
          <rPr>
            <sz val="10"/>
            <color rgb="FF000000"/>
            <rFont val="Arial"/>
          </rPr>
          <t>"At its core, the heart is a multiphysics organ [22] with electrical activation stimulating muscle contraction [23,24], muscle contraction interacting with intraventricular blood to promote outflow [25,26] and coronary perfusion [27], transporting metabolites and clearing waste products. These physical phenomena—involving reaction–diffusion, nonlinear mechanics, hemodynamics and biotransport—are tightly integrated, influencing the mechanical action of the heart."
	-Laura Garrison
review anatomy diagram shows organelles as smallest scale
	-Laura Garrison</t>
        </r>
      </text>
    </comment>
    <comment ref="H8" authorId="0" shapeId="0" xr:uid="{00000000-0006-0000-0200-000044000000}">
      <text>
        <r>
          <rPr>
            <sz val="10"/>
            <color rgb="FF000000"/>
            <rFont val="Arial"/>
          </rPr>
          <t>whole heart
	-Laura Garrison</t>
        </r>
      </text>
    </comment>
    <comment ref="I8" authorId="0" shapeId="0" xr:uid="{00000000-0006-0000-0200-000043000000}">
      <text>
        <r>
          <rPr>
            <sz val="10"/>
            <color rgb="FF000000"/>
            <rFont val="Arial"/>
          </rPr>
          <t>diffusion/ion channel gating
	-Laura Garrison</t>
        </r>
      </text>
    </comment>
    <comment ref="J8" authorId="0" shapeId="0" xr:uid="{00000000-0006-0000-0200-000042000000}">
      <text>
        <r>
          <rPr>
            <sz val="10"/>
            <color rgb="FF000000"/>
            <rFont val="Arial"/>
          </rPr>
          <t>cardiac cycle
	-Laura Garrison</t>
        </r>
      </text>
    </comment>
    <comment ref="K8" authorId="0" shapeId="0" xr:uid="{00000000-0006-0000-0200-000063000000}">
      <text>
        <r>
          <rPr>
            <sz val="10"/>
            <color rgb="FF000000"/>
            <rFont val="Arial"/>
          </rPr>
          <t>would say that the ultimate vis target is the whole heart though
	-Laura Garrison</t>
        </r>
      </text>
    </comment>
    <comment ref="AH9" authorId="0" shapeId="0" xr:uid="{00000000-0006-0000-0200-00001C000000}">
      <text>
        <r>
          <rPr>
            <sz val="10"/>
            <color rgb="FF000000"/>
            <rFont val="Arial"/>
          </rPr>
          <t>include as high level resource for networks for drug discovery
	-Laura Garrison</t>
        </r>
      </text>
    </comment>
    <comment ref="H10" authorId="0" shapeId="0" xr:uid="{00000000-0006-0000-0200-00000D000000}">
      <text>
        <r>
          <rPr>
            <sz val="10"/>
            <color rgb="FF000000"/>
            <rFont val="Arial"/>
          </rPr>
          <t>whole cell
	-Laura Garrison</t>
        </r>
      </text>
    </comment>
    <comment ref="I10" authorId="0" shapeId="0" xr:uid="{00000000-0006-0000-0200-00000C000000}">
      <text>
        <r>
          <rPr>
            <sz val="10"/>
            <color rgb="FF000000"/>
            <rFont val="Arial"/>
          </rPr>
          <t>md simulations
	-Laura Garrison</t>
        </r>
      </text>
    </comment>
    <comment ref="J10" authorId="0" shapeId="0" xr:uid="{00000000-0006-0000-0200-00000B000000}">
      <text>
        <r>
          <rPr>
            <sz val="10"/>
            <color rgb="FF000000"/>
            <rFont val="Arial"/>
          </rPr>
          <t>cellular pathways-cell cycle
	-Laura Garrison</t>
        </r>
      </text>
    </comment>
    <comment ref="N10" authorId="0" shapeId="0" xr:uid="{00000000-0006-0000-0200-000009000000}">
      <text>
        <r>
          <rPr>
            <sz val="10"/>
            <color rgb="FF000000"/>
            <rFont val="Arial"/>
          </rPr>
          <t>focus mainly on bacterial cell systems
	-Laura Garrison</t>
        </r>
      </text>
    </comment>
    <comment ref="X10" authorId="0" shapeId="0" xr:uid="{00000000-0006-0000-0200-00000A000000}">
      <text>
        <r>
          <rPr>
            <sz val="10"/>
            <color rgb="FF000000"/>
            <rFont val="Arial"/>
          </rPr>
          <t>Cell main focus
	-Laura Garrison</t>
        </r>
      </text>
    </comment>
    <comment ref="AH10" authorId="0" shapeId="0" xr:uid="{00000000-0006-0000-0200-00000E000000}">
      <text>
        <r>
          <rPr>
            <sz val="10"/>
            <color rgb="FF000000"/>
            <rFont val="Arial"/>
          </rPr>
          <t>cell section, cell development--would that fit here? other subsection in cell?
	-Laura Garrison</t>
        </r>
      </text>
    </comment>
    <comment ref="I11" authorId="0" shapeId="0" xr:uid="{00000000-0006-0000-0200-000027000000}">
      <text>
        <r>
          <rPr>
            <sz val="10"/>
            <color rgb="FF000000"/>
            <rFont val="Arial"/>
          </rPr>
          <t>coarser-grained MD simulations are more like nanoseconds
	-Laura Garrison</t>
        </r>
      </text>
    </comment>
    <comment ref="J11" authorId="0" shapeId="0" xr:uid="{00000000-0006-0000-0200-000026000000}">
      <text>
        <r>
          <rPr>
            <sz val="10"/>
            <color rgb="FF000000"/>
            <rFont val="Arial"/>
          </rPr>
          <t>some reaction pathways can take hours/days
	-Laura Garrison</t>
        </r>
      </text>
    </comment>
    <comment ref="P11" authorId="0" shapeId="0" xr:uid="{00000000-0006-0000-0200-000002000000}">
      <text>
        <r>
          <rPr>
            <sz val="10"/>
            <color rgb="FF000000"/>
            <rFont val="Arial"/>
          </rPr>
          <t>survey of models, not really of visualization
	-Laura Garrison</t>
        </r>
      </text>
    </comment>
    <comment ref="B14" authorId="0" shapeId="0" xr:uid="{00000000-0006-0000-0200-000004000000}">
      <text>
        <r>
          <rPr>
            <sz val="10"/>
            <color rgb="FF000000"/>
            <rFont val="Arial"/>
          </rPr>
          <t>keep? Exclude?
	-Laura Garrison</t>
        </r>
      </text>
    </comment>
    <comment ref="J14" authorId="0" shapeId="0" xr:uid="{00000000-0006-0000-0200-000005000000}">
      <text>
        <r>
          <rPr>
            <sz val="10"/>
            <color rgb="FF000000"/>
            <rFont val="Arial"/>
          </rPr>
          <t>metastasis, etc. can take years
	-Laura Garrison</t>
        </r>
      </text>
    </comment>
    <comment ref="K14" authorId="0" shapeId="0" xr:uid="{00000000-0006-0000-0200-000062000000}">
      <text>
        <r>
          <rPr>
            <sz val="10"/>
            <color rgb="FF000000"/>
            <rFont val="Arial"/>
          </rPr>
          <t>probably, since it's covering blood flow most likely?
	-Laura Garrison</t>
        </r>
      </text>
    </comment>
    <comment ref="G15" authorId="0" shapeId="0" xr:uid="{00000000-0006-0000-0200-000061000000}">
      <text>
        <r>
          <rPr>
            <sz val="10"/>
            <color rgb="FF000000"/>
            <rFont val="Arial"/>
          </rPr>
          <t>down to showing the atoms in some cases (hinted/abstracted)
	-Laura Garrison</t>
        </r>
      </text>
    </comment>
    <comment ref="H15" authorId="0" shapeId="0" xr:uid="{00000000-0006-0000-0200-000060000000}">
      <text>
        <r>
          <rPr>
            <sz val="10"/>
            <color rgb="FF000000"/>
            <rFont val="Arial"/>
          </rPr>
          <t>cell scale
	-Laura Garrison</t>
        </r>
      </text>
    </comment>
    <comment ref="I15" authorId="0" shapeId="0" xr:uid="{00000000-0006-0000-0200-000011000000}">
      <text>
        <r>
          <rPr>
            <sz val="10"/>
            <color rgb="FF000000"/>
            <rFont val="Arial"/>
          </rPr>
          <t>resolution of MD simulations in general
	-Laura Garrison</t>
        </r>
      </text>
    </comment>
    <comment ref="J15" authorId="0" shapeId="0" xr:uid="{00000000-0006-0000-0200-000010000000}">
      <text>
        <r>
          <rPr>
            <sz val="10"/>
            <color rgb="FF000000"/>
            <rFont val="Arial"/>
          </rPr>
          <t>cellular lifecycle
	-Laura Garrison</t>
        </r>
      </text>
    </comment>
    <comment ref="AA15" authorId="0" shapeId="0" xr:uid="{00000000-0006-0000-0200-00000F000000}">
      <text>
        <r>
          <rPr>
            <sz val="10"/>
            <color rgb="FF000000"/>
            <rFont val="Arial"/>
          </rPr>
          <t>mesoscale simulation
	-Laura Garrison</t>
        </r>
      </text>
    </comment>
    <comment ref="B16" authorId="0" shapeId="0" xr:uid="{00000000-0006-0000-0200-000039000000}">
      <text>
        <r>
          <rPr>
            <sz val="10"/>
            <color rgb="FF000000"/>
            <rFont val="Arial"/>
          </rPr>
          <t>awesome paper, also organized by scale in part (fig 1)
	-Laura Garrison</t>
        </r>
      </text>
    </comment>
    <comment ref="B17" authorId="0" shapeId="0" xr:uid="{00000000-0006-0000-0200-000064000000}">
      <text>
        <r>
          <rPr>
            <sz val="10"/>
            <color rgb="FF000000"/>
            <rFont val="Arial"/>
          </rPr>
          <t>great writing on this, could be a nice writing style ref
	-Laura Garrison</t>
        </r>
      </text>
    </comment>
    <comment ref="H17" authorId="0" shapeId="0" xr:uid="{00000000-0006-0000-0200-000068000000}">
      <text>
        <r>
          <rPr>
            <sz val="10"/>
            <color rgb="FF000000"/>
            <rFont val="Arial"/>
          </rPr>
          <t>visualizing genes/networks (=many pathways?)
	-Laura Garrison</t>
        </r>
      </text>
    </comment>
    <comment ref="G19" authorId="0" shapeId="0" xr:uid="{00000000-0006-0000-0200-00003A000000}">
      <text>
        <r>
          <rPr>
            <sz val="10"/>
            <color rgb="FF000000"/>
            <rFont val="Arial"/>
          </rPr>
          <t>An additional challenge of visualising 3C data is that the scale of genome organisation features varies widely: features of interest might range from kilobase-scale loops to inter-chromosomal translocations.
	-Laura Garrison
10 kpb = 3 microns, so 1 kpb = 0.3 microns
	-Laura Garrison</t>
        </r>
      </text>
    </comment>
    <comment ref="G20" authorId="0" shapeId="0" xr:uid="{00000000-0006-0000-0200-00005F000000}">
      <text>
        <r>
          <rPr>
            <sz val="10"/>
            <color rgb="FF000000"/>
            <rFont val="Arial"/>
          </rPr>
          <t>atoms
	-Laura Garrison</t>
        </r>
      </text>
    </comment>
    <comment ref="H20" authorId="0" shapeId="0" xr:uid="{00000000-0006-0000-0200-00005E000000}">
      <text>
        <r>
          <rPr>
            <sz val="10"/>
            <color rgb="FF000000"/>
            <rFont val="Arial"/>
          </rPr>
          <t>macromolecules
	-Laura Garrison</t>
        </r>
      </text>
    </comment>
    <comment ref="I20" authorId="0" shapeId="0" xr:uid="{00000000-0006-0000-0200-000047000000}">
      <text>
        <r>
          <rPr>
            <sz val="10"/>
            <color rgb="FF000000"/>
            <rFont val="Arial"/>
          </rPr>
          <t>for major analysis can get into showing bond vibrations
	-Laura Garrison</t>
        </r>
      </text>
    </comment>
    <comment ref="J20" authorId="0" shapeId="0" xr:uid="{00000000-0006-0000-0200-000046000000}">
      <text>
        <r>
          <rPr>
            <sz val="10"/>
            <color rgb="FF000000"/>
            <rFont val="Arial"/>
          </rPr>
          <t>longer-run time movements of proteins, eg ligand binding can take seconds
	-Laura Garrison</t>
        </r>
      </text>
    </comment>
    <comment ref="AG20" authorId="0" shapeId="0" xr:uid="{00000000-0006-0000-0200-000034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F21" authorId="0" shapeId="0" xr:uid="{00000000-0006-0000-0200-000033000000}">
      <text>
        <r>
          <rPr>
            <sz val="10"/>
            <color rgb="FF000000"/>
            <rFont val="Arial"/>
          </rPr>
          <t>often in 3D
	-Laura Garrison</t>
        </r>
      </text>
    </comment>
    <comment ref="H21" authorId="0" shapeId="0" xr:uid="{00000000-0006-0000-0200-000032000000}">
      <text>
        <r>
          <rPr>
            <sz val="10"/>
            <color rgb="FF000000"/>
            <rFont val="Arial"/>
          </rPr>
          <t>focus mainly on the aorta
	-Laura Garrison</t>
        </r>
      </text>
    </comment>
    <comment ref="J22" authorId="0" shapeId="0" xr:uid="{00000000-0006-0000-0200-000020000000}">
      <text>
        <r>
          <rPr>
            <sz val="10"/>
            <color rgb="FF000000"/>
            <rFont val="Arial"/>
          </rPr>
          <t>molecule pathways can be involved in cell cycle
	-Laura Garrison</t>
        </r>
      </text>
    </comment>
    <comment ref="B23" authorId="0" shapeId="0" xr:uid="{00000000-0006-0000-0200-00001F000000}">
      <text>
        <r>
          <rPr>
            <sz val="10"/>
            <color rgb="FF000000"/>
            <rFont val="Arial"/>
          </rPr>
          <t>this mentions AminoAminoMiner from Jan
	-Laura Garrison</t>
        </r>
      </text>
    </comment>
    <comment ref="I23" authorId="0" shapeId="0" xr:uid="{00000000-0006-0000-0200-00001E000000}">
      <text>
        <r>
          <rPr>
            <sz val="10"/>
            <color rgb="FF000000"/>
            <rFont val="Arial"/>
          </rPr>
          <t>MD simulation
	-Laura Garrison</t>
        </r>
      </text>
    </comment>
    <comment ref="J23" authorId="0" shapeId="0" xr:uid="{00000000-0006-0000-0200-00001D000000}">
      <text>
        <r>
          <rPr>
            <sz val="10"/>
            <color rgb="FF000000"/>
            <rFont val="Arial"/>
          </rPr>
          <t>time for binding events stretches into this scale
	-Laura Garrison</t>
        </r>
      </text>
    </comment>
    <comment ref="G24" authorId="0" shapeId="0" xr:uid="{00000000-0006-0000-0200-00005C000000}">
      <text>
        <r>
          <rPr>
            <sz val="10"/>
            <color rgb="FF000000"/>
            <rFont val="Arial"/>
          </rPr>
          <t>discuss MRS, which detects presence of biomolecules, which can measure about 1nm
	-Laura Garrison</t>
        </r>
      </text>
    </comment>
    <comment ref="I24" authorId="0" shapeId="0" xr:uid="{00000000-0006-0000-0200-00005B000000}">
      <text>
        <r>
          <rPr>
            <sz val="10"/>
            <color rgb="FF000000"/>
            <rFont val="Arial"/>
          </rPr>
          <t>lowest resolution of surveyed methods includes US data
	-Laura Garrison</t>
        </r>
      </text>
    </comment>
    <comment ref="J24" authorId="0" shapeId="0" xr:uid="{00000000-0006-0000-0200-00005A000000}">
      <text>
        <r>
          <rPr>
            <sz val="10"/>
            <color rgb="FF000000"/>
            <rFont val="Arial"/>
          </rPr>
          <t>over seconds
	-Laura Garrison</t>
        </r>
      </text>
    </comment>
    <comment ref="K24" authorId="0" shapeId="0" xr:uid="{00000000-0006-0000-0200-000059000000}">
      <text>
        <r>
          <rPr>
            <sz val="10"/>
            <color rgb="FF000000"/>
            <rFont val="Arial"/>
          </rPr>
          <t>although the resolution goes down to molecule level for MRS, the main goal of the applications detailed in this paper are focused on organ function
	-Laura Garrison</t>
        </r>
      </text>
    </comment>
    <comment ref="M24" authorId="0" shapeId="0" xr:uid="{00000000-0006-0000-0200-000058000000}">
      <text>
        <r>
          <rPr>
            <sz val="10"/>
            <color rgb="FF000000"/>
            <rFont val="Arial"/>
          </rPr>
          <t>generally, not multiscale (no change in data frame needed), except in spectroscopy type data
	-Laura Garrison</t>
        </r>
      </text>
    </comment>
    <comment ref="B29" authorId="0" shapeId="0" xr:uid="{00000000-0006-0000-0200-000057000000}">
      <text>
        <r>
          <rPr>
            <sz val="10"/>
            <color rgb="FF000000"/>
            <rFont val="Arial"/>
          </rPr>
          <t>NOTE this is related to the Alharbi STAR short paper
	-Laura Garrison</t>
        </r>
      </text>
    </comment>
    <comment ref="B30" authorId="0" shapeId="0" xr:uid="{00000000-0006-0000-0200-000028000000}">
      <text>
        <r>
          <rPr>
            <sz val="10"/>
            <color rgb="FF000000"/>
            <rFont val="Arial"/>
          </rPr>
          <t>great springboard for need for multiscale vis
	-Laura Garrison</t>
        </r>
      </text>
    </comment>
    <comment ref="AH31" authorId="0" shapeId="0" xr:uid="{00000000-0006-0000-0200-00001B000000}">
      <text>
        <r>
          <rPr>
            <sz val="10"/>
            <color rgb="FF000000"/>
            <rFont val="Arial"/>
          </rPr>
          <t>in pathway section
	-Laura Garrison</t>
        </r>
      </text>
    </comment>
    <comment ref="B32" authorId="0" shapeId="0" xr:uid="{00000000-0006-0000-0200-000025000000}">
      <text>
        <r>
          <rPr>
            <sz val="10"/>
            <color rgb="FF000000"/>
            <rFont val="Arial"/>
          </rPr>
          <t>another great paper to frame ours against
	-Laura Garrison</t>
        </r>
      </text>
    </comment>
    <comment ref="G34" authorId="0" shapeId="0" xr:uid="{00000000-0006-0000-0200-00003D000000}">
      <text>
        <r>
          <rPr>
            <sz val="10"/>
            <color rgb="FF000000"/>
            <rFont val="Arial"/>
          </rPr>
          <t>microarray data looks at DNA bp
	-Laura Garrison</t>
        </r>
      </text>
    </comment>
    <comment ref="H34" authorId="0" shapeId="0" xr:uid="{00000000-0006-0000-0200-00005D000000}">
      <text>
        <r>
          <rPr>
            <sz val="10"/>
            <color rgb="FF000000"/>
            <rFont val="Arial"/>
          </rPr>
          <t>avg size of gene is 3 micrometers
	-Laura Garrison</t>
        </r>
      </text>
    </comment>
    <comment ref="I34" authorId="0" shapeId="0" xr:uid="{00000000-0006-0000-0200-00003C000000}">
      <text>
        <r>
          <rPr>
            <sz val="10"/>
            <color rgb="FF000000"/>
            <rFont val="Arial"/>
          </rPr>
          <t>gene expression range
	-Laura Garrison</t>
        </r>
      </text>
    </comment>
    <comment ref="J34" authorId="0" shapeId="0" xr:uid="{00000000-0006-0000-0200-00003B000000}">
      <text>
        <r>
          <rPr>
            <sz val="10"/>
            <color rgb="FF000000"/>
            <rFont val="Arial"/>
          </rPr>
          <t>gene expression range
	-Laura Garrison</t>
        </r>
      </text>
    </comment>
    <comment ref="B36" authorId="0" shapeId="0" xr:uid="{00000000-0006-0000-0200-000017000000}">
      <text>
        <r>
          <rPr>
            <sz val="10"/>
            <color rgb="FF000000"/>
            <rFont val="Arial"/>
          </rPr>
          <t>include this? is a survey of "challenges" piece more than review of what's been done
	-Laura Garrison</t>
        </r>
      </text>
    </comment>
    <comment ref="H36" authorId="0" shapeId="0" xr:uid="{00000000-0006-0000-0200-00001A000000}">
      <text>
        <r>
          <rPr>
            <sz val="10"/>
            <color rgb="FF000000"/>
            <rFont val="Arial"/>
          </rPr>
          <t>individuals
	-Laura Garrison</t>
        </r>
      </text>
    </comment>
    <comment ref="I36" authorId="0" shapeId="0" xr:uid="{00000000-0006-0000-0200-000019000000}">
      <text>
        <r>
          <rPr>
            <sz val="10"/>
            <color rgb="FF000000"/>
            <rFont val="Arial"/>
          </rPr>
          <t>pathways begin
	-Laura Garrison</t>
        </r>
      </text>
    </comment>
    <comment ref="J36" authorId="0" shapeId="0" xr:uid="{00000000-0006-0000-0200-000018000000}">
      <text>
        <r>
          <rPr>
            <sz val="10"/>
            <color rgb="FF000000"/>
            <rFont val="Arial"/>
          </rPr>
          <t>temporal changes in clinical cohorts, these can be years
	-Laura Garrison</t>
        </r>
      </text>
    </comment>
    <comment ref="AH36" authorId="0" shapeId="0" xr:uid="{00000000-0006-0000-0200-000021000000}">
      <text>
        <r>
          <rPr>
            <sz val="10"/>
            <color rgb="FF000000"/>
            <rFont val="Arial"/>
          </rPr>
          <t>definitely cite, recent and highly relevant; discusses challenges that we can frame our work into as well
	-Laura Garrison</t>
        </r>
      </text>
    </comment>
    <comment ref="G37" authorId="0" shapeId="0" xr:uid="{00000000-0006-0000-0200-000071000000}">
      <text>
        <r>
          <rPr>
            <sz val="10"/>
            <color rgb="FF000000"/>
            <rFont val="Arial"/>
          </rPr>
          <t>down to atom scale that comprises the molecules
	-Laura Garrison</t>
        </r>
      </text>
    </comment>
    <comment ref="H37" authorId="0" shapeId="0" xr:uid="{00000000-0006-0000-0200-000070000000}">
      <text>
        <r>
          <rPr>
            <sz val="10"/>
            <color rgb="FF000000"/>
            <rFont val="Arial"/>
          </rPr>
          <t>macromolecule scale zone, e.g. DNA, RNA
	-Laura Garrison</t>
        </r>
      </text>
    </comment>
    <comment ref="F38" authorId="0" shapeId="0" xr:uid="{00000000-0006-0000-0200-000008000000}">
      <text>
        <r>
          <rPr>
            <sz val="10"/>
            <color rgb="FF000000"/>
            <rFont val="Arial"/>
          </rPr>
          <t>mostly
	-Laura Garrison</t>
        </r>
      </text>
    </comment>
    <comment ref="J38" authorId="0" shapeId="0" xr:uid="{00000000-0006-0000-0200-000007000000}">
      <text>
        <r>
          <rPr>
            <sz val="10"/>
            <color rgb="FF000000"/>
            <rFont val="Arial"/>
          </rPr>
          <t>tissue differentiation
	-Laura Garrison</t>
        </r>
      </text>
    </comment>
    <comment ref="AA38" authorId="0" shapeId="0" xr:uid="{00000000-0006-0000-0200-000006000000}">
      <text>
        <r>
          <rPr>
            <sz val="10"/>
            <color rgb="FF000000"/>
            <rFont val="Arial"/>
          </rPr>
          <t>caption on figure from paper: Visualizations of single-cell RNA sequencing observations of liver bud development. (a) Clustered heat map for the top 10 differentially
expressed genes in two cell types, indicated in the Sankey diagram with black and beige coloring. Saturation encodes absolute
expression, and row and column positions encode genes and experimental conditions, respectively. Genes and cells with similar
expression patterns are clustered to optimally order rows and columns. The cluster tree graph shows three distinct groups of expression
behavior, and vertical space has been inserted to separate these sets of rows. The Sankey diagram highlights imperfect separation of the
two cell types, and spaces have also been inserted to separate sets of differently behaving cells. In panels b–d, scatterplots show
alternative views created by applying dimensionality reduction methods, each revealing different aspects of the full data set. (b) PCA
groups most cell types but does not resolve cells forming the definitive endoderm and the hepatic endoderm. (c) t-SNE (126) provides
more insight, revealing local similarities as well as overall variation in the data set. However, t-SNE can be more difficult to apply, as it
requires setting a manually adjustable parameter (perplexity) (127). (d ) Diffusion maps (128, 129) model relationships between points in
the data set as a diffusion process that is then reduced to a lower-dimensional map. Here, successive developmental relationships
between cells are revealed. Panel a was made using R and D3.js (Sankey diagram). Panels b–d were made using scater (130). All panels
were modified using Illustrator. Data in panels a–d are from Reference 131 and reanalyzed in R with read counts processed, as described
by Hemberg et al. (https://github.com/hemberg-lab/scRNA.seq.course). Abbreviations: IPSC, induced pluripotent stem cell; PCA,
principal component analysis; t-SNE, t-distributed stochastic neighborhood embedding.
	-Laura Garrison</t>
        </r>
      </text>
    </comment>
    <comment ref="G39" authorId="0" shapeId="0" xr:uid="{00000000-0006-0000-0200-000073000000}">
      <text>
        <r>
          <rPr>
            <sz val="10"/>
            <color rgb="FF000000"/>
            <rFont val="Arial"/>
          </rPr>
          <t>bond vibrations
	-Laura Garrison</t>
        </r>
      </text>
    </comment>
    <comment ref="H39" authorId="0" shapeId="0" xr:uid="{00000000-0006-0000-0200-000072000000}">
      <text>
        <r>
          <rPr>
            <sz val="10"/>
            <color rgb="FF000000"/>
            <rFont val="Arial"/>
          </rPr>
          <t>organ
	-Laura Garrison</t>
        </r>
      </text>
    </comment>
    <comment ref="B41" authorId="0" shapeId="0" xr:uid="{00000000-0006-0000-0200-00002D000000}">
      <text>
        <r>
          <rPr>
            <sz val="10"/>
            <color rgb="FF000000"/>
            <rFont val="Arial"/>
          </rPr>
          <t>@stefan.bruckner@gmail.com should I include this? It's the tutorial you guys did, it talks about physiology and its value, but it's if any of these categories like a mini-survey
_Assigned to Stefan Bruckner_
	-Laura Garrison</t>
        </r>
      </text>
    </comment>
    <comment ref="I41" authorId="0" shapeId="0" xr:uid="{00000000-0006-0000-0200-00002E000000}">
      <text>
        <r>
          <rPr>
            <sz val="10"/>
            <color rgb="FF000000"/>
            <rFont val="Arial"/>
          </rPr>
          <t>MD simulation time
	-Laura Garrison</t>
        </r>
      </text>
    </comment>
    <comment ref="P41" authorId="0" shapeId="0" xr:uid="{00000000-0006-0000-0200-00002F000000}">
      <text>
        <r>
          <rPr>
            <sz val="10"/>
            <color rgb="FF000000"/>
            <rFont val="Arial"/>
          </rPr>
          <t>mini survey
	-Laura Garrison</t>
        </r>
      </text>
    </comment>
    <comment ref="AH41" authorId="0" shapeId="0" xr:uid="{00000000-0006-0000-0200-000030000000}">
      <text>
        <r>
          <rPr>
            <sz val="10"/>
            <color rgb="FF000000"/>
            <rFont val="Arial"/>
          </rPr>
          <t>in intro as motivator for the survey
	-Laura Garrison</t>
        </r>
      </text>
    </comment>
    <comment ref="J42" authorId="0" shapeId="0" xr:uid="{00000000-0006-0000-0200-000038000000}">
      <text>
        <r>
          <rPr>
            <sz val="10"/>
            <color rgb="FF000000"/>
            <rFont val="Arial"/>
          </rPr>
          <t>include cell cycle
	-Laura Garrison</t>
        </r>
      </text>
    </comment>
    <comment ref="G43" authorId="0" shapeId="0" xr:uid="{00000000-0006-0000-0200-00004E000000}">
      <text>
        <r>
          <rPr>
            <sz val="10"/>
            <color rgb="FF000000"/>
            <rFont val="Arial"/>
          </rPr>
          <t>nanoscale
	-Laura Garrison</t>
        </r>
      </text>
    </comment>
    <comment ref="H43" authorId="0" shapeId="0" xr:uid="{00000000-0006-0000-0200-00004D000000}">
      <text>
        <r>
          <rPr>
            <sz val="10"/>
            <color rgb="FF000000"/>
            <rFont val="Arial"/>
          </rPr>
          <t>whole brain
	-Laura Garrison</t>
        </r>
      </text>
    </comment>
    <comment ref="I43" authorId="0" shapeId="0" xr:uid="{00000000-0006-0000-0200-00004C000000}">
      <text>
        <r>
          <rPr>
            <sz val="10"/>
            <color rgb="FF000000"/>
            <rFont val="Arial"/>
          </rPr>
          <t>synapse
	-Laura Garrison</t>
        </r>
      </text>
    </comment>
    <comment ref="J43" authorId="0" shapeId="0" xr:uid="{00000000-0006-0000-0200-00004B000000}">
      <text>
        <r>
          <rPr>
            <sz val="10"/>
            <color rgb="FF000000"/>
            <rFont val="Arial"/>
          </rPr>
          <t>signal processing time
	-Laura Garrison</t>
        </r>
      </text>
    </comment>
    <comment ref="N43" authorId="0" shapeId="0" xr:uid="{00000000-0006-0000-0200-00004F000000}">
      <text>
        <r>
          <rPr>
            <sz val="10"/>
            <color rgb="FF000000"/>
            <rFont val="Arial"/>
          </rPr>
          <t>often studied in other organisms with less complex circuitry
	-Laura Garrison</t>
        </r>
      </text>
    </comment>
    <comment ref="F44" authorId="0" shapeId="0" xr:uid="{00000000-0006-0000-0200-00002C000000}">
      <text>
        <r>
          <rPr>
            <sz val="10"/>
            <color rgb="FF000000"/>
            <rFont val="Arial"/>
          </rPr>
          <t>not always 3, but often
	-Laura Garrison</t>
        </r>
      </text>
    </comment>
    <comment ref="I44" authorId="0" shapeId="0" xr:uid="{00000000-0006-0000-0200-00002B000000}">
      <text>
        <r>
          <rPr>
            <sz val="10"/>
            <color rgb="FF000000"/>
            <rFont val="Arial"/>
          </rPr>
          <t>DCE-MRI temp resolution is in range of 1sec
	-Laura Garrison</t>
        </r>
      </text>
    </comment>
    <comment ref="M44" authorId="0" shapeId="0" xr:uid="{00000000-0006-0000-0200-00002A000000}">
      <text>
        <r>
          <rPr>
            <sz val="10"/>
            <color rgb="FF000000"/>
            <rFont val="Arial"/>
          </rPr>
          <t>CAN be multiscale, but generally not the focus in this paper
	-Laura Garrison</t>
        </r>
      </text>
    </comment>
    <comment ref="I45" authorId="0" shapeId="0" xr:uid="{00000000-0006-0000-0200-000056000000}">
      <text>
        <r>
          <rPr>
            <sz val="10"/>
            <color rgb="FF000000"/>
            <rFont val="Arial"/>
          </rPr>
          <t>US data can be this resolution
	-Laura Garrison</t>
        </r>
      </text>
    </comment>
    <comment ref="H46" authorId="0" shapeId="0" xr:uid="{00000000-0006-0000-0200-000048000000}">
      <text>
        <r>
          <rPr>
            <sz val="10"/>
            <color rgb="FF000000"/>
            <rFont val="Arial"/>
          </rPr>
          <t>see up to groups of cells, understand tissue development from cell lineages
	-Laura Garrison</t>
        </r>
      </text>
    </comment>
    <comment ref="J46" authorId="0" shapeId="0" xr:uid="{00000000-0006-0000-0200-000049000000}">
      <text>
        <r>
          <rPr>
            <sz val="10"/>
            <color rgb="FF000000"/>
            <rFont val="Arial"/>
          </rPr>
          <t>completion of one cell cycle
	-Laura Garrison</t>
        </r>
      </text>
    </comment>
    <comment ref="N46" authorId="0" shapeId="0" xr:uid="{00000000-0006-0000-0200-00004A000000}">
      <text>
        <r>
          <rPr>
            <sz val="10"/>
            <color rgb="FF000000"/>
            <rFont val="Arial"/>
          </rPr>
          <t>can be human, isn't always
	-Laura Garrison</t>
        </r>
      </text>
    </comment>
    <comment ref="B47" authorId="0" shapeId="0" xr:uid="{00000000-0006-0000-0200-000054000000}">
      <text>
        <r>
          <rPr>
            <sz val="10"/>
            <color rgb="FF000000"/>
            <rFont val="Arial"/>
          </rPr>
          <t>this one is really cool
	-Laura Garrison</t>
        </r>
      </text>
    </comment>
    <comment ref="G47" authorId="0" shapeId="0" xr:uid="{00000000-0006-0000-0200-000053000000}">
      <text>
        <r>
          <rPr>
            <sz val="10"/>
            <color rgb="FF000000"/>
            <rFont val="Arial"/>
          </rPr>
          <t>VEGF is a macromolecule
	-Laura Garrison</t>
        </r>
      </text>
    </comment>
    <comment ref="H47" authorId="0" shapeId="0" xr:uid="{00000000-0006-0000-0200-000052000000}">
      <text>
        <r>
          <rPr>
            <sz val="10"/>
            <color rgb="FF000000"/>
            <rFont val="Arial"/>
          </rPr>
          <t>tissue
	-Laura Garrison</t>
        </r>
      </text>
    </comment>
    <comment ref="I47" authorId="0" shapeId="0" xr:uid="{00000000-0006-0000-0200-000051000000}">
      <text>
        <r>
          <rPr>
            <sz val="10"/>
            <color rgb="FF000000"/>
            <rFont val="Arial"/>
          </rPr>
          <t>timing for coarse-grained simulation that captures protein folding, biological assembly
	-Laura Garrison</t>
        </r>
      </text>
    </comment>
    <comment ref="J47" authorId="0" shapeId="0" xr:uid="{00000000-0006-0000-0200-000050000000}">
      <text>
        <r>
          <rPr>
            <sz val="10"/>
            <color rgb="FF000000"/>
            <rFont val="Arial"/>
          </rPr>
          <t>"minutes" up to 20 min? would be the max
	-Laura Garrison</t>
        </r>
      </text>
    </comment>
    <comment ref="M47" authorId="0" shapeId="0" xr:uid="{00000000-0006-0000-0200-000055000000}">
      <text>
        <r>
          <rPr>
            <sz val="10"/>
            <color rgb="FF000000"/>
            <rFont val="Arial"/>
          </rPr>
          <t>this is true multiscale
	-Laura Garrison</t>
        </r>
      </text>
    </comment>
    <comment ref="B48" authorId="0" shapeId="0" xr:uid="{00000000-0006-0000-0200-000035000000}">
      <text>
        <r>
          <rPr>
            <sz val="10"/>
            <color rgb="FF000000"/>
            <rFont val="Arial"/>
          </rPr>
          <t>more recent surveys cover the same concepts
	-Laura Garrison</t>
        </r>
      </text>
    </comment>
    <comment ref="J49" authorId="0" shapeId="0" xr:uid="{00000000-0006-0000-0200-000037000000}">
      <text>
        <r>
          <rPr>
            <sz val="10"/>
            <color rgb="FF000000"/>
            <rFont val="Arial"/>
          </rPr>
          <t>gamut of time for molecular sim options
	-Laura Garrison</t>
        </r>
      </text>
    </comment>
    <comment ref="H52" authorId="0" shapeId="0" xr:uid="{00000000-0006-0000-0200-000069000000}">
      <text>
        <r>
          <rPr>
            <sz val="10"/>
            <color rgb="FF000000"/>
            <rFont val="Arial"/>
          </rPr>
          <t>space for a population
	-Laura Garrison</t>
        </r>
      </text>
    </comment>
    <comment ref="I52" authorId="0" shapeId="0" xr:uid="{00000000-0006-0000-0200-000065000000}">
      <text>
        <r>
          <rPr>
            <sz val="10"/>
            <color rgb="FF000000"/>
            <rFont val="Arial"/>
          </rPr>
          <t>they just say nanoscale here but they're talking about molecular dynamics, so might as well cover the whole gammut
	-Laura Garrison</t>
        </r>
      </text>
    </comment>
    <comment ref="J52" authorId="0" shapeId="0" xr:uid="{00000000-0006-0000-0200-000066000000}">
      <text>
        <r>
          <rPr>
            <sz val="10"/>
            <color rgb="FF000000"/>
            <rFont val="Arial"/>
          </rPr>
          <t>from paper, they say billions of years for population level
	-Laura Garrison</t>
        </r>
      </text>
    </comment>
    <comment ref="I53" authorId="0" shapeId="0" xr:uid="{00000000-0006-0000-0200-000036000000}">
      <text>
        <r>
          <rPr>
            <sz val="10"/>
            <color rgb="FF000000"/>
            <rFont val="Arial"/>
          </rPr>
          <t>relevant to ligand binding timescale
	-Laura Garrison</t>
        </r>
      </text>
    </comment>
    <comment ref="G54" authorId="0" shapeId="0" xr:uid="{00000000-0006-0000-0200-00003E000000}">
      <text>
        <r>
          <rPr>
            <sz val="10"/>
            <color rgb="FF000000"/>
            <rFont val="Arial"/>
          </rPr>
          <t>transcriptomics reads nucleotide bps
	-Laura Garrison</t>
        </r>
      </text>
    </comment>
    <comment ref="H54" authorId="0" shapeId="0" xr:uid="{00000000-0006-0000-0200-000041000000}">
      <text>
        <r>
          <rPr>
            <sz val="10"/>
            <color rgb="FF000000"/>
            <rFont val="Arial"/>
          </rPr>
          <t>whole body from the common coordinate framework
	-Laura Garrison</t>
        </r>
      </text>
    </comment>
    <comment ref="I54" authorId="0" shapeId="0" xr:uid="{00000000-0006-0000-0200-00003F000000}">
      <text>
        <r>
          <rPr>
            <sz val="10"/>
            <color rgb="FF000000"/>
            <rFont val="Arial"/>
          </rPr>
          <t>network signaling
	-Laura Garrison</t>
        </r>
      </text>
    </comment>
    <comment ref="J54" authorId="0" shapeId="0" xr:uid="{00000000-0006-0000-0200-000040000000}">
      <text>
        <r>
          <rPr>
            <sz val="10"/>
            <color rgb="FF000000"/>
            <rFont val="Arial"/>
          </rPr>
          <t>cell cycle
	-Laura Garrison</t>
        </r>
      </text>
    </comment>
    <comment ref="AH55" authorId="0" shapeId="0" xr:uid="{00000000-0006-0000-0200-000031000000}">
      <text>
        <r>
          <rPr>
            <sz val="10"/>
            <color rgb="FF000000"/>
            <rFont val="Arial"/>
          </rPr>
          <t>in blood flow as a reference work
	-Laura Garrison</t>
        </r>
      </text>
    </comment>
    <comment ref="G56" authorId="0" shapeId="0" xr:uid="{00000000-0006-0000-0200-000016000000}">
      <text>
        <r>
          <rPr>
            <sz val="10"/>
            <color rgb="FF000000"/>
            <rFont val="Arial"/>
          </rPr>
          <t>metabolites
	-Laura Garrison</t>
        </r>
      </text>
    </comment>
    <comment ref="H56" authorId="0" shapeId="0" xr:uid="{00000000-0006-0000-0200-000015000000}">
      <text>
        <r>
          <rPr>
            <sz val="10"/>
            <color rgb="FF000000"/>
            <rFont val="Arial"/>
          </rPr>
          <t>genes
	-Laura Garrison</t>
        </r>
      </text>
    </comment>
    <comment ref="I56" authorId="0" shapeId="0" xr:uid="{00000000-0006-0000-0200-000014000000}">
      <text>
        <r>
          <rPr>
            <sz val="10"/>
            <color rgb="FF000000"/>
            <rFont val="Arial"/>
          </rPr>
          <t>network vis span
	-Laura Garrison</t>
        </r>
      </text>
    </comment>
    <comment ref="J56" authorId="0" shapeId="0" xr:uid="{00000000-0006-0000-0200-000013000000}">
      <text>
        <r>
          <rPr>
            <sz val="10"/>
            <color rgb="FF000000"/>
            <rFont val="Arial"/>
          </rPr>
          <t>cell division - pathways for this
	-Laura Garrison</t>
        </r>
      </text>
    </comment>
    <comment ref="AH56" authorId="0" shapeId="0" xr:uid="{00000000-0006-0000-0200-000012000000}">
      <text>
        <r>
          <rPr>
            <sz val="10"/>
            <color rgb="FF000000"/>
            <rFont val="Arial"/>
          </rPr>
          <t>survey, so include
	-Laura Garrison</t>
        </r>
      </text>
    </comment>
    <comment ref="I57" authorId="0" shapeId="0" xr:uid="{00000000-0006-0000-0200-000024000000}">
      <text>
        <r>
          <rPr>
            <sz val="10"/>
            <color rgb="FF000000"/>
            <rFont val="Arial"/>
          </rPr>
          <t>resolution of SPECT
	-Laura Garrison</t>
        </r>
      </text>
    </comment>
    <comment ref="I59" authorId="0" shapeId="0" xr:uid="{00000000-0006-0000-0200-000023000000}">
      <text>
        <r>
          <rPr>
            <sz val="10"/>
            <color rgb="FF000000"/>
            <rFont val="Arial"/>
          </rPr>
          <t>general MD simulation, number from Hollingsworth
	-Laura Garrison</t>
        </r>
      </text>
    </comment>
    <comment ref="P59" authorId="0" shapeId="0" xr:uid="{00000000-0006-0000-0200-000003000000}">
      <text>
        <r>
          <rPr>
            <sz val="10"/>
            <color rgb="FF000000"/>
            <rFont val="Arial"/>
          </rPr>
          <t>also kind of an outlook paper
	-Laura Garrison</t>
        </r>
      </text>
    </comment>
    <comment ref="AH59" authorId="0" shapeId="0" xr:uid="{00000000-0006-0000-0200-000022000000}">
      <text>
        <r>
          <rPr>
            <sz val="10"/>
            <color rgb="FF000000"/>
            <rFont val="Arial"/>
          </rPr>
          <t>is more of a perspectives paper, include in multiscale section and in outlook
	-Laura Garrison</t>
        </r>
      </text>
    </comment>
    <comment ref="B61" authorId="0" shapeId="0" xr:uid="{00000000-0006-0000-0200-000029000000}">
      <text>
        <r>
          <rPr>
            <sz val="10"/>
            <color rgb="FF000000"/>
            <rFont val="Arial"/>
          </rPr>
          <t>if include then include for the prototype they developed ?
	-Laura Garrison</t>
        </r>
      </text>
    </comment>
    <comment ref="E61" authorId="0" shapeId="0" xr:uid="{00000000-0006-0000-0200-000001000000}">
      <text>
        <r>
          <rPr>
            <sz val="10"/>
            <color rgb="FF000000"/>
            <rFont val="Arial"/>
          </rPr>
          <t>not the same as PC-MRI!
	-Laura Garrison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300-00009F000000}">
      <text>
        <r>
          <rPr>
            <sz val="10"/>
            <color rgb="FF000000"/>
            <rFont val="Arial"/>
          </rPr>
          <t>gene sequence is not gene expression, this is more of a structural thing, not physiology
	-Laura Garrison</t>
        </r>
      </text>
    </comment>
    <comment ref="B2" authorId="0" shapeId="0" xr:uid="{00000000-0006-0000-0300-00001C000000}">
      <text>
        <r>
          <rPr>
            <sz val="10"/>
            <color rgb="FF000000"/>
            <rFont val="Arial"/>
          </rPr>
          <t>" Comparative genomics is a strongly interactive task, and visualizing the location, size, and orientation of conserved regions can assist researchers by supporting critical activities of interpretation and judgment." &lt;-- mainly structural
	-Laura Garrison</t>
        </r>
      </text>
    </comment>
    <comment ref="B3" authorId="0" shapeId="0" xr:uid="{00000000-0006-0000-0300-00002F000000}">
      <text>
        <r>
          <rPr>
            <sz val="10"/>
            <color rgb="FF000000"/>
            <rFont val="Arial"/>
          </rPr>
          <t>not vis
	-Laura Garrison</t>
        </r>
      </text>
    </comment>
    <comment ref="B4" authorId="0" shapeId="0" xr:uid="{00000000-0006-0000-0300-000064000000}">
      <text>
        <r>
          <rPr>
            <sz val="10"/>
            <color rgb="FF000000"/>
            <rFont val="Arial"/>
          </rPr>
          <t>not visualization
	-Laura Garrison</t>
        </r>
      </text>
    </comment>
    <comment ref="B5" authorId="0" shapeId="0" xr:uid="{00000000-0006-0000-0300-00001D000000}">
      <text>
        <r>
          <rPr>
            <sz val="10"/>
            <color rgb="FF000000"/>
            <rFont val="Arial"/>
          </rPr>
          <t>really just about DTI data, all about structural connectivity
	-Laura Garrison</t>
        </r>
      </text>
    </comment>
    <comment ref="B6" authorId="0" shapeId="0" xr:uid="{00000000-0006-0000-0300-000084000000}">
      <text>
        <r>
          <rPr>
            <sz val="10"/>
            <color rgb="FF000000"/>
            <rFont val="Arial"/>
          </rPr>
          <t>not really vis, is what drives vis
	-Laura Garrison</t>
        </r>
      </text>
    </comment>
    <comment ref="B7" authorId="0" shapeId="0" xr:uid="{00000000-0006-0000-0300-0000A2000000}">
      <text>
        <r>
          <rPr>
            <sz val="10"/>
            <color rgb="FF000000"/>
            <rFont val="Arial"/>
          </rPr>
          <t>keep or remove? main focus maybe more structural
	-Laura Garrison</t>
        </r>
      </text>
    </comment>
    <comment ref="B8" authorId="0" shapeId="0" xr:uid="{00000000-0006-0000-0300-0000A1000000}">
      <text>
        <r>
          <rPr>
            <sz val="10"/>
            <color rgb="FF000000"/>
            <rFont val="Arial"/>
          </rPr>
          <t>reject because the results of this model were visualized using Falk et al.'s CellVis tool
	-Laura Garrison</t>
        </r>
      </text>
    </comment>
    <comment ref="B9" authorId="0" shapeId="0" xr:uid="{00000000-0006-0000-0300-000066000000}">
      <text>
        <r>
          <rPr>
            <sz val="10"/>
            <color rgb="FF000000"/>
            <rFont val="Arial"/>
          </rPr>
          <t>really just about gene sequence and annotations, doesn't include gene expression
	-Laura Garrison</t>
        </r>
      </text>
    </comment>
    <comment ref="B11" authorId="0" shapeId="0" xr:uid="{00000000-0006-0000-0300-0000A3000000}">
      <text>
        <r>
          <rPr>
            <sz val="10"/>
            <color rgb="FF000000"/>
            <rFont val="Arial"/>
          </rPr>
          <t>this is really similar to Cickovski paper, same basic project I think
	-Laura Garrison</t>
        </r>
      </text>
    </comment>
    <comment ref="B12" authorId="0" shapeId="0" xr:uid="{00000000-0006-0000-0300-00004B000000}">
      <text>
        <r>
          <rPr>
            <sz val="10"/>
            <color rgb="FF000000"/>
            <rFont val="Arial"/>
          </rPr>
          <t>structural, not physiological
	-Laura Garrison</t>
        </r>
      </text>
    </comment>
    <comment ref="B13" authorId="0" shapeId="0" xr:uid="{00000000-0006-0000-0300-00008F000000}">
      <text>
        <r>
          <rPr>
            <sz val="10"/>
            <color rgb="FF000000"/>
            <rFont val="Arial"/>
          </rPr>
          <t>no vis, just sim
	-Laura Garrison</t>
        </r>
      </text>
    </comment>
    <comment ref="G13" authorId="0" shapeId="0" xr:uid="{00000000-0006-0000-0300-0000A4000000}">
      <text>
        <r>
          <rPr>
            <sz val="10"/>
            <color rgb="FF000000"/>
            <rFont val="Arial"/>
          </rPr>
          <t>small biomolecules/metabolites
	-Laura Garrison</t>
        </r>
      </text>
    </comment>
    <comment ref="H13" authorId="0" shapeId="0" xr:uid="{00000000-0006-0000-0300-0000A5000000}">
      <text>
        <r>
          <rPr>
            <sz val="10"/>
            <color rgb="FF000000"/>
            <rFont val="Arial"/>
          </rPr>
          <t>avg size of cell
	-Laura Garrison</t>
        </r>
      </text>
    </comment>
    <comment ref="B14" authorId="0" shapeId="0" xr:uid="{00000000-0006-0000-0300-000074000000}">
      <text>
        <r>
          <rPr>
            <sz val="10"/>
            <color rgb="FF000000"/>
            <rFont val="Arial"/>
          </rPr>
          <t>not visualization
	-Laura Garrison</t>
        </r>
      </text>
    </comment>
    <comment ref="B15" authorId="0" shapeId="0" xr:uid="{00000000-0006-0000-0300-000055000000}">
      <text>
        <r>
          <rPr>
            <sz val="10"/>
            <color rgb="FF000000"/>
            <rFont val="Arial"/>
          </rPr>
          <t>not really capturing information about the process
	-Laura Garrison</t>
        </r>
      </text>
    </comment>
    <comment ref="AJ15" authorId="0" shapeId="0" xr:uid="{00000000-0006-0000-0300-00005C000000}">
      <text>
        <r>
          <rPr>
            <sz val="10"/>
            <color rgb="FF000000"/>
            <rFont val="Arial"/>
          </rPr>
          <t>tissue section
	-Laura Garrison</t>
        </r>
      </text>
    </comment>
    <comment ref="B16" authorId="0" shapeId="0" xr:uid="{00000000-0006-0000-0300-000070000000}">
      <text>
        <r>
          <rPr>
            <sz val="10"/>
            <color rgb="FF000000"/>
            <rFont val="Arial"/>
          </rPr>
          <t>I think this is redundant to the Hunter paper
	-Laura Garrison</t>
        </r>
      </text>
    </comment>
    <comment ref="B17" authorId="0" shapeId="0" xr:uid="{00000000-0006-0000-0300-000073000000}">
      <text>
        <r>
          <rPr>
            <sz val="10"/>
            <color rgb="FF000000"/>
            <rFont val="Arial"/>
          </rPr>
          <t>very old
	-Laura Garrison</t>
        </r>
      </text>
    </comment>
    <comment ref="B18" authorId="0" shapeId="0" xr:uid="{00000000-0006-0000-0300-00004E000000}">
      <text>
        <r>
          <rPr>
            <sz val="10"/>
            <color rgb="FF000000"/>
            <rFont val="Arial"/>
          </rPr>
          <t>not about visualization
	-Laura Garrison</t>
        </r>
      </text>
    </comment>
    <comment ref="B19" authorId="0" shapeId="0" xr:uid="{00000000-0006-0000-0300-000021000000}">
      <text>
        <r>
          <rPr>
            <sz val="10"/>
            <color rgb="FF000000"/>
            <rFont val="Arial"/>
          </rPr>
          <t>no-vis model
	-Laura Garrison</t>
        </r>
      </text>
    </comment>
    <comment ref="B20" authorId="0" shapeId="0" xr:uid="{00000000-0006-0000-0300-000056000000}">
      <text>
        <r>
          <rPr>
            <sz val="10"/>
            <color rgb="FF000000"/>
            <rFont val="Arial"/>
          </rPr>
          <t>not really capturing information about the process
	-Laura Garrison</t>
        </r>
      </text>
    </comment>
    <comment ref="G20" authorId="0" shapeId="0" xr:uid="{00000000-0006-0000-0300-00009E000000}">
      <text>
        <r>
          <rPr>
            <sz val="10"/>
            <color rgb="FF000000"/>
            <rFont val="Arial"/>
          </rPr>
          <t>section blocks in length scales ranging from 22 mm down to 500μm, general spatial resolution of a slide at 400x equivalent is 0.25micrometers
	-Laura Garrison
so at this stage organelles are fully spatially resolved, and some really huge molecules can be, but this is on the edge.
	-Laura Garrison</t>
        </r>
      </text>
    </comment>
    <comment ref="H20" authorId="0" shapeId="0" xr:uid="{00000000-0006-0000-0300-00009D000000}">
      <text>
        <r>
          <rPr>
            <sz val="10"/>
            <color rgb="FF000000"/>
            <rFont val="Arial"/>
          </rPr>
          <t>thousands of cells, 500micrometers
	-Laura Garrison</t>
        </r>
      </text>
    </comment>
    <comment ref="AJ20" authorId="0" shapeId="0" xr:uid="{00000000-0006-0000-0300-00005D000000}">
      <text>
        <r>
          <rPr>
            <sz val="10"/>
            <color rgb="FF000000"/>
            <rFont val="Arial"/>
          </rPr>
          <t>include in Tissue section of paper
	-Laura Garrison</t>
        </r>
      </text>
    </comment>
    <comment ref="B21" authorId="0" shapeId="0" xr:uid="{00000000-0006-0000-0300-000016000000}">
      <text>
        <r>
          <rPr>
            <sz val="10"/>
            <color rgb="FF000000"/>
            <rFont val="Arial"/>
          </rPr>
          <t>not really about visualization, more about data resolution:increase the resolution of 4D flow MRI by using computational fluid dynamics as a proxy to generate training data.
	-Laura Garrison</t>
        </r>
      </text>
    </comment>
    <comment ref="B22" authorId="0" shapeId="0" xr:uid="{00000000-0006-0000-0300-00006A000000}">
      <text>
        <r>
          <rPr>
            <sz val="10"/>
            <color rgb="FF000000"/>
            <rFont val="Arial"/>
          </rPr>
          <t>is about imaging techniques, vis is secondary
	-Laura Garrison</t>
        </r>
      </text>
    </comment>
    <comment ref="B23" authorId="0" shapeId="0" xr:uid="{00000000-0006-0000-0300-00004D000000}">
      <text>
        <r>
          <rPr>
            <sz val="10"/>
            <color rgb="FF000000"/>
            <rFont val="Arial"/>
          </rPr>
          <t>innovation in the paper is about imaging, limited interest for vis
	-Laura Garrison</t>
        </r>
      </text>
    </comment>
    <comment ref="G24" authorId="0" shapeId="0" xr:uid="{00000000-0006-0000-0300-00004C000000}">
      <text>
        <r>
          <rPr>
            <sz val="10"/>
            <color rgb="FF000000"/>
            <rFont val="Arial"/>
          </rPr>
          <t>metabolites
	-Laura Garrison</t>
        </r>
      </text>
    </comment>
    <comment ref="H24" authorId="0" shapeId="0" xr:uid="{00000000-0006-0000-0300-000047000000}">
      <text>
        <r>
          <rPr>
            <sz val="10"/>
            <color rgb="FF000000"/>
            <rFont val="Arial"/>
          </rPr>
          <t>imaging data of brain
	-Laura Garrison</t>
        </r>
      </text>
    </comment>
    <comment ref="J24" authorId="0" shapeId="0" xr:uid="{00000000-0006-0000-0300-000046000000}">
      <text>
        <r>
          <rPr>
            <sz val="10"/>
            <color rgb="FF000000"/>
            <rFont val="Arial"/>
          </rPr>
          <t>changes in tissue can take years, aging processes
	-Laura Garrison</t>
        </r>
      </text>
    </comment>
    <comment ref="B25" authorId="0" shapeId="0" xr:uid="{00000000-0006-0000-0300-00009C000000}">
      <text>
        <r>
          <rPr>
            <sz val="10"/>
            <color rgb="FF000000"/>
            <rFont val="Arial"/>
          </rPr>
          <t>PhD thesis, articles from this are already included in other parts so this is a bit redundant to include
	-Laura Garrison</t>
        </r>
      </text>
    </comment>
    <comment ref="B26" authorId="0" shapeId="0" xr:uid="{00000000-0006-0000-0300-00001B000000}">
      <text>
        <r>
          <rPr>
            <sz val="10"/>
            <color rgb="FF000000"/>
            <rFont val="Arial"/>
          </rPr>
          <t>robotics, not vis
	-Laura Garrison</t>
        </r>
      </text>
    </comment>
    <comment ref="B27" authorId="0" shapeId="0" xr:uid="{00000000-0006-0000-0300-000075000000}">
      <text>
        <r>
          <rPr>
            <sz val="10"/>
            <color rgb="FF000000"/>
            <rFont val="Arial"/>
          </rPr>
          <t>old paper, exclude since there are so many surveys covering this space already
	-Laura Garrison</t>
        </r>
      </text>
    </comment>
    <comment ref="J27" authorId="0" shapeId="0" xr:uid="{00000000-0006-0000-0300-00009B000000}">
      <text>
        <r>
          <rPr>
            <sz val="10"/>
            <color rgb="FF000000"/>
            <rFont val="Arial"/>
          </rPr>
          <t>I'm guessing, haven't looked at paper yet
	-Laura Garrison</t>
        </r>
      </text>
    </comment>
    <comment ref="B28" authorId="0" shapeId="0" xr:uid="{00000000-0006-0000-0300-000069000000}">
      <text>
        <r>
          <rPr>
            <sz val="10"/>
            <color rgb="FF000000"/>
            <rFont val="Arial"/>
          </rPr>
          <t>structural focus
	-Laura Garrison</t>
        </r>
      </text>
    </comment>
    <comment ref="B29" authorId="0" shapeId="0" xr:uid="{00000000-0006-0000-0300-000026000000}">
      <text>
        <r>
          <rPr>
            <sz val="10"/>
            <color rgb="FF000000"/>
            <rFont val="Arial"/>
          </rPr>
          <t>really common topic, slightly dated, unclear publication venue
	-Laura Garrison</t>
        </r>
      </text>
    </comment>
    <comment ref="B30" authorId="0" shapeId="0" xr:uid="{00000000-0006-0000-0300-000053000000}">
      <text>
        <r>
          <rPr>
            <sz val="10"/>
            <color rgb="FF000000"/>
            <rFont val="Arial"/>
          </rPr>
          <t>domain ref, not really vis
	-Laura Garrison</t>
        </r>
      </text>
    </comment>
    <comment ref="B31" authorId="0" shapeId="0" xr:uid="{00000000-0006-0000-0300-00003B000000}">
      <text>
        <r>
          <rPr>
            <sz val="10"/>
            <color rgb="FF000000"/>
            <rFont val="Arial"/>
          </rPr>
          <t>not relevant
	-Laura Garrison</t>
        </r>
      </text>
    </comment>
    <comment ref="B32" authorId="0" shapeId="0" xr:uid="{00000000-0006-0000-0300-00009A000000}">
      <text>
        <r>
          <rPr>
            <sz val="10"/>
            <color rgb="FF000000"/>
            <rFont val="Arial"/>
          </rPr>
          <t>more of a domain reference than a visualization work
	-Laura Garrison</t>
        </r>
      </text>
    </comment>
    <comment ref="B33" authorId="0" shapeId="0" xr:uid="{00000000-0006-0000-0300-00001E000000}">
      <text>
        <r>
          <rPr>
            <sz val="10"/>
            <color rgb="FF000000"/>
            <rFont val="Arial"/>
          </rPr>
          <t>really a methods survey, little/no vis techniques in here. Include in data acquisition src in paper
	-Laura Garrison</t>
        </r>
      </text>
    </comment>
    <comment ref="Q33" authorId="0" shapeId="0" xr:uid="{00000000-0006-0000-0300-00001F000000}">
      <text>
        <r>
          <rPr>
            <sz val="10"/>
            <color rgb="FF000000"/>
            <rFont val="Arial"/>
          </rPr>
          <t>domain survey
	-Laura Garrison</t>
        </r>
      </text>
    </comment>
    <comment ref="B34" authorId="0" shapeId="0" xr:uid="{00000000-0006-0000-0300-000017000000}">
      <text>
        <r>
          <rPr>
            <sz val="10"/>
            <color rgb="FF000000"/>
            <rFont val="Arial"/>
          </rPr>
          <t>just a really brief recap of a conference, not a review/survey/discussion of works like I thought would be
	-Laura Garrison</t>
        </r>
      </text>
    </comment>
    <comment ref="B35" authorId="0" shapeId="0" xr:uid="{00000000-0006-0000-0300-000032000000}">
      <text>
        <r>
          <rPr>
            <sz val="10"/>
            <color rgb="FF000000"/>
            <rFont val="Arial"/>
          </rPr>
          <t>anatomy only
	-Laura Garrison</t>
        </r>
      </text>
    </comment>
    <comment ref="B36" authorId="0" shapeId="0" xr:uid="{00000000-0006-0000-0300-000098000000}">
      <text>
        <r>
          <rPr>
            <sz val="10"/>
            <color rgb="FF000000"/>
            <rFont val="Arial"/>
          </rPr>
          <t>not doing vis
	-Laura Garrison</t>
        </r>
      </text>
    </comment>
    <comment ref="B37" authorId="0" shapeId="0" xr:uid="{00000000-0006-0000-0300-000097000000}">
      <text>
        <r>
          <rPr>
            <sz val="10"/>
            <color rgb="FF000000"/>
            <rFont val="Arial"/>
          </rPr>
          <t>not really physiology
	-Laura Garrison</t>
        </r>
      </text>
    </comment>
    <comment ref="B38" authorId="0" shapeId="0" xr:uid="{00000000-0006-0000-0300-000027000000}">
      <text>
        <r>
          <rPr>
            <sz val="10"/>
            <color rgb="FF000000"/>
            <rFont val="Arial"/>
          </rPr>
          <t>domain paper, included this in research outlook of paper
	-Laura Garrison</t>
        </r>
      </text>
    </comment>
    <comment ref="B39" authorId="0" shapeId="0" xr:uid="{00000000-0006-0000-0300-000028000000}">
      <text>
        <r>
          <rPr>
            <sz val="10"/>
            <color rgb="FF000000"/>
            <rFont val="Arial"/>
          </rPr>
          <t>not vis
	-Laura Garrison</t>
        </r>
      </text>
    </comment>
    <comment ref="B40" authorId="0" shapeId="0" xr:uid="{00000000-0006-0000-0300-000092000000}">
      <text>
        <r>
          <rPr>
            <sz val="10"/>
            <color rgb="FF000000"/>
            <rFont val="Arial"/>
          </rPr>
          <t>diagnosis of a disease, not showing active physiology process
	-Laura Garrison</t>
        </r>
      </text>
    </comment>
    <comment ref="B41" authorId="0" shapeId="0" xr:uid="{00000000-0006-0000-0300-00006B000000}">
      <text>
        <r>
          <rPr>
            <sz val="10"/>
            <color rgb="FF000000"/>
            <rFont val="Arial"/>
          </rPr>
          <t>redundant work to other one by same author
	-Laura Garrison</t>
        </r>
      </text>
    </comment>
    <comment ref="B43" authorId="0" shapeId="0" xr:uid="{00000000-0006-0000-0300-000096000000}">
      <text>
        <r>
          <rPr>
            <sz val="10"/>
            <color rgb="FF000000"/>
            <rFont val="Arial"/>
          </rPr>
          <t>too old
	-Laura Garrison</t>
        </r>
      </text>
    </comment>
    <comment ref="B44" authorId="0" shapeId="0" xr:uid="{00000000-0006-0000-0300-000095000000}">
      <text>
        <r>
          <rPr>
            <sz val="10"/>
            <color rgb="FF000000"/>
            <rFont val="Arial"/>
          </rPr>
          <t>domain, not vis
	-Laura Garrison</t>
        </r>
      </text>
    </comment>
    <comment ref="B45" authorId="0" shapeId="0" xr:uid="{00000000-0006-0000-0300-000094000000}">
      <text>
        <r>
          <rPr>
            <sz val="10"/>
            <color rgb="FF000000"/>
            <rFont val="Arial"/>
          </rPr>
          <t>domain, model specific thing, not much focus on the vis
	-Laura Garrison</t>
        </r>
      </text>
    </comment>
    <comment ref="B46" authorId="0" shapeId="0" xr:uid="{00000000-0006-0000-0300-000093000000}">
      <text>
        <r>
          <rPr>
            <sz val="10"/>
            <color rgb="FF000000"/>
            <rFont val="Arial"/>
          </rPr>
          <t>keep or swap with a Drew Berry animation?
	-Laura Garrison
this works but replace with a Drew Berry animation
	-Laura Garrison</t>
        </r>
      </text>
    </comment>
    <comment ref="B47" authorId="0" shapeId="0" xr:uid="{00000000-0006-0000-0300-000065000000}">
      <text>
        <r>
          <rPr>
            <sz val="10"/>
            <color rgb="FF000000"/>
            <rFont val="Arial"/>
          </rPr>
          <t>whole PhD thesis, redundant to other papers
	-Laura Garrison
----
all about structure
	-Laura Garrison</t>
        </r>
      </text>
    </comment>
    <comment ref="G47" authorId="0" shapeId="0" xr:uid="{00000000-0006-0000-0300-000080000000}">
      <text>
        <r>
          <rPr>
            <sz val="10"/>
            <color rgb="FF000000"/>
            <rFont val="Arial"/>
          </rPr>
          <t>size of macromolecules
	-Laura Garrison</t>
        </r>
      </text>
    </comment>
    <comment ref="B48" authorId="0" shapeId="0" xr:uid="{00000000-0006-0000-0300-000067000000}">
      <text>
        <r>
          <rPr>
            <sz val="10"/>
            <color rgb="FF000000"/>
            <rFont val="Arial"/>
          </rPr>
          <t>dated
	-Laura Garrison</t>
        </r>
      </text>
    </comment>
    <comment ref="B49" authorId="0" shapeId="0" xr:uid="{00000000-0006-0000-0300-000029000000}">
      <text>
        <r>
          <rPr>
            <sz val="10"/>
            <color rgb="FF000000"/>
            <rFont val="Arial"/>
          </rPr>
          <t>redundant publication to the extended CGF version
	-Laura Garrison</t>
        </r>
      </text>
    </comment>
    <comment ref="B50" authorId="0" shapeId="0" xr:uid="{00000000-0006-0000-0300-00008C000000}">
      <text>
        <r>
          <rPr>
            <sz val="10"/>
            <color rgb="FF000000"/>
            <rFont val="Arial"/>
          </rPr>
          <t>just a standard heatmap, other sources from visualization that do similar
	-Laura Garrison</t>
        </r>
      </text>
    </comment>
    <comment ref="B51" authorId="0" shapeId="0" xr:uid="{00000000-0006-0000-0300-000087000000}">
      <text>
        <r>
          <rPr>
            <sz val="10"/>
            <color rgb="FF000000"/>
            <rFont val="Arial"/>
          </rPr>
          <t>structural
	-Laura Garrison</t>
        </r>
      </text>
    </comment>
    <comment ref="B52" authorId="0" shapeId="0" xr:uid="{00000000-0006-0000-0300-00008D000000}">
      <text>
        <r>
          <rPr>
            <sz val="10"/>
            <color rgb="FF000000"/>
            <rFont val="Arial"/>
          </rPr>
          <t>so cool but not really physiology, more structural
	-Laura Garrison</t>
        </r>
      </text>
    </comment>
    <comment ref="G52" authorId="0" shapeId="0" xr:uid="{00000000-0006-0000-0300-00008E000000}">
      <text>
        <r>
          <rPr>
            <sz val="10"/>
            <color rgb="FF000000"/>
            <rFont val="Arial"/>
          </rPr>
          <t>The pixel size of the acquired WSIs was 0.46 μm
	-Laura Garrison</t>
        </r>
      </text>
    </comment>
    <comment ref="B53" authorId="0" shapeId="0" xr:uid="{00000000-0006-0000-0300-000086000000}">
      <text>
        <r>
          <rPr>
            <sz val="10"/>
            <color rgb="FF000000"/>
            <rFont val="Arial"/>
          </rPr>
          <t>structural
	-Laura Garrison</t>
        </r>
      </text>
    </comment>
    <comment ref="B54" authorId="0" shapeId="0" xr:uid="{00000000-0006-0000-0300-000085000000}">
      <text>
        <r>
          <rPr>
            <sz val="10"/>
            <color rgb="FF000000"/>
            <rFont val="Arial"/>
          </rPr>
          <t>domain ref, not vis
	-Laura Garrison</t>
        </r>
      </text>
    </comment>
    <comment ref="B55" authorId="0" shapeId="0" xr:uid="{00000000-0006-0000-0300-000083000000}">
      <text>
        <r>
          <rPr>
            <sz val="10"/>
            <color rgb="FF000000"/>
            <rFont val="Arial"/>
          </rPr>
          <t>this is a domain ref paper, not really for the vis catalogue
	-Laura Garrison</t>
        </r>
      </text>
    </comment>
    <comment ref="B56" authorId="0" shapeId="0" xr:uid="{00000000-0006-0000-0300-00001A000000}">
      <text>
        <r>
          <rPr>
            <sz val="10"/>
            <color rgb="FF000000"/>
            <rFont val="Arial"/>
          </rPr>
          <t>MR, static, not using to show placental dev, just placenta structure
	-Laura Garrison</t>
        </r>
      </text>
    </comment>
    <comment ref="B57" authorId="0" shapeId="0" xr:uid="{00000000-0006-0000-0300-000082000000}">
      <text>
        <r>
          <rPr>
            <sz val="10"/>
            <color rgb="FF000000"/>
            <rFont val="Arial"/>
          </rPr>
          <t>domain ref about microarray technology
	-Laura Garrison</t>
        </r>
      </text>
    </comment>
    <comment ref="B58" authorId="0" shapeId="0" xr:uid="{00000000-0006-0000-0300-00006F000000}">
      <text>
        <r>
          <rPr>
            <sz val="10"/>
            <color rgb="FF000000"/>
            <rFont val="Arial"/>
          </rPr>
          <t>this is a bit dated
	-Laura Garrison</t>
        </r>
      </text>
    </comment>
    <comment ref="K58" authorId="0" shapeId="0" xr:uid="{00000000-0006-0000-0300-000081000000}">
      <text>
        <r>
          <rPr>
            <sz val="10"/>
            <color rgb="FF000000"/>
            <rFont val="Arial"/>
          </rPr>
          <t>cell interactions but focus is on proteins in the visualization part
	-Laura Garrison</t>
        </r>
      </text>
    </comment>
    <comment ref="B59" authorId="0" shapeId="0" xr:uid="{00000000-0006-0000-0300-000077000000}">
      <text>
        <r>
          <rPr>
            <sz val="10"/>
            <color rgb="FF000000"/>
            <rFont val="Arial"/>
          </rPr>
          <t>more of a domain study, no interesting vis
	-Laura Garrison</t>
        </r>
      </text>
    </comment>
    <comment ref="B60" authorId="0" shapeId="0" xr:uid="{00000000-0006-0000-0300-0000A0000000}">
      <text>
        <r>
          <rPr>
            <sz val="10"/>
            <color rgb="FF000000"/>
            <rFont val="Arial"/>
          </rPr>
          <t>great reference for processes, but not really focused on vis. More model-focused
	-Laura Garrison</t>
        </r>
      </text>
    </comment>
    <comment ref="B61" authorId="0" shapeId="0" xr:uid="{00000000-0006-0000-0300-000076000000}">
      <text>
        <r>
          <rPr>
            <sz val="10"/>
            <color rgb="FF000000"/>
            <rFont val="Arial"/>
          </rPr>
          <t>cool but more of a methods thing, have just cited the methods in the paper
	-Laura Garrison</t>
        </r>
      </text>
    </comment>
    <comment ref="B62" authorId="0" shapeId="0" xr:uid="{00000000-0006-0000-0300-000023000000}">
      <text>
        <r>
          <rPr>
            <sz val="10"/>
            <color rgb="FF000000"/>
            <rFont val="Arial"/>
          </rPr>
          <t>not physiology, static anatomy
	-Laura Garrison</t>
        </r>
      </text>
    </comment>
    <comment ref="G62" authorId="0" shapeId="0" xr:uid="{00000000-0006-0000-0300-000078000000}">
      <text>
        <r>
          <rPr>
            <sz val="10"/>
            <color rgb="FF000000"/>
            <rFont val="Arial"/>
          </rPr>
          <t>resolution of 0.92μm per pixel
	-Laura Garrison</t>
        </r>
      </text>
    </comment>
    <comment ref="L62" authorId="0" shapeId="0" xr:uid="{00000000-0006-0000-0300-00007F000000}">
      <text>
        <r>
          <rPr>
            <sz val="10"/>
            <color rgb="FF000000"/>
            <rFont val="Arial"/>
          </rPr>
          <t>maybe? if toggling between histology and a different data type?
	-Laura Garrison</t>
        </r>
      </text>
    </comment>
    <comment ref="B64" authorId="0" shapeId="0" xr:uid="{00000000-0006-0000-0300-00007E000000}">
      <text>
        <r>
          <rPr>
            <sz val="10"/>
            <color rgb="FF000000"/>
            <rFont val="Arial"/>
          </rPr>
          <t>more of a domain thing, not much vis here
	-Laura Garrison</t>
        </r>
      </text>
    </comment>
    <comment ref="B65" authorId="0" shapeId="0" xr:uid="{00000000-0006-0000-0300-00003C000000}">
      <text>
        <r>
          <rPr>
            <sz val="10"/>
            <color rgb="FF000000"/>
            <rFont val="Arial"/>
          </rPr>
          <t>cut?
	-Laura Garrison</t>
        </r>
      </text>
    </comment>
    <comment ref="G65" authorId="0" shapeId="0" xr:uid="{00000000-0006-0000-0300-000068000000}">
      <text>
        <r>
          <rPr>
            <sz val="10"/>
            <color rgb="FF000000"/>
            <rFont val="Arial"/>
          </rPr>
          <t>resolution of EM
	-Laura Garrison</t>
        </r>
      </text>
    </comment>
    <comment ref="B66" authorId="0" shapeId="0" xr:uid="{00000000-0006-0000-0300-000072000000}">
      <text>
        <r>
          <rPr>
            <sz val="10"/>
            <color rgb="FF000000"/>
            <rFont val="Arial"/>
          </rPr>
          <t>a bit old?
	-Laura Garrison</t>
        </r>
      </text>
    </comment>
    <comment ref="B67" authorId="0" shapeId="0" xr:uid="{00000000-0006-0000-0300-00007D000000}">
      <text>
        <r>
          <rPr>
            <sz val="10"/>
            <color rgb="FF000000"/>
            <rFont val="Arial"/>
          </rPr>
          <t>not discussing physiology
	-Laura Garrison</t>
        </r>
      </text>
    </comment>
    <comment ref="B68" authorId="0" shapeId="0" xr:uid="{00000000-0006-0000-0300-000034000000}">
      <text>
        <r>
          <rPr>
            <sz val="10"/>
            <color rgb="FF000000"/>
            <rFont val="Arial"/>
          </rPr>
          <t>need to talk about this one
	-Laura Garrison</t>
        </r>
      </text>
    </comment>
    <comment ref="G68" authorId="0" shapeId="0" xr:uid="{00000000-0006-0000-0300-000039000000}">
      <text>
        <r>
          <rPr>
            <sz val="10"/>
            <color rgb="FF000000"/>
            <rFont val="Arial"/>
          </rPr>
          <t>cohort data may involve metabolites, concentrations of small molecules
	-Laura Garrison</t>
        </r>
      </text>
    </comment>
    <comment ref="H68" authorId="0" shapeId="0" xr:uid="{00000000-0006-0000-0300-000038000000}">
      <text>
        <r>
          <rPr>
            <sz val="10"/>
            <color rgb="FF000000"/>
            <rFont val="Arial"/>
          </rPr>
          <t>organs,imaging data
	-Laura Garrison</t>
        </r>
      </text>
    </comment>
    <comment ref="I68" authorId="0" shapeId="0" xr:uid="{00000000-0006-0000-0300-000037000000}">
      <text>
        <r>
          <rPr>
            <sz val="10"/>
            <color rgb="FF000000"/>
            <rFont val="Arial"/>
          </rPr>
          <t>pathways begin (diffusion)
	-Laura Garrison</t>
        </r>
      </text>
    </comment>
    <comment ref="J68" authorId="0" shapeId="0" xr:uid="{00000000-0006-0000-0300-000036000000}">
      <text>
        <r>
          <rPr>
            <sz val="10"/>
            <color rgb="FF000000"/>
            <rFont val="Arial"/>
          </rPr>
          <t>some changes can take years, tracking
	-Laura Garrison</t>
        </r>
      </text>
    </comment>
    <comment ref="L68" authorId="0" shapeId="0" xr:uid="{00000000-0006-0000-0300-000035000000}">
      <text>
        <r>
          <rPr>
            <sz val="10"/>
            <color rgb="FF000000"/>
            <rFont val="Arial"/>
          </rPr>
          <t>can be multi-scale
	-Laura Garrison</t>
        </r>
      </text>
    </comment>
    <comment ref="B69" authorId="0" shapeId="0" xr:uid="{00000000-0006-0000-0300-000020000000}">
      <text>
        <r>
          <rPr>
            <sz val="10"/>
            <color rgb="FF000000"/>
            <rFont val="Arial"/>
          </rPr>
          <t>no vis - model
	-Laura Garrison</t>
        </r>
      </text>
    </comment>
    <comment ref="B71" authorId="0" shapeId="0" xr:uid="{00000000-0006-0000-0300-00007C000000}">
      <text>
        <r>
          <rPr>
            <sz val="10"/>
            <color rgb="FF000000"/>
            <rFont val="Arial"/>
          </rPr>
          <t>is more of a domain tech dev, not new vis beyond basic direct vis methods
	-Laura Garrison</t>
        </r>
      </text>
    </comment>
    <comment ref="B72" authorId="0" shapeId="0" xr:uid="{00000000-0006-0000-0300-000054000000}">
      <text>
        <r>
          <rPr>
            <sz val="10"/>
            <color rgb="FF000000"/>
            <rFont val="Arial"/>
          </rPr>
          <t>really just about structure of molecules
	-Laura Garrison</t>
        </r>
      </text>
    </comment>
    <comment ref="P72" authorId="0" shapeId="0" xr:uid="{00000000-0006-0000-0300-000063000000}">
      <text>
        <r>
          <rPr>
            <sz val="10"/>
            <color rgb="FF000000"/>
            <rFont val="Arial"/>
          </rPr>
          <t>structure informs function
	-Laura Garrison</t>
        </r>
      </text>
    </comment>
    <comment ref="J73" authorId="0" shapeId="0" xr:uid="{00000000-0006-0000-0300-000022000000}">
      <text>
        <r>
          <rPr>
            <sz val="10"/>
            <color rgb="FF000000"/>
            <rFont val="Arial"/>
          </rPr>
          <t>data spanned 7 years, long range temporal data study, but really what this is looking at is phenomenon of blood flow (which occurs over seconds)
	-Laura Garrison</t>
        </r>
      </text>
    </comment>
    <comment ref="B74" authorId="0" shapeId="0" xr:uid="{00000000-0006-0000-0300-000052000000}">
      <text>
        <r>
          <rPr>
            <sz val="10"/>
            <color rgb="FF000000"/>
            <rFont val="Arial"/>
          </rPr>
          <t>newer works cover these concepts
	-Laura Garrison</t>
        </r>
      </text>
    </comment>
    <comment ref="D74" authorId="0" shapeId="0" xr:uid="{00000000-0006-0000-0300-00007A000000}">
      <text>
        <r>
          <rPr>
            <sz val="10"/>
            <color rgb="FF000000"/>
            <rFont val="Arial"/>
          </rPr>
          <t>a bit old to include?
	-Laura Garrison</t>
        </r>
      </text>
    </comment>
    <comment ref="K74" authorId="0" shapeId="0" xr:uid="{00000000-0006-0000-0300-00007B000000}">
      <text>
        <r>
          <rPr>
            <sz val="10"/>
            <color rgb="FF000000"/>
            <rFont val="Arial"/>
          </rPr>
          <t>organelle scale = gene size
	-Laura Garrison</t>
        </r>
      </text>
    </comment>
    <comment ref="B75" authorId="0" shapeId="0" xr:uid="{00000000-0006-0000-0300-000079000000}">
      <text>
        <r>
          <rPr>
            <sz val="10"/>
            <color rgb="FF000000"/>
            <rFont val="Arial"/>
          </rPr>
          <t>has a plugin for dynamics GROMACS
	-Laura Garrison
more about structure visualization
	-Laura Garrison</t>
        </r>
      </text>
    </comment>
    <comment ref="B76" authorId="0" shapeId="0" xr:uid="{00000000-0006-0000-0300-000025000000}">
      <text>
        <r>
          <rPr>
            <sz val="10"/>
            <color rgb="FF000000"/>
            <rFont val="Arial"/>
          </rPr>
          <t>more about md simulation, not so much about vis. Using this as a reference for MD simulations in molecular section
	-Laura Garrison</t>
        </r>
      </text>
    </comment>
    <comment ref="B77" authorId="0" shapeId="0" xr:uid="{00000000-0006-0000-0300-000099000000}">
      <text>
        <r>
          <rPr>
            <sz val="10"/>
            <color rgb="FF000000"/>
            <rFont val="Arial"/>
          </rPr>
          <t>domain ref, not vis
	-Laura Garrison</t>
        </r>
      </text>
    </comment>
    <comment ref="B78" authorId="0" shapeId="0" xr:uid="{00000000-0006-0000-0300-000033000000}">
      <text>
        <r>
          <rPr>
            <sz val="10"/>
            <color rgb="FF000000"/>
            <rFont val="Arial"/>
          </rPr>
          <t>this is generally speaking about a project, for which we already have cited work that fell under this (illustrative blood flow carousel)
	-Laura Garrison</t>
        </r>
      </text>
    </comment>
    <comment ref="B79" authorId="0" shapeId="0" xr:uid="{00000000-0006-0000-0300-000019000000}">
      <text>
        <r>
          <rPr>
            <sz val="10"/>
            <color rgb="FF000000"/>
            <rFont val="Arial"/>
          </rPr>
          <t>no vis
	-Laura Garrison</t>
        </r>
      </text>
    </comment>
    <comment ref="B80" authorId="0" shapeId="0" xr:uid="{00000000-0006-0000-0300-00002A000000}">
      <text>
        <r>
          <rPr>
            <sz val="10"/>
            <color rgb="FF000000"/>
            <rFont val="Arial"/>
          </rPr>
          <t>more of a domain instruction chapter, vis very very secondary. Added this as a domain reference for data source to molecular reactions section of paper
	-Laura Garrison</t>
        </r>
      </text>
    </comment>
    <comment ref="I80" authorId="0" shapeId="0" xr:uid="{00000000-0006-0000-0300-00002B000000}">
      <text>
        <r>
          <rPr>
            <sz val="10"/>
            <color rgb="FF000000"/>
            <rFont val="Arial"/>
          </rPr>
          <t>ligand binding "protein-protein signaling"
	-Laura Garrison</t>
        </r>
      </text>
    </comment>
    <comment ref="B81" authorId="0" shapeId="0" xr:uid="{00000000-0006-0000-0300-000024000000}">
      <text>
        <r>
          <rPr>
            <sz val="10"/>
            <color rgb="FF000000"/>
            <rFont val="Arial"/>
          </rPr>
          <t>structural connectivity, not functional
	-Laura Garrison</t>
        </r>
      </text>
    </comment>
    <comment ref="B82" authorId="0" shapeId="0" xr:uid="{00000000-0006-0000-0300-00005E000000}">
      <text>
        <r>
          <rPr>
            <sz val="10"/>
            <color rgb="FF000000"/>
            <rFont val="Arial"/>
          </rPr>
          <t>this is more of a project pitch, not really a research paper about a product that has been developed
	-Laura Garrison</t>
        </r>
      </text>
    </comment>
    <comment ref="B83" authorId="0" shapeId="0" xr:uid="{00000000-0006-0000-0300-00005B000000}">
      <text>
        <r>
          <rPr>
            <sz val="10"/>
            <color rgb="FF000000"/>
            <rFont val="Arial"/>
          </rPr>
          <t>redundant to other Toma article
	-Laura Garrison</t>
        </r>
      </text>
    </comment>
    <comment ref="B84" authorId="0" shapeId="0" xr:uid="{00000000-0006-0000-0300-00006C000000}">
      <text>
        <r>
          <rPr>
            <sz val="10"/>
            <color rgb="FF000000"/>
            <rFont val="Arial"/>
          </rPr>
          <t>this is more about imaging, not the visaulization so much
	-Laura Garrison</t>
        </r>
      </text>
    </comment>
    <comment ref="G84" authorId="0" shapeId="0" xr:uid="{00000000-0006-0000-0300-00006D000000}">
      <text>
        <r>
          <rPr>
            <sz val="10"/>
            <color rgb="FF000000"/>
            <rFont val="Arial"/>
          </rPr>
          <t>100 nm resolution
	-Laura Garrison</t>
        </r>
      </text>
    </comment>
    <comment ref="K84" authorId="0" shapeId="0" xr:uid="{00000000-0006-0000-0300-00006E000000}">
      <text>
        <r>
          <rPr>
            <sz val="10"/>
            <color rgb="FF000000"/>
            <rFont val="Arial"/>
          </rPr>
          <t>main focus is on tissue
	-Laura Garrison</t>
        </r>
      </text>
    </comment>
    <comment ref="B85" authorId="0" shapeId="0" xr:uid="{00000000-0006-0000-0300-000071000000}">
      <text>
        <r>
          <rPr>
            <sz val="10"/>
            <color rgb="FF000000"/>
            <rFont val="Arial"/>
          </rPr>
          <t>are similar and more recently published works related to this topic
	-Laura Garrison</t>
        </r>
      </text>
    </comment>
    <comment ref="B86" authorId="0" shapeId="0" xr:uid="{00000000-0006-0000-0300-00005A000000}">
      <text>
        <r>
          <rPr>
            <sz val="10"/>
            <color rgb="FF000000"/>
            <rFont val="Arial"/>
          </rPr>
          <t>simulation method described, no vis really
	-Laura Garrison</t>
        </r>
      </text>
    </comment>
    <comment ref="B87" authorId="0" shapeId="0" xr:uid="{00000000-0006-0000-0300-000040000000}">
      <text>
        <r>
          <rPr>
            <sz val="10"/>
            <color rgb="FF000000"/>
            <rFont val="Arial"/>
          </rPr>
          <t>anatomical, position paper
	-Laura Garrison</t>
        </r>
      </text>
    </comment>
    <comment ref="G87" authorId="0" shapeId="0" xr:uid="{00000000-0006-0000-0300-000044000000}">
      <text>
        <r>
          <rPr>
            <sz val="10"/>
            <color rgb="FF000000"/>
            <rFont val="Arial"/>
          </rPr>
          <t>cells
	-Laura Garrison</t>
        </r>
      </text>
    </comment>
    <comment ref="B88" authorId="0" shapeId="0" xr:uid="{00000000-0006-0000-0300-000018000000}">
      <text>
        <r>
          <rPr>
            <sz val="10"/>
            <color rgb="FF000000"/>
            <rFont val="Arial"/>
          </rPr>
          <t>structural map of fruit fly brain
	-Laura Garrison</t>
        </r>
      </text>
    </comment>
    <comment ref="B90" authorId="0" shapeId="0" xr:uid="{00000000-0006-0000-0300-00004F000000}">
      <text>
        <r>
          <rPr>
            <sz val="10"/>
            <color rgb="FF000000"/>
            <rFont val="Arial"/>
          </rPr>
          <t>multiscale anatomy, not multiscale physiology
	-Laura Garrison</t>
        </r>
      </text>
    </comment>
    <comment ref="B91" authorId="0" shapeId="0" xr:uid="{00000000-0006-0000-0300-00008B000000}">
      <text>
        <r>
          <rPr>
            <sz val="10"/>
            <color rgb="FF000000"/>
            <rFont val="Arial"/>
          </rPr>
          <t>master thesis, not peer reviewed pub
	-Laura Garrison</t>
        </r>
      </text>
    </comment>
    <comment ref="B92" authorId="0" shapeId="0" xr:uid="{00000000-0006-0000-0300-00008A000000}">
      <text>
        <r>
          <rPr>
            <sz val="10"/>
            <color rgb="FF000000"/>
            <rFont val="Arial"/>
          </rPr>
          <t>data mining, no vis
	-Laura Garrison</t>
        </r>
      </text>
    </comment>
    <comment ref="B93" authorId="0" shapeId="0" xr:uid="{00000000-0006-0000-0300-000088000000}">
      <text>
        <r>
          <rPr>
            <sz val="10"/>
            <color rgb="FF000000"/>
            <rFont val="Arial"/>
          </rPr>
          <t>no vis, really just about mathematical modeling
	-Laura Garrison</t>
        </r>
      </text>
    </comment>
    <comment ref="B94" authorId="0" shapeId="0" xr:uid="{00000000-0006-0000-0300-000089000000}">
      <text>
        <r>
          <rPr>
            <sz val="10"/>
            <color rgb="FF000000"/>
            <rFont val="Arial"/>
          </rPr>
          <t>domain work
	-Laura Garrison</t>
        </r>
      </text>
    </comment>
    <comment ref="B95" authorId="0" shapeId="0" xr:uid="{00000000-0006-0000-0300-000031000000}">
      <text>
        <r>
          <rPr>
            <sz val="10"/>
            <color rgb="FF000000"/>
            <rFont val="Arial"/>
          </rPr>
          <t>too general, although do briefly mention VH Dissector that has SOME physiology, but main focus of that tool is still really on anatomy, from their website
	-Laura Garrison</t>
        </r>
      </text>
    </comment>
    <comment ref="B96" authorId="0" shapeId="0" xr:uid="{00000000-0006-0000-0300-000030000000}">
      <text>
        <r>
          <rPr>
            <sz val="10"/>
            <color rgb="FF000000"/>
            <rFont val="Arial"/>
          </rPr>
          <t>main focus of this is really anatomy
	-Laura Garrison</t>
        </r>
      </text>
    </comment>
    <comment ref="B97" authorId="0" shapeId="0" xr:uid="{00000000-0006-0000-0300-00002C000000}">
      <text>
        <r>
          <rPr>
            <sz val="10"/>
            <color rgb="FF000000"/>
            <rFont val="Arial"/>
          </rPr>
          <t>structure, not physio
	-Laura Garrison</t>
        </r>
      </text>
    </comment>
    <comment ref="G97" authorId="0" shapeId="0" xr:uid="{00000000-0006-0000-0300-00002E000000}">
      <text>
        <r>
          <rPr>
            <sz val="10"/>
            <color rgb="FF000000"/>
            <rFont val="Arial"/>
          </rPr>
          <t>nucleotide resolution
	-Laura Garrison</t>
        </r>
      </text>
    </comment>
    <comment ref="H97" authorId="0" shapeId="0" xr:uid="{00000000-0006-0000-0300-00002D000000}">
      <text>
        <r>
          <rPr>
            <sz val="10"/>
            <color rgb="FF000000"/>
            <rFont val="Arial"/>
          </rPr>
          <t>full gene/multi gene resolution
	-Laura Garrison</t>
        </r>
      </text>
    </comment>
    <comment ref="B98" authorId="0" shapeId="0" xr:uid="{00000000-0006-0000-0300-000013000000}">
      <text>
        <r>
          <rPr>
            <sz val="10"/>
            <color rgb="FF000000"/>
            <rFont val="Arial"/>
          </rPr>
          <t>really just structural
	-Laura Garrison</t>
        </r>
      </text>
    </comment>
    <comment ref="B99" authorId="0" shapeId="0" xr:uid="{00000000-0006-0000-0300-000012000000}">
      <text>
        <r>
          <rPr>
            <sz val="10"/>
            <color rgb="FF000000"/>
            <rFont val="Arial"/>
          </rPr>
          <t>DTI is just structural, not meaningful functional information
	-Laura Garrison</t>
        </r>
      </text>
    </comment>
    <comment ref="I99" authorId="0" shapeId="0" xr:uid="{00000000-0006-0000-0300-000059000000}">
      <text>
        <r>
          <rPr>
            <sz val="10"/>
            <color rgb="FF000000"/>
            <rFont val="Arial"/>
          </rPr>
          <t>diffusion of water through tissue
	-Laura Garrison</t>
        </r>
      </text>
    </comment>
    <comment ref="K99" authorId="0" shapeId="0" xr:uid="{00000000-0006-0000-0300-000058000000}">
      <text>
        <r>
          <rPr>
            <sz val="10"/>
            <color rgb="FF000000"/>
            <rFont val="Arial"/>
          </rPr>
          <t>main goal is to understand overall structure of brain, heart
	-Laura Garrison</t>
        </r>
      </text>
    </comment>
    <comment ref="B100" authorId="0" shapeId="0" xr:uid="{00000000-0006-0000-0300-000011000000}">
      <text>
        <r>
          <rPr>
            <sz val="10"/>
            <color rgb="FF000000"/>
            <rFont val="Arial"/>
          </rPr>
          <t>doesn't really fit - cohort analysis, not looking at specifically physiology per se
	-Laura Garrison</t>
        </r>
      </text>
    </comment>
    <comment ref="G100" authorId="0" shapeId="0" xr:uid="{00000000-0006-0000-0300-00004A000000}">
      <text>
        <r>
          <rPr>
            <sz val="10"/>
            <color rgb="FF000000"/>
            <rFont val="Arial"/>
          </rPr>
          <t>detection of metabolites
	-Laura Garrison</t>
        </r>
      </text>
    </comment>
    <comment ref="H100" authorId="0" shapeId="0" xr:uid="{00000000-0006-0000-0300-000049000000}">
      <text>
        <r>
          <rPr>
            <sz val="10"/>
            <color rgb="FF000000"/>
            <rFont val="Arial"/>
          </rPr>
          <t>imaging data of brain
	-Laura Garrison</t>
        </r>
      </text>
    </comment>
    <comment ref="I100" authorId="0" shapeId="0" xr:uid="{00000000-0006-0000-0300-000048000000}">
      <text>
        <r>
          <rPr>
            <sz val="10"/>
            <color rgb="FF000000"/>
            <rFont val="Arial"/>
          </rPr>
          <t>beginning of signalling processes that initiate changes in body
	-Laura Garrison</t>
        </r>
      </text>
    </comment>
    <comment ref="J100" authorId="0" shapeId="0" xr:uid="{00000000-0006-0000-0300-000045000000}">
      <text>
        <r>
          <rPr>
            <sz val="10"/>
            <color rgb="FF000000"/>
            <rFont val="Arial"/>
          </rPr>
          <t>changes in tissue can take years, aging processes
	-Laura Garrison</t>
        </r>
      </text>
    </comment>
    <comment ref="B101" authorId="0" shapeId="0" xr:uid="{00000000-0006-0000-0300-000015000000}">
      <text>
        <r>
          <rPr>
            <sz val="10"/>
            <color rgb="FF000000"/>
            <rFont val="Arial"/>
          </rPr>
          <t>this modality (DWI) is not meaningful for physiology
	-Laura Garrison</t>
        </r>
      </text>
    </comment>
    <comment ref="AG101" authorId="0" shapeId="0" xr:uid="{00000000-0006-0000-0300-000057000000}">
      <text>
        <r>
          <rPr>
            <sz val="10"/>
            <color rgb="FF000000"/>
            <rFont val="Arial"/>
          </rPr>
          <t>survey, so include!
	-Laura Garrison</t>
        </r>
      </text>
    </comment>
    <comment ref="B102" authorId="0" shapeId="0" xr:uid="{00000000-0006-0000-0300-000010000000}">
      <text>
        <r>
          <rPr>
            <sz val="10"/>
            <color rgb="FF000000"/>
            <rFont val="Arial"/>
          </rPr>
          <t>out of scope, compound joint movements
	-Laura Garrison</t>
        </r>
      </text>
    </comment>
    <comment ref="B103" authorId="0" shapeId="0" xr:uid="{00000000-0006-0000-0300-00000F000000}">
      <text>
        <r>
          <rPr>
            <sz val="10"/>
            <color rgb="FF000000"/>
            <rFont val="Arial"/>
          </rPr>
          <t>complex compound movement, out of scope
	-Laura Garrison</t>
        </r>
      </text>
    </comment>
    <comment ref="AG103" authorId="0" shapeId="0" xr:uid="{00000000-0006-0000-0300-00003F000000}">
      <text>
        <r>
          <rPr>
            <sz val="10"/>
            <color rgb="FF000000"/>
            <rFont val="Arial"/>
          </rPr>
          <t>geared most towards communication/presentation
	-Laura Garrison</t>
        </r>
      </text>
    </comment>
    <comment ref="B104" authorId="0" shapeId="0" xr:uid="{00000000-0006-0000-0300-00000A000000}">
      <text>
        <r>
          <rPr>
            <sz val="10"/>
            <color rgb="FF000000"/>
            <rFont val="Arial"/>
          </rPr>
          <t>whole foot, complex joint system out of scope
	-Laura Garrison</t>
        </r>
      </text>
    </comment>
    <comment ref="AG104" authorId="0" shapeId="0" xr:uid="{00000000-0006-0000-0300-000051000000}">
      <text>
        <r>
          <rPr>
            <sz val="10"/>
            <color rgb="FF000000"/>
            <rFont val="Arial"/>
          </rPr>
          <t>**there are a fair number of motion papers that are about character animation with skeleton, I've excluded the ones that don't have a discussion of the physiology mechanisms that underlie this/focus on papers that have a more medical perspective
	-Laura Garrison</t>
        </r>
      </text>
    </comment>
    <comment ref="B105" authorId="0" shapeId="0" xr:uid="{00000000-0006-0000-0300-000009000000}">
      <text>
        <r>
          <rPr>
            <sz val="10"/>
            <color rgb="FF000000"/>
            <rFont val="Arial"/>
          </rPr>
          <t>movement of whole body, compound movement of whole system, out of scope
	-Laura Garrison</t>
        </r>
      </text>
    </comment>
    <comment ref="I105" authorId="0" shapeId="0" xr:uid="{00000000-0006-0000-0300-000041000000}">
      <text>
        <r>
          <rPr>
            <sz val="10"/>
            <color rgb="FF000000"/>
            <rFont val="Arial"/>
          </rPr>
          <t>signal processing/reaction time
	-Laura Garrison</t>
        </r>
      </text>
    </comment>
    <comment ref="B106" authorId="0" shapeId="0" xr:uid="{00000000-0006-0000-0300-00000E000000}">
      <text>
        <r>
          <rPr>
            <sz val="10"/>
            <color rgb="FF000000"/>
            <rFont val="Arial"/>
          </rPr>
          <t>spine, not muscle
	-Laura Garrison</t>
        </r>
      </text>
    </comment>
    <comment ref="I106" authorId="0" shapeId="0" xr:uid="{00000000-0006-0000-0300-000042000000}">
      <text>
        <r>
          <rPr>
            <sz val="10"/>
            <color rgb="FF000000"/>
            <rFont val="Arial"/>
          </rPr>
          <t>signal processing/reaction time
	-Laura Garrison</t>
        </r>
      </text>
    </comment>
    <comment ref="AG106" authorId="0" shapeId="0" xr:uid="{00000000-0006-0000-0300-000043000000}">
      <text>
        <r>
          <rPr>
            <sz val="10"/>
            <color rgb="FF000000"/>
            <rFont val="Arial"/>
          </rPr>
          <t>as model in movement section for what researchers are looking to get out of motion data from a visualization standpoint, what works and what doesn't
	-Laura Garrison</t>
        </r>
      </text>
    </comment>
    <comment ref="B108" authorId="0" shapeId="0" xr:uid="{00000000-0006-0000-0300-00000D000000}">
      <text>
        <r>
          <rPr>
            <sz val="10"/>
            <color rgb="FF000000"/>
            <rFont val="Arial"/>
          </rPr>
          <t>spine, not muscle
	-Laura Garrison</t>
        </r>
      </text>
    </comment>
    <comment ref="B109" authorId="0" shapeId="0" xr:uid="{00000000-0006-0000-0300-00000C000000}">
      <text>
        <r>
          <rPr>
            <sz val="10"/>
            <color rgb="FF000000"/>
            <rFont val="Arial"/>
          </rPr>
          <t>complex movement- chewing
	-Laura Garrison</t>
        </r>
      </text>
    </comment>
    <comment ref="I109" authorId="0" shapeId="0" xr:uid="{00000000-0006-0000-0300-000014000000}">
      <text>
        <r>
          <rPr>
            <sz val="10"/>
            <color rgb="FF000000"/>
            <rFont val="Arial"/>
          </rPr>
          <t>temp resolution of biplane fluoroscopy
	-Laura Garrison</t>
        </r>
      </text>
    </comment>
    <comment ref="B110" authorId="0" shapeId="0" xr:uid="{00000000-0006-0000-0300-00000B000000}">
      <text>
        <r>
          <rPr>
            <sz val="10"/>
            <color rgb="FF000000"/>
            <rFont val="Arial"/>
          </rPr>
          <t>complex movement (mult joint), skeleton
	-Laura Garrison</t>
        </r>
      </text>
    </comment>
    <comment ref="B111" authorId="0" shapeId="0" xr:uid="{00000000-0006-0000-0300-000008000000}">
      <text>
        <r>
          <rPr>
            <sz val="10"/>
            <color rgb="FF000000"/>
            <rFont val="Arial"/>
          </rPr>
          <t>biomechanics
	-Laura Garrison</t>
        </r>
      </text>
    </comment>
    <comment ref="G111" authorId="0" shapeId="0" xr:uid="{00000000-0006-0000-0300-000050000000}">
      <text>
        <r>
          <rPr>
            <sz val="10"/>
            <color rgb="FF000000"/>
            <rFont val="Arial"/>
          </rPr>
          <t>joints are mm
	-Laura Garrison</t>
        </r>
      </text>
    </comment>
    <comment ref="B112" authorId="0" shapeId="0" xr:uid="{00000000-0006-0000-0300-000007000000}">
      <text>
        <r>
          <rPr>
            <sz val="10"/>
            <color rgb="FF000000"/>
            <rFont val="Arial"/>
          </rPr>
          <t>biomechanics
	-Laura Garrison</t>
        </r>
      </text>
    </comment>
    <comment ref="B113" authorId="0" shapeId="0" xr:uid="{00000000-0006-0000-0300-000006000000}">
      <text>
        <r>
          <rPr>
            <sz val="10"/>
            <color rgb="FF000000"/>
            <rFont val="Arial"/>
          </rPr>
          <t>biomechanics, out of scope
	-Laura Garrison</t>
        </r>
      </text>
    </comment>
    <comment ref="B114" authorId="0" shapeId="0" xr:uid="{00000000-0006-0000-0300-000005000000}">
      <text>
        <r>
          <rPr>
            <sz val="10"/>
            <color rgb="FF000000"/>
            <rFont val="Arial"/>
          </rPr>
          <t>biomechanics, out of scope
	-Laura Garrison</t>
        </r>
      </text>
    </comment>
    <comment ref="H114" authorId="0" shapeId="0" xr:uid="{00000000-0006-0000-0300-00003D000000}">
      <text>
        <r>
          <rPr>
            <sz val="10"/>
            <color rgb="FF000000"/>
            <rFont val="Arial"/>
          </rPr>
          <t>whole limb structures
	-Laura Garrison</t>
        </r>
      </text>
    </comment>
    <comment ref="G115" authorId="0" shapeId="0" xr:uid="{00000000-0006-0000-0300-00003E000000}">
      <text>
        <r>
          <rPr>
            <sz val="10"/>
            <color rgb="FF000000"/>
            <rFont val="Arial"/>
          </rPr>
          <t>looking at whole jaw
	-Laura Garrison</t>
        </r>
      </text>
    </comment>
    <comment ref="B116" authorId="0" shapeId="0" xr:uid="{00000000-0006-0000-0300-000004000000}">
      <text>
        <r>
          <rPr>
            <sz val="10"/>
            <color rgb="FF000000"/>
            <rFont val="Arial"/>
          </rPr>
          <t>biomechanics, musculoskeletal system
	-Laura Garrison</t>
        </r>
      </text>
    </comment>
    <comment ref="G116" authorId="0" shapeId="0" xr:uid="{00000000-0006-0000-0300-00003A000000}">
      <text>
        <r>
          <rPr>
            <sz val="10"/>
            <color rgb="FF000000"/>
            <rFont val="Arial"/>
          </rPr>
          <t>muscles
	-Laura Garrison</t>
        </r>
      </text>
    </comment>
    <comment ref="B117" authorId="0" shapeId="0" xr:uid="{00000000-0006-0000-0300-000003000000}">
      <text>
        <r>
          <rPr>
            <sz val="10"/>
            <color rgb="FF000000"/>
            <rFont val="Arial"/>
          </rPr>
          <t>biomechanics, musculoskeletal system
	-Laura Garrison</t>
        </r>
      </text>
    </comment>
    <comment ref="G117" authorId="0" shapeId="0" xr:uid="{00000000-0006-0000-0300-000091000000}">
      <text>
        <r>
          <rPr>
            <sz val="10"/>
            <color rgb="FF000000"/>
            <rFont val="Arial"/>
          </rPr>
          <t>resolution ~1mm x 1mm x 1mm
	-Laura Garrison</t>
        </r>
      </text>
    </comment>
    <comment ref="I117" authorId="0" shapeId="0" xr:uid="{00000000-0006-0000-0300-000090000000}">
      <text>
        <r>
          <rPr>
            <sz val="10"/>
            <color rgb="FF000000"/>
            <rFont val="Arial"/>
          </rPr>
          <t>~50ms (generally temporal resolution in tens of milliseconds)
	-Laura Garrison</t>
        </r>
      </text>
    </comment>
    <comment ref="B118" authorId="0" shapeId="0" xr:uid="{00000000-0006-0000-0300-000002000000}">
      <text>
        <r>
          <rPr>
            <sz val="10"/>
            <color rgb="FF000000"/>
            <rFont val="Arial"/>
          </rPr>
          <t>biomechanics, for big movements like squatting, gait, out of scope
	-Laura Garrison</t>
        </r>
      </text>
    </comment>
    <comment ref="G118" authorId="0" shapeId="0" xr:uid="{00000000-0006-0000-0300-000062000000}">
      <text>
        <r>
          <rPr>
            <sz val="10"/>
            <color rgb="FF000000"/>
            <rFont val="Arial"/>
          </rPr>
          <t>muscle sections
	-Laura Garrison</t>
        </r>
      </text>
    </comment>
    <comment ref="H118" authorId="0" shapeId="0" xr:uid="{00000000-0006-0000-0300-000061000000}">
      <text>
        <r>
          <rPr>
            <sz val="10"/>
            <color rgb="FF000000"/>
            <rFont val="Arial"/>
          </rPr>
          <t>whole body
	-Laura Garrison</t>
        </r>
      </text>
    </comment>
    <comment ref="I118" authorId="0" shapeId="0" xr:uid="{00000000-0006-0000-0300-000060000000}">
      <text>
        <r>
          <rPr>
            <sz val="10"/>
            <color rgb="FF000000"/>
            <rFont val="Arial"/>
          </rPr>
          <t>time range for action potential for skeletal muscle
	-Laura Garrison</t>
        </r>
      </text>
    </comment>
    <comment ref="J118" authorId="0" shapeId="0" xr:uid="{00000000-0006-0000-0300-00005F000000}">
      <text>
        <r>
          <rPr>
            <sz val="10"/>
            <color rgb="FF000000"/>
            <rFont val="Arial"/>
          </rPr>
          <t>walk cycle
	-Laura Garrison</t>
        </r>
      </text>
    </comment>
    <comment ref="B119" authorId="0" shapeId="0" xr:uid="{00000000-0006-0000-0300-000001000000}">
      <text>
        <r>
          <rPr>
            <sz val="10"/>
            <color rgb="FF000000"/>
            <rFont val="Arial"/>
          </rPr>
          <t>really about structure
	-Laura Garrison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400-000005000000}">
      <text>
        <r>
          <rPr>
            <sz val="10"/>
            <color rgb="FF000000"/>
            <rFont val="Arial"/>
          </rPr>
          <t>reverse transcribe: cDNA from RNA template
	-Laura Garrison</t>
        </r>
      </text>
    </comment>
    <comment ref="C5" authorId="0" shapeId="0" xr:uid="{00000000-0006-0000-0400-000004000000}">
      <text>
        <r>
          <rPr>
            <sz val="10"/>
            <color rgb="FF000000"/>
            <rFont val="Arial"/>
          </rPr>
          <t>time for gene expression to occur
	-Laura Garrison</t>
        </r>
      </text>
    </comment>
    <comment ref="B13" authorId="0" shapeId="0" xr:uid="{00000000-0006-0000-0400-000006000000}">
      <text>
        <r>
          <rPr>
            <sz val="10"/>
            <color rgb="FF000000"/>
            <rFont val="Arial"/>
          </rPr>
          <t>tenths of micrometers at best,
	-Laura Garrison</t>
        </r>
      </text>
    </comment>
    <comment ref="C16" authorId="0" shapeId="0" xr:uid="{00000000-0006-0000-0400-000008000000}">
      <text>
        <r>
          <rPr>
            <sz val="10"/>
            <color rgb="FF000000"/>
            <rFont val="Arial"/>
          </rPr>
          <t>at its best
	-Laura Garrison</t>
        </r>
      </text>
    </comment>
    <comment ref="C18" authorId="0" shapeId="0" xr:uid="{00000000-0006-0000-0400-000003000000}">
      <text>
        <r>
          <rPr>
            <sz val="10"/>
            <color rgb="FF000000"/>
            <rFont val="Arial"/>
          </rPr>
          <t>structural, not functional, although basis of collecting is based on water diffusion
	-Laura Garrison
But changes are detectable in the range of days. So, in this respect you have a temporal resolution of the processes that could be captured. But this is the temporal resolution of the processes but not technique.
	-Karsten Specht</t>
        </r>
      </text>
    </comment>
    <comment ref="C19" authorId="0" shapeId="0" xr:uid="{00000000-0006-0000-0400-000002000000}">
      <text>
        <r>
          <rPr>
            <sz val="10"/>
            <color rgb="FF000000"/>
            <rFont val="Arial"/>
          </rPr>
          <t>structural, not functional, although basis of collecting is based on water diffusion
	-Laura Garrison
Same as above, i.e. range of days for seeing changes
	-Karsten Specht</t>
        </r>
      </text>
    </comment>
    <comment ref="C22" authorId="0" shapeId="0" xr:uid="{00000000-0006-0000-0400-000001000000}">
      <text>
        <r>
          <rPr>
            <sz val="10"/>
            <color rgb="FF000000"/>
            <rFont val="Arial"/>
          </rPr>
          <t>The problem here is that you mix here temporal resolution of the technique and the underlying physiological process. So, I'm not sure where you would like to focus on or what the line of argument you have in mind. Nevertheless, current temporal resolutions are still at the range of +/- 1s. So, the "0" is correct.
	-Karsten Specht</t>
        </r>
      </text>
    </comment>
    <comment ref="C23" authorId="0" shapeId="0" xr:uid="{00000000-0006-0000-0400-000007000000}">
      <text>
        <r>
          <rPr>
            <sz val="10"/>
            <color rgb="FF000000"/>
            <rFont val="Arial"/>
          </rPr>
          <t>at the best, worst is 10^2 (minutes)
	-Laura Garrison</t>
        </r>
      </text>
    </comment>
  </commentList>
</comments>
</file>

<file path=xl/sharedStrings.xml><?xml version="1.0" encoding="utf-8"?>
<sst xmlns="http://schemas.openxmlformats.org/spreadsheetml/2006/main" count="8824" uniqueCount="4946">
  <si>
    <t>Paper types</t>
  </si>
  <si>
    <t>Publication year</t>
  </si>
  <si>
    <t>count</t>
  </si>
  <si>
    <t>%</t>
  </si>
  <si>
    <t>Paper (sub)sections</t>
  </si>
  <si>
    <t xml:space="preserve"># of papers </t>
  </si>
  <si>
    <t>what does this mean/encompass</t>
  </si>
  <si>
    <t>Outlook/Project</t>
  </si>
  <si>
    <t>2017-2021</t>
  </si>
  <si>
    <t>molecular dynamics</t>
  </si>
  <si>
    <t>Survey</t>
  </si>
  <si>
    <t>2011-2016</t>
  </si>
  <si>
    <t>molecular interactions</t>
  </si>
  <si>
    <t>Subtotal:</t>
  </si>
  <si>
    <t>&lt; 2011</t>
  </si>
  <si>
    <t>molecular pathways</t>
  </si>
  <si>
    <t>Tool</t>
  </si>
  <si>
    <t>cell dynamics</t>
  </si>
  <si>
    <t>cell-self</t>
  </si>
  <si>
    <t xml:space="preserve">Model </t>
  </si>
  <si>
    <t>in Vitality?</t>
  </si>
  <si>
    <t>cell interactions</t>
  </si>
  <si>
    <t>cell-cell, cell-environment: cell dividing, cell aggregation, cell migration</t>
  </si>
  <si>
    <t>Method</t>
  </si>
  <si>
    <t xml:space="preserve">not in </t>
  </si>
  <si>
    <t>tissue dynamics</t>
  </si>
  <si>
    <t>morphogenesis</t>
  </si>
  <si>
    <t>in</t>
  </si>
  <si>
    <t>tissue interactions</t>
  </si>
  <si>
    <t>perfusion, signal propagation</t>
  </si>
  <si>
    <t>All papers:</t>
  </si>
  <si>
    <t>blood flow</t>
  </si>
  <si>
    <t>Multiscale publications (of tool, method, model papers)</t>
  </si>
  <si>
    <t>heart function</t>
  </si>
  <si>
    <t>lung function</t>
  </si>
  <si>
    <t>brain function</t>
  </si>
  <si>
    <t>muscle function</t>
  </si>
  <si>
    <t>organ-other</t>
  </si>
  <si>
    <t>many process-general</t>
  </si>
  <si>
    <t>tool/method/model is multi purpose and not specific to any one thing</t>
  </si>
  <si>
    <t>Scale</t>
  </si>
  <si>
    <t># of papers</t>
  </si>
  <si>
    <t>Molecule</t>
  </si>
  <si>
    <t>Cell</t>
  </si>
  <si>
    <t>Tissue</t>
  </si>
  <si>
    <t>Organ</t>
  </si>
  <si>
    <t>~ percentage non-vis origin works cited from main</t>
  </si>
  <si>
    <t>ID</t>
  </si>
  <si>
    <t>Title</t>
  </si>
  <si>
    <t>Author</t>
  </si>
  <si>
    <t>Year</t>
  </si>
  <si>
    <t>Data Origin</t>
  </si>
  <si>
    <t>Visual Dim</t>
  </si>
  <si>
    <t>Space Scale Start</t>
  </si>
  <si>
    <t>Space Scale Finish</t>
  </si>
  <si>
    <t>Time Scale Start</t>
  </si>
  <si>
    <t>Time Scale Finish</t>
  </si>
  <si>
    <t>Space-Time-Levels</t>
  </si>
  <si>
    <t>Level</t>
  </si>
  <si>
    <t>Multi scale</t>
  </si>
  <si>
    <t>Human</t>
  </si>
  <si>
    <t>Phys/Anat</t>
  </si>
  <si>
    <t>Survey ModelMethodtool</t>
  </si>
  <si>
    <t>Exploration</t>
  </si>
  <si>
    <t>Analysis</t>
  </si>
  <si>
    <t>Communication</t>
  </si>
  <si>
    <t>Purpose test</t>
  </si>
  <si>
    <t>Purpose comment</t>
  </si>
  <si>
    <t>Process</t>
  </si>
  <si>
    <t>*Process (paper subsection)</t>
  </si>
  <si>
    <t>Structure</t>
  </si>
  <si>
    <t>Origin</t>
  </si>
  <si>
    <t>Concept</t>
  </si>
  <si>
    <t>Image Name</t>
  </si>
  <si>
    <t>Bibtex Authors</t>
  </si>
  <si>
    <t>Abstract</t>
  </si>
  <si>
    <t>Keywords</t>
  </si>
  <si>
    <t>Future work</t>
  </si>
  <si>
    <t>DOI</t>
  </si>
  <si>
    <t>in vitaLITy?</t>
  </si>
  <si>
    <t>in paper?</t>
  </si>
  <si>
    <t>Paraview: An end-user tool for large data visualization</t>
  </si>
  <si>
    <t>Ahrens, Geveci, Law</t>
  </si>
  <si>
    <t>volume (CT, MRI, etc)</t>
  </si>
  <si>
    <t>Physiology</t>
  </si>
  <si>
    <t>platform for quantitative analysis, exploration, communication of small to large scale data. Volume rendering is main focus. Analysis is main purpose of the three, although parameters and scripting methods in tool enable exploration. Communication = export of png/movie files. segmentation, registration, annotation of data. Includes 2D charts ie parallel coordinates, tables (see screenshot)</t>
  </si>
  <si>
    <t>organ-other, brain, heart, lung</t>
  </si>
  <si>
    <t>organ - brain, heart</t>
  </si>
  <si>
    <t>vis</t>
  </si>
  <si>
    <t>ParaView is an open-source, multi-platform application designed to visualize data sets of varying sizes from small to very large.</t>
  </si>
  <si>
    <t>paraview.png</t>
  </si>
  <si>
    <t>Ahrens, James and Geveci, Berk and Law, Charles</t>
  </si>
  <si>
    <t>This paper describes the design and features of a visualization tool, called ParaView, a tool for scientists to visualize and analysis extremely large data sets. The tool provides a graphical user interface for the creation and dynamic execution of visualization tasks. ParaView transparently supports the visualization and rendering of large data sets by executing these programs in parallel on shared or distributed memory machines. ParaView supports hardware-accelerated parallel rendering and achieves interactive rendering performance via level-of-detail techniques. The design balances and integrates a number of diverse requirements including the ability to handle large data, ease of use and extensibility by developers. This paper describes the requirements that guided the design, identifies their importance to scientific users, and discusses key design decision and tradeoffs.</t>
  </si>
  <si>
    <t>large scale datasets, volume rendering, general software tool, kitware</t>
  </si>
  <si>
    <t>--</t>
  </si>
  <si>
    <t>10.1016/B978-012387582-2/50038-1</t>
  </si>
  <si>
    <t>n</t>
  </si>
  <si>
    <t>LoD PLI: Level of Detail for Visualizing Time-Dependent, Protein-Lipid Interaction</t>
  </si>
  <si>
    <t>Alharbi et al.</t>
  </si>
  <si>
    <t>simulation</t>
  </si>
  <si>
    <t>Goal to understand the interdependence of membrane proteins with their surrounding lipids. Main analysis goal is to identify points where proteins/lipids are interacting which can be observed at 6 different levels of detail, using a cylindar with differently sized heatmap color bins to show where interactions occur. Can optionally map interaction to bars coming off cylindar around cylinder perimeter that indicate frequency of interactions. Exploration also a factor, users want to see the output of the simulation data, and see what lipids look like at an atomistic level (pretty close to reality)</t>
  </si>
  <si>
    <t>Molecules</t>
  </si>
  <si>
    <t>Vis</t>
  </si>
  <si>
    <t>This work addresses the challenge of visualizing complex, time-dependent interactions between lipids and proteins by introducing two abstract LoD representations with six levels of detail for lipid molecules and protein interaction and proposes a fast GPU-based projection that maps lipid-constituents involved in the interaction onto the Abstract LoD protein interaction space. 
"We describe an abstract protein space in the context of membrane protein-lipid interaction and we propose six levels of detail for both lipid types and the PLI abstract space. The visual design of the abstract space simplifies the PLI challenge and helps users obtain insight into the PLI. The LoD lipid representations reduce clutter caused by lipid particles. The LoD PLI space representations enable users to investigate the PLI space at the desired LoD. We also introduce a number of useful user options to aid the PLI visualization"</t>
  </si>
  <si>
    <t>alharbi.png</t>
  </si>
  <si>
    <t>Alharbi, Naif; Krone, M.; Chavent, M.; Laramee, R.</t>
  </si>
  <si>
    <t>In Molecular Dynamics (MD) Visualization, representative surfaces of varying resolution are commonly used to depict protein molecules while a variety of geometric shapes, ribbons, and spheres are used to represent residues and atoms at different levels of detail (LoD). The focus of the visualization is usually on individual atoms or molecules themselves and less often on the interaction space between them. Here we focus on LoD interaction between lipids and proteins and the space in which this occurs in the context of a membrane simulation. With naive approaches, particles may overlap and significant interaction details can be obscured due to clutter. Furthermore, the spatial complexity of the protein-lipid interaction (PLI) increases over time. Co-developed with an MD domain expert, we address the challenge of visualizing complex, time-dependent interactions between lipids and proteins by introducing two abstract LoD representations with six levels of detail for lipid molecules and protein interaction. We also propose a fast GPU-based projection that maps lipid-constituents involved in the interaction onto the abstract LoD protein interaction space. The tool provides fast LoD, the imagery of PLI for 336,260 particles over almost 2,000 time-steps. The result is a great simplification in both perception and cognition of this complex interaction that reveals new patterns and insight for computational biologists. We also report feedback from the domain expert to our visualization.</t>
  </si>
  <si>
    <t>Scientific visualization, Molecular Dynamics, Protein-lipid Interaction</t>
  </si>
  <si>
    <t>In future work, we aim to focus more on analysis. Discrete abstract rings can be employed to visualize protein deformation. Properties of cylinder shape can be exploited to map the PLI from a cylinder onto a 2D plane. Visual analytic techniques can be applied to 2D PLI results to understand the relation between residues and particles involved in the interaction.</t>
  </si>
  <si>
    <t>The Cat is Out of the Bag: Cortical Simulations with 10^9 Neurons, 10^13 Synapses</t>
  </si>
  <si>
    <t>Ananthanarayanan et al.</t>
  </si>
  <si>
    <t>Simulation</t>
  </si>
  <si>
    <t>Cell, Tissue, Organ</t>
  </si>
  <si>
    <t>Model</t>
  </si>
  <si>
    <t>simulation on supercomputer and accordingly analyzed</t>
  </si>
  <si>
    <t>signal propagation</t>
  </si>
  <si>
    <t>multiscale</t>
  </si>
  <si>
    <t>brain</t>
  </si>
  <si>
    <t>Computing</t>
  </si>
  <si>
    <t>Massive parallel cortical simulator, able to simulate billions of neurons and trillions of synapses, to study the brain cortex activity. Visualization of simulation state of brain network. Combination of EEG and plots showing the firing rate of neurons.</t>
  </si>
  <si>
    <t>ananthanarayanan.jpg</t>
  </si>
  <si>
    <t>Ananthanarayanan, Rajagopal; Esser, Steven K.; Simon, Horst D.; Modha, Dharmendra S.</t>
  </si>
  <si>
    <t>In the quest for cognitive computing, we have built a massively parallel cortical simulator, C2, that incorporates a number of innovations in computation, memory, and communication. Using C2 on LLNL's Dawn Blue Gene/P supercomputer with 147. 456 CPUs and 144 TB of main memory, we report two cortical simulations at unprecedented scale { that effectively saturate the entire memory capacity and refresh it at least every simulated second. The rst simulation consists of 1:6 billion neurons and 8:87 trillion synapses with experimentally-measured gray matter thalamocortical connectivity. The second simulation has 900 million neurons and 9 trillion synapses with probabilistic connectivity. We demonstrate nearly perfect weak scaling and attractive strong scaling. The simulations, which incorporate phenomenological spiking neurons, individual learning synapses, axonal delays, and dynamic synaptic channels, exceed the scale of the cat cortex, marking the dawn of a new era in the scale of cortical simulations.</t>
  </si>
  <si>
    <t>EEG waveplot, heatmap, topographic plot</t>
  </si>
  <si>
    <t>Human brain with better supercomputers</t>
  </si>
  <si>
    <t>10.1145/1654059.1654124</t>
  </si>
  <si>
    <t>y</t>
  </si>
  <si>
    <t>Using Python for Signal Processing and Visualization</t>
  </si>
  <si>
    <t>Anderson, Preston, Silva</t>
  </si>
  <si>
    <t>MRI, EEG</t>
  </si>
  <si>
    <t>using python to process and visualize data- may be to just explore, could be for targeted analysis</t>
  </si>
  <si>
    <t>brain activity</t>
  </si>
  <si>
    <t>Anderson et al. have demonstrated a strength of using python for rapid prototyping of visualization solultions. With python, they have combined MRI and EEG to get spatial visualization of the alpha band brain activity from 64 EEG sensors.</t>
  </si>
  <si>
    <t>anderson.jpg</t>
  </si>
  <si>
    <t>Anderson, Erik W.; Preston, Gilbert A.; Silva, Claudio T.</t>
  </si>
  <si>
    <t>Applying Python to a neuroscience project let developers put complex data processing and advanced visualization techniques together in a coherent framework.</t>
  </si>
  <si>
    <t>time frequency plot, surface mapping</t>
  </si>
  <si>
    <t>---</t>
  </si>
  <si>
    <t>10.1109/MCSE.2010.91</t>
  </si>
  <si>
    <t>Straightening Tubular Flow for Side-by-Side Visualization</t>
  </si>
  <si>
    <t>Angelelli et al.</t>
  </si>
  <si>
    <t>PC-MRI</t>
  </si>
  <si>
    <t>Straightening tubular structure, and juxtapositioning to allow comparative visualization of flow. Created to clearly communicate flow pattern in aorta</t>
  </si>
  <si>
    <t>blood flow (hemodynamics)</t>
  </si>
  <si>
    <t>artery</t>
  </si>
  <si>
    <t>To overcome the problem of occlusion, and to visualize different time steps of the flow, Anglelelli et al. have proposed a method, where the aorta structure, and the flow inside it, is straightened. This way, it is possible to explore the flow without the occlusion. Moreover comparative visualization is possible by putting flow of  different time steps, or other varying properties, side by side.</t>
  </si>
  <si>
    <t>angelelli.jpg</t>
  </si>
  <si>
    <t>Angelelli, Paolo; Snare, Sten Roar; Nyrnes, Siri Ann; Bruckner, Stefan; Hauser, Helwig; Løvstakken, Lasse</t>
  </si>
  <si>
    <t>Flows through tubular structures are common in many fields, including blood flow in medicine and tubular fluid flows in engineering. The analysis of such flows is often done with a strong reference to the main flow direction along the tubular boundary. In this paper we present an approach for straightening the visualization of tubular flow. By aligning the main reference direction of the flow, i.e., the center line of the bounding tubular structure, with one axis of the screen, we are able to natively juxtapose (1.) different visualizations of the same flow, either utilizing different flow visualization techniques, or by varying parameters of a chosen approach such as the choice of seeding locations for integration-based flow visualization, (2.) the different time steps of a time-dependent flow, (3.) different projections around the center line , and (4.) quantitative flow visualizations in immediate spatial relation to the more qualitative classical flow visualization. We describe how to utilize this approach for an informative interactive visual analysis. We demonstrate the potential of our approach by visualizing two datasets from different fields: an arterial blood flow measurement and a tubular gas flow simulation from the automotive industry.</t>
  </si>
  <si>
    <t>comparative visualization, flow visualization, streamlines, shape deformation</t>
  </si>
  <si>
    <t>10.1109/TVCG.2011.235</t>
  </si>
  <si>
    <t>y-lower grp</t>
  </si>
  <si>
    <t>Live ultrasound-based particle visualization of blood flow in the heart</t>
  </si>
  <si>
    <t>Angelelli, Hauser</t>
  </si>
  <si>
    <t>US</t>
  </si>
  <si>
    <t>The main contribution of this paper is a new, fully integrated and GPU based real-time solution that is capable of extracting and visualizing 2D vector blood flow velocities, instantaneous flow information, and trajectories by means of an integration-based flow visualization. vector flow data extraction form a visual analysis component of this work</t>
  </si>
  <si>
    <t>Angelelli et al. proposed a pathlet-based continuous visualization, where, instead of points, short living pathlines were used, where only a fixed duration from the pathline head was shown and the rest was hidden. These pathlets were continuously reseeded with different selectable strategies, providing a more lagrangian perspective on the phenomena, while still requiring no interaction and being able to be updated continuously.</t>
  </si>
  <si>
    <t>angelelli.2014.jpg</t>
  </si>
  <si>
    <t>Angelelli, Paolo; Hauser, Helwig</t>
  </si>
  <si>
    <t>We introduce an integrated method for the acquisition, processing and visualization of live, in-vivo blood flow in the heart. The method is based on ultrasound imaging, using a plane wave acquisition acquisition protocol, which produces high frame rate ensemble data that are efficiently processed to extract directional flow information not previously available based on conventional Doppler imaging. These data are then visualized using a tailored pathlet-based visualization approach, to convey the slice-contained dynamic movement of the blood in the heart. This is especially important when imaging patients with possible congenital heart diseases, who typically exhibit complex flow patterns that are challenging to interpret. With this approach, it now is possible for the first time to achieve a real-time integration-based visualization of 2D blood flow aspects based on ultrasonic imaging. We demonstrate our solution in the context of selected cases of congenital heart diseases in neonates, showing how our technique allows for a more accurate and intuitive visualization of shunt flow and vortices.</t>
  </si>
  <si>
    <t>slice rendering, color coded, particles, flow visualization</t>
  </si>
  <si>
    <t>10.1145/2643188.2643200</t>
  </si>
  <si>
    <t>Extracting and visualizing physiological parameters using dynamic contrast-enhanced magnetic resonance imaging of the breast</t>
  </si>
  <si>
    <t>Armitage et al.</t>
  </si>
  <si>
    <t>DCE-MRI</t>
  </si>
  <si>
    <t>Anatomy</t>
  </si>
  <si>
    <t>strong, only direct visualization with additional modeling</t>
  </si>
  <si>
    <t>tumor metabolic profiles</t>
  </si>
  <si>
    <t>Breast tumor</t>
  </si>
  <si>
    <t>Medical image analysis</t>
  </si>
  <si>
    <t xml:space="preserve">Optimization and modeling scheme for CE-MRI to acquire relevant physiological parameters and color coding them to direct visualization. </t>
  </si>
  <si>
    <t>armitage.jpg</t>
  </si>
  <si>
    <t>Armitage, Paul; Behrenbruch, Christian; Brady, Michael; Moore, Niall</t>
  </si>
  <si>
    <t>An analysis procedure is presented that enables the acquisition and visualization of physiologically relevant parameters using dynamic contrast-enhanced magnetic resonance imaging. The first stage of the process involves the use of a signal model that relates the measured magnetic resonance signal to the contrast agent concentration. Since the model requires knowledge of the longitudinal relaxation time T1, a novel optimization scheme is presented which ensures a reliable measurement. Pharmacokinetic modelling of the observed contrast agent uptake is then performed to obtain physiological parameters relating to microvessel leakage permeability and volume fraction and the assumptions made in the derivation of these parameters are discussed. A simple colour representation is utilized that enables the relevant physiological information to be conveyed to the clinician in a visually efficient and meaningful manner. A second representation, based on vector maps, is also devised and it is demonstrated how this can be used for malignant tumour segmentation. Finally, the procedure is applied to 14 pre- and post-chemotherapy breast cases to demonstrate the clinical value of the technique. In particular, the apparent improved representation of tissue vascularity when compared to conventional methods and the implications for this in treatment assessment are discussed.</t>
  </si>
  <si>
    <t>color coded, slice rendering</t>
  </si>
  <si>
    <t>Large, clinical, study  for validation</t>
  </si>
  <si>
    <t>10.1016/j.media.2005.01.001</t>
  </si>
  <si>
    <t>3D Visualisation of Cerebrospinal Fluid Flow Within the Human Central Nervous System</t>
  </si>
  <si>
    <t>Aroussi, Howden, Vloerberghs</t>
  </si>
  <si>
    <t>MRI</t>
  </si>
  <si>
    <t>modeling to get 3D model and flow data and additional smaller encoding for flow analysis</t>
  </si>
  <si>
    <t>Cerebrospinal fluid flow</t>
  </si>
  <si>
    <t>Central Nervous system</t>
  </si>
  <si>
    <t>Aroussi et al. have combined the structure from MRI data and fluid dynamics to explore cerebrospinal fluid dynamics in central nervous system. Flow is visualized as slices with vectors added directly into 3D model.</t>
  </si>
  <si>
    <t>aroussi.jpg</t>
  </si>
  <si>
    <t>Aroussi, A.; Howden, L.; Vloeberghs, M.</t>
  </si>
  <si>
    <t>The Cerebrospinal fluid (CSF) is a biomedical fluid contained within the Central Nervous System (CNS). It is produced in the ventricular system within the brain and is contained between the meninges, which are membranes lining the brain and the inside of the spine and cranium. It has a major role as a damper that protects the head from injuries and transports biochemical elements and proteins inside the brain. In this paper a three dimensional (3D) model of the Human Ventricular System (HVS) is used to investigate the flow of CSF within the human brain, using Computational Fluid Dynamics (CFD). CSF can be modelled as a Newtonian Fluid and its flow through the HVS can be visualized using CFD. In this investigation a 3D geometric model of the HVS is constructed from MRI data. It is the only model of its type to date. The flow of CSF within the HVS is a complicated phenomenon due to the complex HVS geometry. Understanding the nature of CSF flow allows engineers and physicians to design medical techniques and drugs to treat various HVS complications, such as hydrocephalus as a result of a tumour.</t>
  </si>
  <si>
    <t>flow visualization, particles, streamlines</t>
  </si>
  <si>
    <t>10.1109/DFMA.2006.296914</t>
  </si>
  <si>
    <t>Real-Time Imaging of Skeletal Muscle Velocity</t>
  </si>
  <si>
    <t>Asakawa et al.</t>
  </si>
  <si>
    <t>direct visualization</t>
  </si>
  <si>
    <t>Skeletal muscle velocity</t>
  </si>
  <si>
    <t>Muscle- biceps, triceps</t>
  </si>
  <si>
    <t>Using PCMRI to track velocities of skeletal muscle motion</t>
  </si>
  <si>
    <t>asakawa.jpg</t>
  </si>
  <si>
    <t>Asakawa, Deanna S.; Nayak, Krishna S.; Blemker, Silvia S.; Delp, Scott L.; Pauly, John M.; Nishimura, Dwight G.; Gold, Garry E.</t>
  </si>
  <si>
    <t>Purpose: To test the feasibility of using real-time phase contrast (PC) magnetic resonance imaging (MRI) to track velocities (1–20 cm/second) of skeletal muscle motion. Materials and Methods: To do this we modified a fast real-time spiral PC pulse sequence to accommodate through-plane velocity encoding in the range of –20 to 20 cm/second. We successfully imaged motion of the biceps brachii and triceps brachii muscles during elbow flexion and extension in seven unimpaired adult subjects using real-time PC MRI. Results: The velocity data demonstrate that the biceps brachii and the triceps brachii, antagonistic muscles, move in opposite directions during elbow flexion and extension with velocity values in the muscle tissue ranging from –10 to _x0001_10 cm/second. Conclusion: With further development, real-time PC MRI may provide a means to analyze muscle function in individuals with neurologic or movement disorders who cannot actively complete the repeated motions required for dynamic MRI techniques, such as cine PC MRI, that are more commonly used in musculoskeletal biomechanics applications.</t>
  </si>
  <si>
    <t>10.1002/jmri.10422</t>
  </si>
  <si>
    <t>Two-photon microscopy: Visualization of kidney dynamics</t>
  </si>
  <si>
    <t>Ashworth et al.</t>
  </si>
  <si>
    <t>Microscope</t>
  </si>
  <si>
    <t>Organelle, Cell, Tissue</t>
  </si>
  <si>
    <t>protein behavior in live kidney tissue</t>
  </si>
  <si>
    <t>Kidney</t>
  </si>
  <si>
    <t>Medicine</t>
  </si>
  <si>
    <t>A novel microscopy method, using dual photon detection, to visualize inter and intracelluar dynamics in the kidney</t>
  </si>
  <si>
    <t>ashworth.jpg</t>
  </si>
  <si>
    <t>Ashworth, S. L.; Sandoval, R. M.; Tanner, G. A.; Molitoris, B. A.</t>
  </si>
  <si>
    <t>The introduction of two-photon microscopy, along with the development of new fluorescent probes and innovative computer software, has advanced the study of intracellular and intercellular processes in the tissues of living organisms. Researchers can now determine the distribution, behavior, and interactions of labeled chemical probes and proteins in live kidney tissue in real time without fixation artifacts. Chemical probes, such as fluorescently labeled dextrans, have extended our understanding of dynamic events with subcellular resolution. To accomplish expression of specific proteins in vivo, cDNAs of fluorescently labeled proteins have been cloned into adenovirus vectors and infused by micropuncture to induce proximal tubule cell infection and protein expression. The localization and intensity of the expressed fluorescent proteins can be observed repeatedly at different time points allowing for enhanced quantitative analysis while limiting animal use. Optical sections of images acquired with the two-photon microscope can be 3-D reconstructed and quantified with Metamorph, Voxx, and Amira software programs.</t>
  </si>
  <si>
    <t>experimental coloring</t>
  </si>
  <si>
    <t>Increase the depth of penetration, time series reconstruction</t>
  </si>
  <si>
    <t>10.1038/sj.ki.5002315</t>
  </si>
  <si>
    <t>Anatomically accurate high resolution modeling of human whole heart electromechanics: A strongly scalable algebraic multigrid solver method for nonlinear deformation</t>
  </si>
  <si>
    <t>Augustin et al.</t>
  </si>
  <si>
    <t>Molecule, Tissue, Organ</t>
  </si>
  <si>
    <t>Tissue, Organ</t>
  </si>
  <si>
    <t>Explore the results of multiscale whole heart simulation</t>
  </si>
  <si>
    <t>heart electromechanics</t>
  </si>
  <si>
    <t xml:space="preserve">Heart </t>
  </si>
  <si>
    <t>Computational physiology</t>
  </si>
  <si>
    <t>Goal is to generate an electrophysical model that drives the beating of the heart from the resolution of gated ion channels opening on the upstroke of an action potential through the 200-600ms duration of a cardiac action potential to the full cycle of a heartbeat (1s)</t>
  </si>
  <si>
    <t>augustin.jpeg</t>
  </si>
  <si>
    <t>Augustin, Christoph M.; Neic, Aurel; Liebmann, Manfred; Prassl, Anton J.; Niederer, Steven A.; Haase, Gundolf; Plank, Gernot</t>
  </si>
  <si>
    <t>Electromechanical (EM) models of the heart have been used successfully to study fundamental mechanisms underlying a heart beat in health and disease. However, in all modeling studies reported so far numerous simplifications were made in terms of representing biophysical details of cellular function and its heterogeneity, gross anatomy and tissue microstructure, as well as the bidirectional coupling between electrophysiology (EP) and tissue distension. One limiting factor is the employed spatial discretization methods which are not sufficiently flexible to accommodate complex geometries or resolve heterogeneities, but, even more importantly, the limited efficiency of the prevailing solver techniques which are not sufficiently scalable to deal with the incurring increase in degrees of freedom (DOF) when modeling cardiac electromechanics at high spatio-temporal resolution. This study reports on the development of a novel methodology for solving the nonlinear equation of finite elasticity using human whole organ models of cardiac electromechanics, discretized at a high para-cellular resolution. Three patient-specific, anatomically accurate, whole heart EM models were reconstructed from magnetic resonance (MR) scans at resolutions of 220 μm, 440 μm and 880 μm, yielding meshes of approximately 184.6, 24.4 and 3.7 million tetrahedral elements and 95.9, 13.2 and 2.1 million displacement DOF, respectively. The same mesh was used for discretizing the governing equations of both electrophysiology (EP) and nonlinear elasticity. A novel algebraic multigrid (AMG) preconditioner for an iterative Krylov solver was developed to deal with the resulting computational load. The AMG preconditioner was designed under the primary objective of achieving favorable strong scaling characteristics for both setup and solution runtimes, as this is key for exploiting current high performance computing hardware. Benchmark results using the 220 μm, 440 μm and 880 μm meshes demonstrate efficient scaling up to 1024, 4096 and 8192 compute cores which allowed the simulation of a single heart beat in 44.3, 87.8 and 235.3 minutes, respectively. The efficiency of the method allows fast simulation cycles without compromising anatomical or biophysical detail.</t>
  </si>
  <si>
    <t>Cardiac Electromechanics, Algebraic Multigrid, Parallel Computing, Whole Heart Model</t>
  </si>
  <si>
    <t>10.1016/j.jcp.2015.10.045</t>
  </si>
  <si>
    <t>CellProﬁler Analyst Web (CPAW) - Exploration, analysis, and classiﬁcation of biological images on the web</t>
  </si>
  <si>
    <t>Baidak et al.</t>
  </si>
  <si>
    <t>microscopy</t>
  </si>
  <si>
    <t xml:space="preserve">mainly for visual analysis, but direct visualization of the cell image data for researchers to explore </t>
  </si>
  <si>
    <t>cell phenotype</t>
  </si>
  <si>
    <t>cell</t>
  </si>
  <si>
    <t>bioinformatics</t>
  </si>
  <si>
    <t>domain scientists can explore and analyze image-based data and classify complex biological phenotypes through an interactive user interface now on the web with faster processing capabilities</t>
  </si>
  <si>
    <t>baidak.png</t>
  </si>
  <si>
    <t>Baidak, Bella; Jones, Thouis R; Hussain, Yahiya; Franke, Loraine; Kelminson, Emma; Haehn, Daniel</t>
  </si>
  <si>
    <t>CellProfiler Analyst (CPA) has enabled the scientific research community to explore image-based data and classify complex biological phenotypes through an interactive user interface since its release in 2008. This paper describes CellProfiler Analyst Web (CPAW), a newly redesigned and web-based version of the software, allowing for greater accessibility, quicker setup, and facilitating a simple workflow for users. Installation and managing new versions ha  been challenging and time-consuming, historically. CPAW is an alternative that ensures installation and future updates are not a hassle to the user. CPAW ports the core iteration loop of CPA to a pure server-less browser environment using modern web-development technologies, allowing computationally heavy activities, like machine learning, to occur without freezing the user interface (UI). With a setup as simple as navigating to a website, CPAW presents a clean UI to the user to refine their classifier and explore phenotypic data easily. We evaluated both the old and the new version of the software in an extensive domain expert study. We found that users could complete the essential classification tasks in CPAW and CPA 3.0 with the same efficiency. Additionally, users completed the tasks 20 percent faster using CPAW compared to CPA 3.0. The code of CellProfiler Analyst Web is open-source and available at https://mpsych.github.io/CellProfilerAnalystWeb/.</t>
  </si>
  <si>
    <t>cell profiling, gene expression, classification</t>
  </si>
  <si>
    <t>data handling, fine tune deep learning model, support color and intensity adjustments to cell images</t>
  </si>
  <si>
    <t>10.1109/VIS49827.2021.9623317</t>
  </si>
  <si>
    <t>Toward Real-time Simulation of Cardiac Dynamics</t>
  </si>
  <si>
    <t>Bartocci et al.</t>
  </si>
  <si>
    <t xml:space="preserve">Physiology </t>
  </si>
  <si>
    <t>visualize results of cardiac electrophysiology in voltage map</t>
  </si>
  <si>
    <t>signal propagation (heart electrophysiology)</t>
  </si>
  <si>
    <t>heart</t>
  </si>
  <si>
    <t>graphics</t>
  </si>
  <si>
    <t>near real-time performance of simulated cardiac dynamics in tissues of realistic sizes by using GPU architectures.Simulate normal heartbeat, vfib, vtach</t>
  </si>
  <si>
    <t>bartocci.jpg</t>
  </si>
  <si>
    <t>Bartocci, E.; Cherry, E. M.; Glimm, J.; Grosu, R.; Smolka, S. A.; Fenton, F. H.</t>
  </si>
  <si>
    <t>We show that through careful and model-specific optimizations of their GPU implementations, simulations of realistic, detailed cardiac-cell models now can be performed in 2D and 3D in times that are close to real time using a desktop computer. Previously, large-scale simulations of detailed mathematical models of cardiac cells were possible only using supercomputers. In our study, we consider five different models of cardiac electrophysiology that span a broad range of computational complexity: the two-variable Karma model, the four-variable Bueno-Orovio-Cherry-Fenton model, the eight-variable BeelerReuter model, the 19-variable Ten Tusscher-Panfilov model, and the 67-variable Iyer-Mazhari-Winslow model. For each of these models, we treat both their single- and double-precision versions and demonstrate linear or even sub-linear growth in simulation times with an increase in the size of the grid used to model cardiac tissue. We also show that our GPU implementations of these models can increase simulation speeds to near real-time for simulations of complex spatial patterns indicative of cardiac arrhythmic disorders, including spiral waves and spiral wave breakup. The achievement of real-time applications without the need for supercomputers may, in the near term, facilitate the adoption of modeling-based clinical diagnostics and treatment planning, including patient-specific electrophysiological studies.</t>
  </si>
  <si>
    <t>electrophysiology, GPU, computer graphics, spiral wave, voltage map</t>
  </si>
  <si>
    <t xml:space="preserve">evaluate for diagnostic use </t>
  </si>
  <si>
    <t>10.1145/2037509.2037525</t>
  </si>
  <si>
    <t>Patient-specific isogeometric fluid–structure interaction analysis of thoracic aortic blood flow due to implantation of the Jarvik 2000 left ventricular assist device</t>
  </si>
  <si>
    <t>Bazilevs et al.</t>
  </si>
  <si>
    <t>CT, simulation (NURBS-based isogeometric analysis)</t>
  </si>
  <si>
    <t>patient specific analysis of certain flow quantities</t>
  </si>
  <si>
    <t>Heart</t>
  </si>
  <si>
    <t>Bazilevus et al. proposed a method to encapsulate CT data with NURBS representation, and run a patient specific blood flow simulation on it. The result is than coupled together into visual analytics solution of blood flow with a pump (left ventricular assist device).</t>
  </si>
  <si>
    <t>bazilevs.jpg</t>
  </si>
  <si>
    <t>Bazilevs, Y.; Gohean, J. R.; Hughes, T. J. R.; Moser, R. D.; Zhang, Y.</t>
  </si>
  <si>
    <t>Left ventricular assist devices (LVADs) are continuous flow pumps that are employed in patients with severe heart failure. Although their emergence has significantly improved therapeutic options for patients with heart failure, detailed studies of the impact of LVADs on hemodynamics are notably lacking. To this end we initiate a computational study of the Jarvik 2000 LVAD model employing isogeometric fluid-structure interaction analysis. We focus on a patient-specific configuration in which the LVAD is implanted in the descending thoracic aorta. We perform computations for three pump settings and report our observations for several quantities of hemodynamic interest. It should be noted that this paper presents the first three-dimensional, patient-specific fluid-structure interaction simulation of LVADs.</t>
  </si>
  <si>
    <t>color coded, mesh, NURBS, flow visualization</t>
  </si>
  <si>
    <t>10.1016/j.cma.2009.04.015s</t>
  </si>
  <si>
    <t>Semi-Automatic Vessel Boundary Detection in Cardiac 4D PC-MRI Data Using FTLE fields</t>
  </si>
  <si>
    <t>Behrendt et al.</t>
  </si>
  <si>
    <t>Physiology/Anatomy</t>
  </si>
  <si>
    <t>main goal is automated method to extract vessel boundaries</t>
  </si>
  <si>
    <t>Aorta</t>
  </si>
  <si>
    <t>In this paper, we presented a method to aid the segmentation of vessels in low-contrast cardiac 4D PC-MRI datasets. This was achieved by combining magnitude-based images with flow coherency information extracted from FTLE fields. Although we only tested it with cardiac 4D PC-MRI data, our method should be easily adaptable for other regions of the human body, as long as the vessels are large enough to be visible through 4D PC-MRI.</t>
  </si>
  <si>
    <t>behrendt.jpg</t>
  </si>
  <si>
    <t>Behrendt, Benjamin; Kohler, Benjamin; Grafe, Daniel; Grothoff, Matthias; Gutberlet, Matthias; Preim, Bernhard</t>
  </si>
  <si>
    <t>Four-dimensional phase-contrast magnetic resonance imaging (4D PC-MRI) is a method to non-invasively acquire in-vivo blood flow, e.g. in the aorta. It produces three-dimensional, time-resolved datasets containing both flow speed and direction for each voxel. In order to perform qualitative and quantitative data analysis on these datasets, a vessel segmentation is often required. These segmentations are mostly performed manually or semi-automatically, based on three-dimensional intensity images containing the maximal flow speed over all time steps. To allow for a faster segmentation, we propose a method that, in addition to intensity, incorporates the flow trajectories into the segmentation process. This is accomplished by extracting Lagrangian Coherent Structures (LCS) from the flow data, which indicate physical boundaries in a dynamical system. To approximate LCS in our discrete images, we employ Finite Time Lyapunov Exponent (FTLE) fields to quantify the rate of separation of neighboring flow trajectories. LCS appear as ridges or valleys in FTLE images, indicating the presence of either a flow structure boundary or physical boundary. We will show that the process of segmenting low-contrast 4D PC-MRI datasets can be simplified by using the generated FLTE data in combination with intensity images.</t>
  </si>
  <si>
    <t>vessel boundary, blood flow</t>
  </si>
  <si>
    <t>10.2312/vcbm20161269</t>
  </si>
  <si>
    <t>Tridimensional Visualization and Analysis of Early Human Development</t>
  </si>
  <si>
    <t>Belle et al.</t>
  </si>
  <si>
    <t>Cell, Tissue, Organ, *System, *Organism</t>
  </si>
  <si>
    <t>Anatomy (form follows function)</t>
  </si>
  <si>
    <t>visualize high resolution microscopy data of human embryos to undertsand system structure, looking for specific markers to identify how they influence tissue development</t>
  </si>
  <si>
    <t>embryo development</t>
  </si>
  <si>
    <t>human embryo</t>
  </si>
  <si>
    <t>cell biology</t>
  </si>
  <si>
    <t>we show that whole-mount immunostaining with transcription factors and proliferation markers (KI67 and H3P) expressed in specific cell types (such as stem cells and muscle precursors) can be efficiently carried out in cleared embryos and fetal organs. Our method, which preserves the 3D organization of the organs while achieving a great cellular resolution, is rapid, highly reproducible, and should provide clinicians with a reliable spatial framework for the correlation of in utero and postmortem 3D images of embryos and fetuses.</t>
  </si>
  <si>
    <t>belle.jpg</t>
  </si>
  <si>
    <t>Belle, Morgane; Godefroy, David; Couly, Gérard; Malone, Samuel A.; Collier, Francis; Giacobini, Paolo; Chédotal, Alain</t>
  </si>
  <si>
    <t>Generating a precise cellular and molecular cartography of the human embryo is essential to our understanding of the mechanisms of organogenesis in normal and pathological conditions. Here, we have combined whole-mount immunostaining, 3DISCO clearing, and light-sheet imaging to start building a 3D cellular map of the human development during the first trimester of gestation. We provide high-resolution 3D images of the developing peripheral nervous, muscular, vascular, cardiopulmonary, and urogenital systems. We found that the adult-like pattern of skin innervation is established before the end of the first trimester, showing important intra- and inter-individual variations in nerve branches. We also present evidence for a differential vascularization of the male and female genital tracts concomitant with sex determination. This work paves the way for a cellular and molecular reference atlas of human cells, which will be of paramount importance to understanding human development in health and disease.</t>
  </si>
  <si>
    <t>3DISCO; database; embryo; fetus; human; iDISCO; light sheet microscopy; nervous system; tissue clearing; urogenital system.</t>
  </si>
  <si>
    <t>Defining how many cells give rise to an individual organ and understanding how cell numbers are regulated during development is essential to understanding the process of organogenesis</t>
  </si>
  <si>
    <t>10.1016/j.cell.2017.03.008</t>
  </si>
  <si>
    <t>3D volumetric muscle modeling for real-time deformation analysis with FEM</t>
  </si>
  <si>
    <t>Berranen et al.</t>
  </si>
  <si>
    <t>modeling of muscle deformation, visualize output of model</t>
  </si>
  <si>
    <t>Muscle dynamics</t>
  </si>
  <si>
    <t>Muscle</t>
  </si>
  <si>
    <t>Medicine engineering</t>
  </si>
  <si>
    <t>Three-dimensional finite element constitutive muscle simulation based on Hill model.</t>
  </si>
  <si>
    <t>berranen.jpg</t>
  </si>
  <si>
    <t>Berranen, Yacine; Hayashibe, Mitsuhiro; Gilles, Benjamin; Guiraud, David</t>
  </si>
  <si>
    <t>Computer simulation is promising numerical tool to study muscle volumetric deformations. However, most models are facing very long computation time and thus are based on simplified wire Hill muscle model. The purpose of this study is to develop a real-time three-dimensional biomechanical model of volumetric muscle based on modified Hill model for the active stress which is controlled from EMG recordings. Finite element model is used to estimate the passive behavior of the muscle and tendons during contraction. We demonstrate that this 3D model implementation is very cost effective with respect to the computation time and the simulation gives good results compared to real measured data. Thus, this effective implementation will allow implementing much more complex and realistic models considering the muscle as volumetric continuum, with moderate computation time.</t>
  </si>
  <si>
    <t>animation, time curve, EMG</t>
  </si>
  <si>
    <t>establish the geometrical model of muscles in lower extremities from MRI acquisitions</t>
  </si>
  <si>
    <t>10.1109/EMBC.2012.6347083</t>
  </si>
  <si>
    <t>DNA Animations for Science-Art Exhibition</t>
  </si>
  <si>
    <t>Berry</t>
  </si>
  <si>
    <t>animation</t>
  </si>
  <si>
    <t>Molecule, Organelle, Cell</t>
  </si>
  <si>
    <t>animation of DNA-related processes in real time, designed for communication with cinematic elements</t>
  </si>
  <si>
    <t>pathway</t>
  </si>
  <si>
    <t>DNA</t>
  </si>
  <si>
    <t>biomedical animation</t>
  </si>
  <si>
    <t>multiscale animation that starts with an outer view of the cell, then dives into the nucleus to observe the process of gene expression and repair; processes occur in real-time</t>
  </si>
  <si>
    <t>berry.jpg</t>
  </si>
  <si>
    <t>Berry, Drew</t>
  </si>
  <si>
    <r>
      <t xml:space="preserve">Edit of wehi.tv's DNA animations.
Created for V&amp;A exhibition "The Future Starts Here" 2018
youtube: </t>
    </r>
    <r>
      <rPr>
        <u/>
        <sz val="10"/>
        <color rgb="FF1155CC"/>
        <rFont val="Arial"/>
      </rPr>
      <t>https://www.youtube.com/watch?v=7Hk9jct2ozY</t>
    </r>
  </si>
  <si>
    <t>DNA repair, animation</t>
  </si>
  <si>
    <t>In Vivo Three-Dimensional MR Wall Shear Stress Estimation in Ascending Aortic Dilatation</t>
  </si>
  <si>
    <t>Bieging et al.</t>
  </si>
  <si>
    <t>Main interest in identifying regions of high wall shear stress</t>
  </si>
  <si>
    <t>Biegning et al. have proposed a method of segmentation relevant flow data from PC-MRI, and to visualize the flow using pathlines, together with color coding the pressure on aorta to investigate wall shear stress.</t>
  </si>
  <si>
    <t>bieging.jpg</t>
  </si>
  <si>
    <t>Bieging, Erik T.; Frydrychowicz, Alex; Wentland, Andrew; Landgraf, Benjamin R.; Johnson, Kevin M.; Wieben, Oliver; François, Christopher J.</t>
  </si>
  <si>
    <t>Purpose: To estimate surface-based wall shear stress (WSS) and evaluate flow patterns in ascending aortic dilatation (AscAD) using a high-resolution, time-resolved, three-dimensional (3D), three-directional velocity encoded, radially undersampled phase contrast MR sequence (4D PC-MRI). Materials and Methods: 4D PC-MRI was performed in 11 patients with AscAD (46.3 6 22.0 years) and 10 healthy volunteers (32.9 6 13.4 years) after written informed consent and institutional review board approval. Following manual vessel wall segmentation of the ascending aorta (MATLAB, The Mathworks, Natick, MA), a 3D surface was created using spline interpolation. Spatial WSS variation based on surface division in 12 segments and temporal variation were evaluated in AscAD and normal aortas. Visual analysis of flow patterns was performed based on streamlines and particle traces using EnSight (v9.0, CEI, Apex, NC). Results: AscAD was associated with significantly increased diastolic WSS, decreased systolic to diastolic WSS ratio, and delayed onset of peak WSS (all P &lt; 0.001). Temporally averaged WSS was increased and peak systolic WSS was decreased. The maximum WSS in AscAD was on the anterior wall of the ascending aorta. Vortical flow with highest velocities along the anterior wall and increased helical flow during diastole were observed in AscAD compared with controls. Conclusion: Changes in WSS in the ascending aorta of AscAD correspond to observed alterations in flow patterns compared to controls.</t>
  </si>
  <si>
    <t>streamlines, slice rendering</t>
  </si>
  <si>
    <t>10.1002/jmri.22485</t>
  </si>
  <si>
    <t>Productive visualization of high-throughput sequencing data using the SeqCode open portable platform</t>
  </si>
  <si>
    <t>Blanco, González-Ramírez, Di Croce</t>
  </si>
  <si>
    <t>gene sequence, e.g. ChIP-seq, ATAC-seq, and RNA-seq</t>
  </si>
  <si>
    <t>Molecule, Organelle</t>
  </si>
  <si>
    <t xml:space="preserve">SeqCode is entirely focused on the graphical analysis of 1D genomic data (e.g. ChIP-seq, RNA-seq). analysis tasks include: create Custom profiles for quick visualization of fresh data in genome browsers, create Averaged occupancy plots to spot the genomic distribution of a transcription factor/histone modification, produce Density heatmaps to display the strength of the signal on each target, Read counts for signal quantification and further dataset comparisons,classify peaks into different genomic features, identify target peaks and compare peaks, and evaluate conservation of genomic regions
</t>
  </si>
  <si>
    <t>gene expression</t>
  </si>
  <si>
    <t>gene, dna bp</t>
  </si>
  <si>
    <t>computational biology</t>
  </si>
  <si>
    <t>Current high-throughput sequencing techniques (e.g. ChIP-seq, ATAC-seq, and RNA-seq) can use a single run to identify the repertoire of functional characteristics of the genome. Therefore, an accurate interpretation of the results is fundamental to understand how the transcriptomic and epigenomic landscape of cells evolve during developmental and/or disease stages. This tool is designed for graphical analysis of high throughput gene sequence data</t>
  </si>
  <si>
    <t>seqcode.jpg</t>
  </si>
  <si>
    <t>Blanco, Enrique; González-Ramírez, Mar; Di Croce, Luciano</t>
  </si>
  <si>
    <r>
      <t xml:space="preserve">Large-scale sequencing techniques to chart genomes are entirely consolidated. Stable computational methods to perform primary tasks such as quality control, read mapping, peak calling, and counting are likewise available. However, there is a lack of uniform standards for graphical data mining, which is also of central importance. To fill this gap, we developed SeqCode, an open suite of applications that analyzes sequencing data in an elegant but efficient manner. Our software is a portable resource written in ANSI C that can be expected to work for almost all genomes in any computational configuration. Furthermore, we offer a user-friendly front-end web server that integrates SeqCode functions with other graphical analysis tools. Our analysis and visualization toolkit represents a significant improvement in terms of performance and usability as compare to other existing programs. Thus, SeqCode has the potential to become a key multipurpose instrument for high-throughput professional analysis; further, it provides an extremely useful open educational platform for the world-wide scientific community. SeqCode website is hosted at http://ldicrocelab.crg.eu, and the source code is freely distributed at </t>
    </r>
    <r>
      <rPr>
        <u/>
        <sz val="10"/>
        <color rgb="FF1155CC"/>
        <rFont val="Arial"/>
      </rPr>
      <t>https://github.com/eblancoga/seqcode.</t>
    </r>
  </si>
  <si>
    <t xml:space="preserve">sequence, gene, genomics </t>
  </si>
  <si>
    <t xml:space="preserve">integrate more features for comparison tasks </t>
  </si>
  <si>
    <t>10.1038/s41598-021-98889-7</t>
  </si>
  <si>
    <t>4D phase contrast MRI at 3 T: Effect of standard and blood-pool contrast agents on SNR, PC-MRA, and blood flow visualization</t>
  </si>
  <si>
    <t>Bock et al.</t>
  </si>
  <si>
    <t>PC-MRA</t>
  </si>
  <si>
    <t>streamlines derived from the data and visualized, main idea exploratory (overview) of what data contain</t>
  </si>
  <si>
    <t>Bock et al. wrote a study of different observable agents, to enhance the visualization from 3D PC-MRI. Visualization is done with aorta isosurface extracted from PC-MRI data, and coupled with pathlines seeding planes color coding the measured velocity.</t>
  </si>
  <si>
    <t>bock.jpg</t>
  </si>
  <si>
    <t>Bock, Jelena; Frydrychowicz, Alex; Stalder, Aurélien F.; Bley, Thorsten A.; Burkhardt, Hans; Hennig, Jürgen; Markl, Michael</t>
  </si>
  <si>
    <t>Time-resolved phase contrast (PC) MRI with velocity encoding in three directions (flow-sensitive four-dimensional MRI) can be employed to assess three-dimensional blood flow in the entire aortic lumen within a single measurement. These data can be used not only for the visualization of blood flow but also to derive additional information on vascular geometry with three-dimensional PC MR angiography (MRA). As PCMRA is sensitive to available signal-to-noise ratio, standard and novel blood pool contrast agents may help to enhance PC-MRA image quality. In a group of 30 healthy volunteers, the influence of different contrast agents on vascular signalto- noise ratio, PC-MRA quality, and subsequent three-dimensional stream-line visualization in the thoracic aorta was determined. Flow-sensitive four-dimensional MRI data acquired with contrast agent provided significantly improved signal-to-noise ratio in magnitude data and noise reduction in velocity data compared to measurements without contrast media. The agreement of three-dimensional PC-MRA with reference standard contrast-enhanced MRA was good for both contrast agents, with improved PC-MRA performance for blood pool contrast agent, particularly for the smaller supraaortic branches. For three-dimensional flow visualization, a trend toward improved results for the data with contrast agent was observed.</t>
  </si>
  <si>
    <t>streamlines, isosurface, volume</t>
  </si>
  <si>
    <t>combined with calculated vessel geometry, and the determined vessel boundaries can be used for derivation of further hemodynamic parameters such as wall shear stress or pressure gradients</t>
  </si>
  <si>
    <t>10.1002/mrm.22199</t>
  </si>
  <si>
    <t>The Inner Life of the Cell</t>
  </si>
  <si>
    <t>Bolinsky</t>
  </si>
  <si>
    <t>PDB</t>
  </si>
  <si>
    <t>Illustration</t>
  </si>
  <si>
    <t>pathway, organelle behavior</t>
  </si>
  <si>
    <t>molecules, organelles</t>
  </si>
  <si>
    <t>Illustrator</t>
  </si>
  <si>
    <t>Animations are natural way of showing a temporal aspect of the processes. Bolinsky et al. have created a set of online animations called "Inner life of cell". The animated video was showing multiple processes happening inside the cell like Membrane dynamics, protein creation, transport inside the cell environment.</t>
  </si>
  <si>
    <t>bolinsky.jpg</t>
  </si>
  <si>
    <t>Bolinsky, David</t>
  </si>
  <si>
    <t>The Inner Life of the Cell is an 8.5-minute 3D computer graphics animation illustrating the molecular mechanisms that occur when a white blood cell in the blood vessels of the human body is activated by inflammation (Leukocyte extravasation). It shows how a white blood cell rolls along the inner surface of the capillary, flattens out, and squeezes through the cells of the capillary wall to the site of inflammation where it contributes to the immune reaction. When teaching biology, professors will often generate 3D animations to demonstrate certain concepts to their students in a much more visual way than would otherwise be possible. In the case of The Inner Life of the Cell the creators aimed for a more cinematic, as opposed to academic, feel.</t>
  </si>
  <si>
    <t>illustrative animation</t>
  </si>
  <si>
    <t>The Cell Cycle Browser: An Interactive Tool for Visualizing, Simulating, and Perturbing Cell-Cycle Progression</t>
  </si>
  <si>
    <t>Borland et al.</t>
  </si>
  <si>
    <t>simulation, microscopy</t>
  </si>
  <si>
    <t>Each dataset contains a time series of measurements for any number of molecular species captured across multiple individual cells. Each single-cell time series, or trace, is derived from the analysis of segmented images of proliferating human cells expressing a fluorescent reporter. . user can select which analysis plots to display including a time-series plot of experimental and simulated data; a growth curve plot for each dataset/simulation; and a simulated analytical flow cytometry plot of DNA synthesis versus DNA content fluorescence-activated cell sorting for the current simulation, or any datasets that contain phase information. use hierarchical clustering of cell tracks</t>
  </si>
  <si>
    <t>cell cycle</t>
  </si>
  <si>
    <t>we describe a web-based tool, the Cell Cycle Browser (CCB), for visualizing, simulating, and analyzing the timeline of molecular events during cell-cycle progression. In its most basic functionality, the CCB displays time-series data representing various molecular activities over the course of a single-cell cycle. Single-cell traces from time-lapse fluorescent microscopy experiments—representing different biological activities from multiple cell lines—may be aligned in time to examine the temporal sequence of cell-cycle events and explore new relationships among cell-cycle events. In addition, the CCB enables a user to simulate a mechanistic model of cell-cycle progression and align the model output with experimental data in time to better understand and predict cell-cycle behaviors.</t>
  </si>
  <si>
    <t>borland.jpg</t>
  </si>
  <si>
    <t>Borland, David; Yi, Hong; Grant, Gavin D.; Kedziora, Katarzyna M.; Chao, Hui Xiao; Haggerty, Rachel A.; Kumar, Jayashree; Wolff, Samuel C.; Cook, Jeanette G.; Purvis, Jeremy E.</t>
  </si>
  <si>
    <t>The cell cycle is driven by precise temporal coordination among many molecular activities. To understand and explore this process, we developed the Cell Cycle Browser (CCB), an interactive web interface based on real-time reporter data collected in proliferating human cells. This tool facilitates visualizing, organizing, simulating, and predicting the outcomes of perturbing cell-cycle parameters. Time-series traces from individual cells can be combined to build a multi-layered timeline of molecular activities. Users can simulate the cell cycle using computational models that capture the dynamics of molecular activities and phase transitions. By adjusting individual expression levels and strengths of molecular relationships, users can predict effects on the cell cycle. Virtual assays, such as growth curves and flow cytometry, provide familiar outputs to compare cell-cycle behaviors for data and simulations. The CCB serves to unify our understanding of cell-cycle dynamics and provides a platform for generating hypotheses through virtual experiments.</t>
  </si>
  <si>
    <t>cell cycle; computational modeling; data visualization; live-cell imaging; single-cell dynamics</t>
  </si>
  <si>
    <t>Future improvements to the CCB will include: (1) the ability to create customized, password-protected workspaces for individual users that allows them to create private workspaces that they can choose to make public later; (2) data from additional organisms; (3) a portal for submitting raw data for review to be available for visualization as tracks; (4) automated imputation of phase transition locations based on single-cell traces; and (5) the ability to load, simulate, and compare multiple computational models.</t>
  </si>
  <si>
    <t>10.1016/j.cels.2018.06.004</t>
  </si>
  <si>
    <t>Visual Analysis of Cardiac 4D MRI Blood Flow Using Line Predicates</t>
  </si>
  <si>
    <t>Born et al.</t>
  </si>
  <si>
    <t>Visual analysis main component, direct visualization for exploration of data as secondary concept as well</t>
  </si>
  <si>
    <t>Vessel</t>
  </si>
  <si>
    <t>Born et al. created a visual analysis solution of blood flow using line predicates. Line predicates are precalculated integral lines clustered and sorted by similar flow properties, such as velocity, vorticity, or flow paths. The user can combine the line predicates flexibly and by that filter out interesting flow features helping to gain overview.</t>
  </si>
  <si>
    <t>born.jpg</t>
  </si>
  <si>
    <t>Born, Silvia; Pfeifle, Matthias; Markl, Michael; Gutberlet, Matthias; Scheuermann, Gerik</t>
  </si>
  <si>
    <t>4D MRI is an in vivo flow imaging modality which has the potential to significantly enhance diagnostics and therapy of cardiovascular diseases. However, current analysis methods demand too much time and expert knowledge in order to apply 4D MRI in the clinics or larger clinical studies. One missing piece are methods allowing to gain a quick overview of the flow data's main properties. We present a line predicate approach that sorts precalculated integral lines, which capture the complete flow dynamics, into bundles with similar properties. We introduce several streamline and pathline predicates that allow to structure the flow according to various features useful for blood flow analysis, such as, e.g., velocity distribution, vortices, and flow paths. The user can combine these predicates flexibly and by that create flow structures that help to gain overview and carve out special features of the current dataset. We show the usefulness of our approach by means of a detailed discussion of 4D MRI datasets of healthy and pathological aortas.</t>
  </si>
  <si>
    <t>streamlines, line predicates, isosurface</t>
  </si>
  <si>
    <t>To further improve insight and overview, a reduction of line clutter could be achieved by displaying a line bundle’s flow behavior with less lines or more abstract methods.</t>
  </si>
  <si>
    <t>10.1109/TVCG.2012.318</t>
  </si>
  <si>
    <t>y-lower group</t>
  </si>
  <si>
    <t>Metabolic network visualization using constraint planar graph drawing algorithm</t>
  </si>
  <si>
    <t>Bourqui et al.</t>
  </si>
  <si>
    <t>Pathway</t>
  </si>
  <si>
    <t>network visual analysis</t>
  </si>
  <si>
    <t>metabolism</t>
  </si>
  <si>
    <t>Graph drawing method, which take in account the decomposition of the network into metabolic pathway as well as biochemical textbook drawing conventions.</t>
  </si>
  <si>
    <t>bourqui.jpg</t>
  </si>
  <si>
    <t>Bourqui, R.; Auber, D.; Lacroix, V.; Jourdan, F.</t>
  </si>
  <si>
    <t>A metabolic network is a set of interconnected metabolic pathways (subnetworks). Until recently, metabolic studies were dedicated to a single pathway, but current researches now consider the entire network. As matter stands, existing visualization tools cannot be used to undertake these global studies since they have been designed to probe metabolic pathways. For the purpose of making it feasible, this paper presents a graph drawing algorithm for the whole metabolic network. Our collaboration with biologists led us to introduce drawing constraints which take into account the decomposition of the network into metabolic pathways as well as biochemical textbook drawing conventions. These constraints raise numerous graph drawing problems which are solved by first recursively decomposing the network then applying suitable graph drawing algorithms. Finally, we present an application that illustrates the advantage of this representation when visualizing groups of reactions which span several metabolic pathways.</t>
  </si>
  <si>
    <t>network, layout</t>
  </si>
  <si>
    <t>Routing of edges at the end of the quotient graph drawing, focus+context methods</t>
  </si>
  <si>
    <t>10.1109/IV.2006.75</t>
  </si>
  <si>
    <t>y - upper grp</t>
  </si>
  <si>
    <t>OpenCMISS: a multi-physics &amp; multi-scale computational infrastructure for the VPH/Physiome project</t>
  </si>
  <si>
    <t>Bradley et al.</t>
  </si>
  <si>
    <t>Molecule, Organelle, Cell, Tissue, Organ</t>
  </si>
  <si>
    <t>Molecule, Cell, Tissue, Organ</t>
  </si>
  <si>
    <t>See results of CellML simulations, modify parameters in OpenCMISS-Zinc (the compnent that allows field manipulation and visualization)</t>
  </si>
  <si>
    <t xml:space="preserve">many </t>
  </si>
  <si>
    <t>many</t>
  </si>
  <si>
    <t>Mechanical engineering</t>
  </si>
  <si>
    <t>OpenCMISS is designed to encompass multiple sets of physical equations and to link subcellular and tissue-level biophysical processes into organ-level processes</t>
  </si>
  <si>
    <t>opencmiss.jpg</t>
  </si>
  <si>
    <t>Bradley, Chris; Bowery, Andy; Britten, Randall; Budelmann, Vincent; Camara, Oscar; Christie, Richard; Cookson, Andrew; Frangi, Alejandro F.; Gamage, Thiranja Babarenda; Heidlauf, Thomas; Krittian, Sebastian; Ladd, David; Little, Caton; Mithraratne, Kumar; Nash, Martyn; Nickerson, David; Nielsen, Poul; Nordbø, Oyvind; Omholt, Stig; Pashaei, Ali; Paterson, David; Rajagopal, Vijayaraghavan; Reeve, Adam; Röhrle, Oliver; Safaei, Soroush; Sebastián, Rafael; Steghöfer, Martin; Wu, Tim; Yu, Ting; Zhang, Heye; Hunter, Peter</t>
  </si>
  <si>
    <t>The VPH/Physiome Project is developing the model encoding standards CellML (cellml.org) and FieldML (fieldml.org) as well as web-accessible model repositories based on these standards (models.physiome.org). Freely available open source computational modelling software is also being developed to solve the partial differential equations described by the models and to visualise results. The OpenCMISS code (opencmiss.org), described here, has been developed by the authors over the last six years to replace the CMISS code that has supported a number of organ system Physiome projects.OpenCMISS is designed to encompass multiple sets of physical equations and to link subcellular and tissue-level biophysical processes into organ-level processes. In the Heart Physiome project, for example, the large deformation mechanics of the myocardial wall need to be coupled to both ventricular flow and embedded coronary flow, and the reaction-diffusion equations that govern the propagation of electrical waves through myocardial tissue need to be coupled with equations that describe the ion channel currents that flow through the cardiac cell membranes.In this paper we discuss the design principles and distributed memory architecture behind the OpenCMISS code. We also discuss the design of the interfaces that link the sets of physical equations across common boundaries (such as fluid-structure coupling), or between spatial fields over the same domain (such as coupled electromechanics), and the concepts behind CellML and FieldML that are embodied in the OpenCMISS data structures. We show how all of these provide a flexible infrastructure for combining models developed across the VPH/Physiome community.</t>
  </si>
  <si>
    <t>opencmiss, modeling, VPH/Physiome project</t>
  </si>
  <si>
    <t xml:space="preserve">establish deeper linkages with other models/projects </t>
  </si>
  <si>
    <t>10.1016/j.pbiomolbio.2011.06.015</t>
  </si>
  <si>
    <t>mentioned in Sec Taxonomy as example of multi-scale sim model</t>
  </si>
  <si>
    <t>Visual Understanding of Metabolic Pathways Across Organisms Using Layout in Two and a Half Dimensions</t>
  </si>
  <si>
    <t>Brandes, Dwyer, Schreiber</t>
  </si>
  <si>
    <t>model/database</t>
  </si>
  <si>
    <t>Comparative analysis of pathways across species, exploration of individual elements in pathway (what's in the pathway?)</t>
  </si>
  <si>
    <t>molecules</t>
  </si>
  <si>
    <t xml:space="preserve">method to visualize set of related metabolic pathways across different organisms that uses the Hamming distance. Metabolic pathway is a directed hypergraph, can be interactively explored to compare the differences and change between perspective, parallel, and cross-section views to more clearly visualize the data </t>
  </si>
  <si>
    <t>brandes.jpg</t>
  </si>
  <si>
    <t>Brandes, Ulrik; Dwyer, Tim; Schreiber, Falk</t>
  </si>
  <si>
    <t>We propose a method for visualizing a set of related metabolic pathways acrossorganisms using 2 1/2 dimensional graph visualization. Interdependent, two-dimensional layouts of each pathway are stacked on top of each other so thatbiologists get a full picture of subtle and significant differences among the path-ways. The (dis)similarities between pathways are expressed by the Hammingdistances of the underlying graphs which are used to compute a stacking orderfor the pathways. Layouts are determined by a global layout of the union of allpathway graphs using a variant of the proven Sugiyama approach for layeredgraph drawing. Our variant layout approach allows edges to cross if they appearin different graphs.</t>
  </si>
  <si>
    <t>metabolic pathway, evolution</t>
  </si>
  <si>
    <t>embed pathways into phylogenetic tree of pathways (more complex structures)</t>
  </si>
  <si>
    <t>10.2390/biecoll-jib-2004-2</t>
  </si>
  <si>
    <t>Epithelial cell reconstruction and visualization of the developing Drosophila wing imaginal disc</t>
  </si>
  <si>
    <t>Breen et al.</t>
  </si>
  <si>
    <t>Microscopy (originally) real input now is volumetric epithelial model, mesh model of cell boundaries</t>
  </si>
  <si>
    <t>To better understand the mechanisms that guide tissues into their final shape, it is important to investigate and measure the cellular arrangements within tissues - observe growth of cells over ROI, cell size is color coded to heatmap. has reconstructed 3D models</t>
  </si>
  <si>
    <t>wing</t>
  </si>
  <si>
    <t>Vis - biovis</t>
  </si>
  <si>
    <t>we present a set of techniques that produces detailed 3D models of the individual cells in an epithelial sheet. Techniques that may be used to produce detailed 3D models of the individual cells in biological epithelial tissues. The inputs to the techniques are a 3D volumetric model of the tissue and a mesh model of the cell faces lying on its apical surface. We have applied the techniques to the analysis of the developing imaginal wing disc of a late-larval Drosophila melanogaster. The 3D models are produced with a data processing pipeline that include: definition of a Region of Interest (ROI), projection of the ROI vertices first to the basal surface then to the apical surface, projection of apical cell faces to the basal surface, creation of 3D epithelial cell models, and calculation and visualization of individual cell length and volume.</t>
  </si>
  <si>
    <t>breen.jpg</t>
  </si>
  <si>
    <t>Breen, David E.; Widmann, Thomas; Bai, Linge; Ju¨licher, Frank; Dahmann, Christian</t>
  </si>
  <si>
    <t>Quantifying and visualizing the shape of developing biological tissues provide information about the morphogenetic processes in multicellular organisms. The size and shape of biological tissues depend on the number, size, shape, and arrangement of the constituting cells. To better understand the mechanisms that guide tissues into their final shape, it is important to investigate and measure the cellular arrangements within tissues. Here we present a set of techniques that produces detailed 3D models of the individual cells in an epithelial sheet. The inputs to the techniques are a volumetric model of an epithelium and a mesh model of the cell boundaries lying on its apical surface. The techniques include: definition of a Region of Interest (ROI), projection of the ROI vertices first to the basal surface then to the apical surface, projection of apical cell faces to the basal surface, creation of 3D epithelial cell models, and calculation and visualization of length and volume for each cell. In their first utilization we have applied these techniques to construct the individual epithelial cells of the wing imaginal disc of Drosophila melanogaster. To date, 3D epithelial cell models have been created, allowing for the calculation and visualization of cell parameters. The results show position-dependent patterns of cell shape in the wing imaginal disc. Our procedures should offer a general data processing pipeline for the construction of detailed 3D models of a wide variety of epithelial tissues.</t>
  </si>
  <si>
    <t>biological tissue growth</t>
  </si>
  <si>
    <t>apply these techniques to significant numbers of specimens from different developmental stages. The quantitative data on cell shape and cell topology that can be derived over developmental time spans from the 3D models will provide the groundwork for future biomechanical models of tissue morphogenesis.</t>
  </si>
  <si>
    <t>10.1109/BioVis.2012.6378596</t>
  </si>
  <si>
    <t>BioDynaMo: a general platform for scalable agent-based simulation</t>
  </si>
  <si>
    <t>Breitweiser et al.</t>
  </si>
  <si>
    <t xml:space="preserve">Visualize results of simulation </t>
  </si>
  <si>
    <t>signal propagation, cell division, etc</t>
  </si>
  <si>
    <t>cell, tissue</t>
  </si>
  <si>
    <t>Visualization</t>
  </si>
  <si>
    <t>BioDynaMo is an open-source software platform for life scientists for simulating biological agent-based models. It is general purpose and large scale, can simulate cell, tissue dynamics, signal propagation across brain</t>
  </si>
  <si>
    <t>breitwieser.jpg</t>
  </si>
  <si>
    <t>Breitwieser, L., Hesam, A., de Montigny, J., Vavourakis, V., Iosif, A., Jennings, J., Kaiser, M., Manca, M., Di Meglio, A., Al-Ars, Z. and Rademakers, F.,</t>
  </si>
  <si>
    <t>Motivation: Agent-based modeling is an indispensable tool for studying complex biological systems. However, existing simulators do not always take full advantage of modern hardware and often have a field-specific software design.
Results: We present a novel simulation platform called BioDynaMo that alleviates both of these problems. BioDynaMo features a general-purpose and high-performance simulation engine. We demonstrate that BioDynaMo can be used to simulate use cases in: neuroscience, oncology, and epidemiology. For each use case we validate our findings with experimental data or an analytical solution. Our performance results show that BioDynaMo performs up to three orders of magnitude faster than the state-of-the-art baseline. This improvement makes it feasible to simulate each use case with one billion agents on a single server, showcasing the potential BioDynaMo has for computational biology research.
Availability: BioDynaMo is an open-source project under the Apache 2.0 license and is available at this http URL. Instructions to reproduce the results are available in supplementary information.</t>
  </si>
  <si>
    <t xml:space="preserve">simulation, molecular dynamics </t>
  </si>
  <si>
    <t>improve processing time</t>
  </si>
  <si>
    <t>10.1101/2020.06.08.139949</t>
  </si>
  <si>
    <t>Latent state visualization of neural firing rates</t>
  </si>
  <si>
    <t>Brockmeier et al.</t>
  </si>
  <si>
    <t>dimension reduction of multichannel data</t>
  </si>
  <si>
    <t>signal propagation, movement</t>
  </si>
  <si>
    <t>neurons grp</t>
  </si>
  <si>
    <t>Neurology</t>
  </si>
  <si>
    <t>Method of dimension reduction, to extract meaningfull visualization from neural recordings.</t>
  </si>
  <si>
    <t>brockmeier.jpg</t>
  </si>
  <si>
    <t>Brockmeier, Austin J.; Kriminger, Evan G.; Sanchez, Justin C.; Príncipes, José C.</t>
  </si>
  <si>
    <t>Visualizing the collective modulation of multiple neurons during a known behavioral task is useful for exploratory analysis, but handling the large dimensionality of neural recordings is challenging. We further investigate using static dimensionality reduction techniques on neural firing rate data during an arm movement task. This lower-dimensional representation of the data is able to capture the neural states corresponding to different portions of the behavior task. A simulation using a dynamical model lends credence to the ability of the technique to generate a representation that preserves underlying dynamics of the model. This technique is a straightforward way to extract a useful visualization for neural recordings during brain-machine interface tasks. Meaningful visualization confirms underlying structure in data, which can be captured with parametric modeling.</t>
  </si>
  <si>
    <t>data dimension reduction, color coded, 3D line plot</t>
  </si>
  <si>
    <t>Further modeling that captures the structure.</t>
  </si>
  <si>
    <t>10.1109/NER.2011.5910509</t>
  </si>
  <si>
    <t>A framework for fast initial exploration of PC-MRI cardiac ﬂow</t>
  </si>
  <si>
    <t>Broos et al.</t>
  </si>
  <si>
    <t>The goal of this work is to enable initial cardiac flow exploration without time-consuming manual preprocessing. Main goal to understand what the data contain, also allow for interactive selection of areas of interest for further exploration</t>
  </si>
  <si>
    <t>Broos et al. have proposed a sketch method for rapid exploration of blood flow data from PC-MRI. In summary, the contributions of this paper are:
(1) Investigation and proposal of context visualization without the need of additional imaging or tedious segmentation. (2) An intuitive interactive selection of the areas of interest.(3) A feature-based seeding for cardiac flow visualization.(4) A user study to evaluate the different aspects of the framework</t>
  </si>
  <si>
    <t>broos.jpg</t>
  </si>
  <si>
    <t>Broos, A. J. M.; de Hoon, N. H. L.C.; de Koning, P. J. H.; van der Geest, R. J.; Vilanova, A.; Jalba, A. C.</t>
  </si>
  <si>
    <t>Cardiac flow is still not fully understood, and is currently an active research topic. Using phase-contrast magnetic resonance imaging (PC-MRI) blood flow can be measured. For the inspection of such flow, researchers often rely on methods that require additional scans produced by different imaging modalities to provide context. This requires labor-intensive registration and often manual segmentation before any exploration of the data is performed. This work provides a framework that allows for a quick exploration of cardiac flow without the need of additional imaging and time-consuming segmentation. To achieve this, only the 4D data from one PC-MRI scan is used. A context visualization is derived automatically from the data, and provides context for the flow. Instead of relying on segmentation to deliver an accurate context, the heart’s ventricles are approximated by half-ellipsoids that can be placed with minimal user interaction. Furthermore, seeding positions for flow visualization can be placed automatically in areas of interest defined by the user and based on derived flow features. The framework enables a user to do a fast initial exploration of cardiac flow, as is demonstrated by a use case and a user study involving cardiac blood flow researchers.</t>
  </si>
  <si>
    <t>pathlines, isosurfaces, color coded, sketching</t>
  </si>
  <si>
    <t>10.2312/vcbm.20161273</t>
  </si>
  <si>
    <t>Automated Illustration of Molecular Flexibility</t>
  </si>
  <si>
    <t>Bryden et al.</t>
  </si>
  <si>
    <t>additional encoding of molecular flexibility</t>
  </si>
  <si>
    <t>Molecular motion</t>
  </si>
  <si>
    <t>PDB:2ICY</t>
  </si>
  <si>
    <t>Create ilustration of molecular flexibility with the arrow glyphs describing the flexibility and direction of molecular deformation.</t>
  </si>
  <si>
    <t>bryden.jpg</t>
  </si>
  <si>
    <t>Bryden, Aaron; Jr, George N. Phillips; Gleicher, Michael</t>
  </si>
  <si>
    <t>In this paper, we present an approach to creating illustrations of molecular flexibility using normal mode analysis (NMA). The output of NMA is a collection of points corresponding to the locations of atoms and associated motion vectors, where a vector for each point is known. Our approach abstracts the complex object and its motion by grouping the points, models the motion of each group as an affine velocity, and depicts the motion of each group by automatically choosing glyphs such as arrows. Affine exponentials allow the extrapolation of non-linear effects such as near rotations and spirals from the linear velocities. Our approach automatically groups points by finding sets of neighboring points whose motions fit the motion model. The geometry and motion models for each group are used to determine glyphs that depict the motion, with various aspects of the motion mapped to each glyph. We evaluated the utility of our system in real work done by structural biologists both by utilizing it in our own structural biology work and quantitatively measuring its usefulness on a set of known protein conformation changes. Additionally, in order to allow ourselves and our collaborators to effectively use our techniques we integrated our system with commonly used tools for molecular visualization.</t>
  </si>
  <si>
    <t>arrow glyphs</t>
  </si>
  <si>
    <t>Perceptual design for using arrows</t>
  </si>
  <si>
    <t>10.1109/TVCG.2010.250</t>
  </si>
  <si>
    <t>done in molecule dynamics</t>
  </si>
  <si>
    <t>Visualizing metabolic network dynamics through time-series metabolomic data</t>
  </si>
  <si>
    <t>Buchweitz et al.</t>
  </si>
  <si>
    <t>metabolomic data</t>
  </si>
  <si>
    <t>Molecule, Cell</t>
  </si>
  <si>
    <t>exploration and analysis methods for metabolomics data in metabolic pathway maps, similar to Escher etc</t>
  </si>
  <si>
    <t>molecule</t>
  </si>
  <si>
    <t xml:space="preserve">we present GEM-Vis, an original method for the visualization of time-course metabolomic data within the context of metabolic network maps. </t>
  </si>
  <si>
    <t>buchweitz.jpeg</t>
  </si>
  <si>
    <t>Buchweitz, L.F., Yurkovich, J.T., Blessing, C., Kohler, V., Schwarzkopf, F., King, Z.A., Yang, L., Jóhannsson, F., Sigurjónsson, Ó.E., Rolfsson, Ó. and Heinrich, J.</t>
  </si>
  <si>
    <t>Background
New technologies have given rise to an abundance of -omics data, particularly metabolomic data. The scale of these data introduces new challenges for the interpretation and extraction of knowledge, requiring the development of innovative computational visualization methodologies. Here, we present GEM-Vis, an original method for the visualization of time-course metabolomic data within the context of metabolic network maps. We demonstrate the utility of the GEM-Vis method by examining previously published data for two cellular systems—the human platelet and erythrocyte under cold storage for use in transfusion medicine.
Results
The results comprise two animated videos that allow for new insights into the metabolic state of both cell types. In the case study of the platelet metabolome during storage, the new visualization technique elucidates a nicotinamide accumulation that mirrors that of hypoxanthine and might, therefore, reflect similar pathway usage. This visual analysis provides a possible explanation for why the salvage reactions in purine metabolism exhibit lower activity during the first few days of the storage period. The second case study displays drastic changes in specific erythrocyte metabolite pools at different times during storage at different temperatures.
Conclusions
The new visualization technique GEM-Vis introduced in this article constitutes a well-suitable approach for large-scale network exploration and advances hypothesis generation. This method can be applied to any system with data and a metabolic map to promote visualization and understand physiology at the network level. More broadly, we hope that our approach will provide the blueprints for new visualizations of other longitudinal -omics data types. The supplement includes a comprehensive user’s guide and links to a series of tutorial videos that explain how to prepare model and data files, and how to use the software SBMLsimulator in combination with further tools to create similar animations as highlighted in the case studies.</t>
  </si>
  <si>
    <t>metabolomics, pathways, cell phenotype</t>
  </si>
  <si>
    <t>10.1186/s12859-020-3415-z</t>
  </si>
  <si>
    <t>SnapShot: Phosphoregulation of Mitosis</t>
  </si>
  <si>
    <t>Burgess et al.</t>
  </si>
  <si>
    <t>Mass spectrometry–based proteomics</t>
  </si>
  <si>
    <t>Moleule, Organelle, Cell</t>
  </si>
  <si>
    <t xml:space="preserve">communicate cascade of phosphorylation events that lead to overall cell behaviors </t>
  </si>
  <si>
    <t>mitosis, molecular pathway</t>
  </si>
  <si>
    <t>cell, molecules</t>
  </si>
  <si>
    <t>cascade of phosphorylation events is laid out as a cyclic journey through a cellular landscape. Proteins are represented as tracks and phosphoevents are positioned by time and subcellular location—two key variables in these experiments. This layout facilitates spatial reasoning about causal relationships, helping researchers use these complex data sets to gain insight into cellular processes, such as insulin response or mitosis.</t>
  </si>
  <si>
    <t>burgess.jpg</t>
  </si>
  <si>
    <t>Burgess, A.; Vuong, J.; Rogers, S.; Malumbres, M.; O’Donoghue, S.I.</t>
  </si>
  <si>
    <t>During mitosis, a cell divides its duplicated genome into two identical daughter cells. This process must occur without errors to prevent proliferative diseases (e.g., cancer). A key mechanism controlling mitosis is the precise timing of more than 32,000 phosphorylation and dephosphorylation events by a network of kinases and counterbalancing phosphatases. The identity, magnitude, and temporal regulation of these events have emerged recently, largely from advances in mass spectrometry. Here, we show phosphoevents currently believed to be key regulators of mitosis. For an animated version of this SnapShot, please see http://www.cell.com/cell/enhanced/odonoghue2.</t>
  </si>
  <si>
    <t>visual communication, chart, phosphorylation</t>
  </si>
  <si>
    <t>10.1016/j.cell.2017.06.003</t>
  </si>
  <si>
    <t>Multi-scale computational models of the airways to unravel the pathophysiological mechanisms in asthma and chronic obstructive pulmonary disease (AirPROM)</t>
  </si>
  <si>
    <t xml:space="preserve">Burrowes et al. </t>
  </si>
  <si>
    <t>simulation, CT, MRI, omics</t>
  </si>
  <si>
    <t xml:space="preserve">explore/evaluate results of multiscale model on 3D model of lung/bronchial tree </t>
  </si>
  <si>
    <t>breathing</t>
  </si>
  <si>
    <t>lung</t>
  </si>
  <si>
    <t>biomedical engineering</t>
  </si>
  <si>
    <t xml:space="preserve">integrated multi-scale model of the airways in order to unravel the complex pathophysiological mechanisms occurring in the diseases asthma and COPD. The workflow includes collection and analysis of patient data, extraction of structural information from medical images, the construction of computational meshes, three-dimensional computational fluid dynamics (CFD) and the development of a multi-scale model—capturing information from the gene–cell–tissue level—that predicts clinically relevant outcomes. AirPROM knowledge management system: The main focus of the modelling within AirPROM is ventilation and the impact of pathophysiological changes on resultant ventilatory and gas exchange function. Because changes occur throughout the airway network—within both large and small airways—and in the parenchymal tissue, there are several components we need to include in an organ-scale model to understand the system as a whole. We optimize and bring together the existing techniques in three-dimensional CFD (see §3.1), small airway measurements and models (see §3.2), one-dimensional flow modelling, organ-level continuum mechanics and statistical models (see §3.4) to capture the structure and function of a whole lung. Sub-organ-level components also need to be integrated with the organ model to enable an understanding of the multi-scale nature of these diseases. Here, we again optimize and bring together existing tools and techniques using agent-based modelling to predict emergent tissue properties from gene–cell interactions.
*applying the technique of individual-based modelling/agent-based modelling (ABM) to capture the changes occurring at the cell level. </t>
  </si>
  <si>
    <t>burrowes.jpg</t>
  </si>
  <si>
    <t>Burrowes, K.S.; De Backer, J.; Smallwood, R.; Sterk, P.J.; Gut, I.; Wirix-Speetjens, R.; Siddiqui, S.; Owers-Bradley, J.; Wild, J., Maier, D.; Brightling, C.</t>
  </si>
  <si>
    <t>The respiratory system comprises several scales of biological complexity: the genes, cells and tissues that work in concert to generate resultant function. Malfunctions of the structure or function of components at any spatial scale can result in diseases, to the detriment of gas exchange, right heart function and patient quality of life. Vast amounts of data emerge from studies across each of the biological scales; however, the question remains: how can we integrate and interpret these data in a meaningful way? Respiratory disease presents a huge health and economic burden, with the diseases asthma and chronic obstructive pulmonary disease (COPD) affecting over 500 million people worldwide. Current therapies are inadequate owing to our incomplete understanding of the disease pathophysiology and our lack of recognition of the enormous disease heterogeneity: we need to characterize this heterogeneity on a patient-specific basis to advance healthcare. In an effort to achieve this goal, the AirPROM consortium (Airway disease Predicting Outcomes through patient-specific computational Modelling) brings together a multi-disciplinary team and a wealth of clinical data. Together we are developing an integrated multi-scale model of the airways in order to unravel the complex pathophysiological mechanisms occurring in the diseases asthma and COPD.</t>
  </si>
  <si>
    <t xml:space="preserve"> asthma, chronic obstructive pulmonary disease, computational modelling</t>
  </si>
  <si>
    <t>increased collab across institutions, continue model verification</t>
  </si>
  <si>
    <t>10.1098/rsfs.2012.0057</t>
  </si>
  <si>
    <t>in multiscale section</t>
  </si>
  <si>
    <t>MoleCollar and Tunnel Heat Map Visualizations for Conveying Spatio-Temporo-Chemical Properties Across and Along Protein Voids</t>
  </si>
  <si>
    <t>Byska et al.</t>
  </si>
  <si>
    <t>Simulation,PDB</t>
  </si>
  <si>
    <t>visual analysis with some direct visualization</t>
  </si>
  <si>
    <t>DhaA mutations</t>
  </si>
  <si>
    <t>Novel method for evaluation of the biochemical relevance of tunnels in proteins in large ensembles of molecular dynamics, using heatmaps, connected brushing and tunnel bottleneck spatial composition.</t>
  </si>
  <si>
    <t>byska.jpg</t>
  </si>
  <si>
    <t>Byška, J.; Jurčík, A.; Gröller, M. E.; Viola, I.; Kozlíková, B.</t>
  </si>
  <si>
    <t>Studying the characteristics of proteins and their inner void space, including their geometry, physico-chemical properties and dynamics are instrumental for evaluating the reactivity of the protein with other small molecules. The analysis of long simulations of molecular dynamics produces a large number of voids which have to be further explored and evaluated. In this paper we propose three new methods: two of them convey important properties along the long axis of a selected void during molecular dynamics and one provides a comprehensive picture across the void. The first two proposed methods use a specific heat map to present two types of information: an overview of all detected tunnels in the dynamics and their bottleneck width and stability over time, and an overview of a specific tunnel in the dynamics showing the bottleneck position and changes of the tunnel length over time. These methods help to select a small subset of tunnels, which are explored individually and in detail. For this stage we propose the third method, which shows in one static image the temporal evolvement of the shape of the most critical tunnel part, i.e., its bottleneck. This view is enriched with abstract depictions of different physicochemical properties of the amino acids surrounding the bottleneck. The usefulness of our newly proposed methods is demonstrated on a case study and the feedback from the domain experts is included. The biochemists confirmed that our novel methods help to convey the information about the appearance and properties of tunnels in a very intuitive and comprehensible manner</t>
  </si>
  <si>
    <t>heatmap, time curve, brushing</t>
  </si>
  <si>
    <t>10.1111/cgf.12612</t>
  </si>
  <si>
    <t>AnimoAminoMiner: Exploration of Protein Tunnels and their Properties in Molecular Dynamics</t>
  </si>
  <si>
    <t>Byška et al.</t>
  </si>
  <si>
    <t>visual exploration and analysis of protein tunnel dynamics</t>
  </si>
  <si>
    <t>protein tunnel</t>
  </si>
  <si>
    <t xml:space="preserve">In this paper we proposed the novel AnimoAminoMiner representation. It provides biochemists with an abstracted overview on the main characteristics of a protein tunnel, namely its width, length, surrounding amino acids and their properties. This also includes changes over time represented by molecular dynamics simulations. Among other numerous characteristics of protein tunnels, these were selected as the most crucial ones when searching for the best mutation candidates influencing protein reactivity and its function. The AnimoAminoMiner focuses also on the interactive exploration of the proposed representations which leads to a fast and intuitive selection of the most appropriate candidate amino acids. </t>
  </si>
  <si>
    <t>byskaamino.jpg</t>
  </si>
  <si>
    <t>Byška, J., Le Muzic, M., Gröller, M.E., Viola, I. and Kozlikova, B.</t>
  </si>
  <si>
    <t>In this paper we propose a novel method for the interactive exploration of protein tunnels. The basic principle of our approach is that we entirely abstract from the 3D/4D space the simulated phenomenon is embedded in. A complex 3D structure and its curvature information is represented only by a straightened tunnel centerline and its width profile. This representation focuses on a key aspect of the studied geometry and frees up graphical estate to key chemical and physical properties represented by surrounding amino acids. The method shows the detailed tunnel profile and its temporal aggregation. The profile is interactively linked with a visual overview of all amino acids which are lining the tunnel over time. In this overview, each amino acid is represented by a set of colored lines depicting the spatial and temporal impact of the amino acid on the corresponding tunnel. This representation clearly shows the importance of amino acids with respect to selected criteria. It helps the biochemists to select the candidate amino acids for mutation which changes the protein function in a desired way. The AnimoAminoMiner was designed in close cooperation with domain experts. Its usefulness is documented by their feedback and a case study, which are included.</t>
  </si>
  <si>
    <t>Byška, Jan; Le Muzic, Mathieu; Gröller, M. Eduard; Viola, Ivan; Kozlíková, Barbora</t>
  </si>
  <si>
    <t>10.1109/TVCG.2015.2467434</t>
  </si>
  <si>
    <t>Analysis of long molecular dynamics simulations using interactive focus+ context visualization</t>
  </si>
  <si>
    <t>Simulation (MD)</t>
  </si>
  <si>
    <t xml:space="preserve">The input dataset, formed by long MD simulations, is analyzed by combining different properties in a 2D plot. From the graph, the user can extract the important events, which control the temporal and spatial focus and context 3D view by adjusting the visual representation and the animation speed. </t>
  </si>
  <si>
    <t>molecular dynamics, molecular interactions</t>
  </si>
  <si>
    <t>molecules, ligands, proteins</t>
  </si>
  <si>
    <t>designed and developed a novel interactive visual analysis system for MD simulations with the goal to better integrate 3D animations of MD simulation data into a typical biochemical analysis workflow. In an iterative design process, we elicited, discussed, and extended potentially useful techniques – not only from the molecular visualization field, but also from other visualization areas. The prototype was integrated into CAVER Analyst</t>
  </si>
  <si>
    <t>byska2019.jpg</t>
  </si>
  <si>
    <t>Byška, Jan; Trautner, Thomas; Marques, Sérgio M.; Damborskỳ, Jirí; Kozlíková, Barbora; Waldner, Manuela</t>
  </si>
  <si>
    <t>Analyzing molecular dynamics (MD) simulations is a key aspect to understand protein dynamics and function. With increasing computational power, it is now possible to generate very long and complex simulations, which are cumbersome to explore using traditional 3D animations of protein movements. Guided by requirements derived from multiple focus groups with protein engineering experts, we designed and developed a novel interactive visual analysis approach for long and crowded MD simulations. In this approach, we link a dynamic 3D focus+context visualization with a 2D chart of time series data to guide the detection and navigation towards important spatio-temporal events. The 3D visualization renders elements of interest in more detail and increases the temporal resolution dependent on the time series data or the spatial region of interest. In case studies with different MD simulation data sets and research questions, we found that the proposed visual analysis approach facilitates exploratory analysis to generate, confirm, or reject hypotheses about causalities. Finally, we derived design guidelines for interactive visual analysis of complex MD simulation data.</t>
  </si>
  <si>
    <t>molecular dynamics, ligand binding, ligand trajectory</t>
  </si>
  <si>
    <t>more versatile and smart interfaces for the user to express the high-level investigation focus, conduct longer run dynamics simulations</t>
  </si>
  <si>
    <t>10.1111/cgf.13701</t>
  </si>
  <si>
    <t>y-upper grp</t>
  </si>
  <si>
    <t>The MetaCyc database of metabolic pathways and enzymes and the BioCyc collection of pathway/genome databases</t>
  </si>
  <si>
    <t>Caspi et al.</t>
  </si>
  <si>
    <t>pathway database</t>
  </si>
  <si>
    <t xml:space="preserve">network and carton illustrations of pathways (cartoon example is the electron transer pathway diagram) provide information for researchers who wish to learn about the actors in a pathway, how they connect, how they react </t>
  </si>
  <si>
    <t xml:space="preserve">pathway </t>
  </si>
  <si>
    <t>biology</t>
  </si>
  <si>
    <t>MetaCyc (MetaCyc.org) is a highly curated reference database of small-molecule metabolism from all domains of life. It contains data about enzymes and metabolic pathways that have been experimentally validated and reported in the scientific literature</t>
  </si>
  <si>
    <t>caspi.png</t>
  </si>
  <si>
    <t>Caspi, R., Altman, T., Billington, R., Dreher, K., Foerster, H., Fulcher, C.A., Holland, T.A., Keseler, I.M., Kothari, A., Kubo, A. and Krummenacker, M.</t>
  </si>
  <si>
    <t>The MetaCyc database (MetaCyc.org) is a freely accessible comprehensive database describing metabolic pathways and enzymes from all domains of life. The majority of MetaCyc pathways are small-molecule metabolic pathways that have been experimentally determined. MetaCyc contains more than 2400 pathways derived from &gt;46,000 publications, and is the largest curated collection of metabolic pathways. BioCyc (BioCyc.org) is a collection of 5700 organism-specific Pathway/Genome Databases (PGDBs), each containing the full genome and predicted metabolic network of one organism, including metabolites, enzymes, reactions, metabolic pathways, predicted operons, transport systems, and pathway-hole fillers. The BioCyc website offers a variety of tools for querying and analyzing PGDBs, including Omics Viewers and tools for comparative analysis. This article provides an update of new developments in MetaCyc and BioCyc during the last two years, including addition of Gibbs free energy values for compounds and reactions; redesign of the primary gene/protein page; addition of a tool for creating diagrams containing multiple linked pathways; several new search capabilities, including searching for genes based on sequence patterns, searching for databases based on an organism's phenotypes, and a cross-organism search; and a metabolite identifier translation service.</t>
  </si>
  <si>
    <t>pathway database, illustration, network visualization</t>
  </si>
  <si>
    <t>continue adding new pathways to database</t>
  </si>
  <si>
    <t>10.1093/nar/gkv1164</t>
  </si>
  <si>
    <t>Fast Joint Detection-Estimation of Evoked Brain Activity in Event-Related fMRI Using a Variational Approach</t>
  </si>
  <si>
    <t>Chaari et al.</t>
  </si>
  <si>
    <t>fMRI</t>
  </si>
  <si>
    <t>direct visualization with a little bit of derivation and color coding</t>
  </si>
  <si>
    <t>Medical imaging</t>
  </si>
  <si>
    <t>Chaari et al. have presented a new intra-subject method for parcel-based joint detection-estimation of brain activity from fMRI time series.</t>
  </si>
  <si>
    <t>chaari.jpg</t>
  </si>
  <si>
    <t>Chaari, Lotfi; Vincent, Thomas; Forbes, Florence; Dojat, Michel; Ciuciu, Philippe</t>
  </si>
  <si>
    <t>In standard within-subject analyses of event-related functional magnetic resonance imaging (fMRI) data, two steps are usually performed separately: detection of brain activity and estimation of the hemodynamic response. Because these two steps are inherently linked, we adopt the so-called region-based joint detection-estimation (JDE) framework that addresses this joint issue using a multivariate inference for detection and estimation. JDE is built by making use of a regional bilinear generative model of the BOLD response and constraining the parameter estimation by physiological priors using temporal and spatial information in a Markovian model. In contrast to previous works that use Markov Chain Monte Carlo (MCMC) techniques to sample the resulting intractable posterior distribution, we recast the JDE into a missing data framework and derive a variational expectation-maximization (VEM) algorithm for its inference. A variational approximation is used to approximate the Markovian model in the unsupervised spatially adaptive JDE inference, which allows automatic fine-tuning of spatial regularization parameters. It provides a new algorithm that exhibits interesting properties in terms of estimation error and computational cost compared to the previously used MCMC-based approach. Experiments on artificial and real data show that VEM-JDE is robust to model misspecification and provides computational gain while maintaining good performance in terms of activation detection and hemodynamic shape recovery.</t>
  </si>
  <si>
    <t>small multiples, color coded, time curve, heatmap</t>
  </si>
  <si>
    <t>10.1109/TMI.2012.2225636</t>
  </si>
  <si>
    <t>A Dynamic Skull Model for Simulation of Cerebral Cortex Folding</t>
  </si>
  <si>
    <t>Chen et al</t>
  </si>
  <si>
    <t>Simulation, DTI (for structural)</t>
  </si>
  <si>
    <t>model of human brain, and direct visualization of simulation</t>
  </si>
  <si>
    <t>morphogenesis/embryogenesis</t>
  </si>
  <si>
    <t>Cerebral cortex</t>
  </si>
  <si>
    <t>Chen et al.  have proposed a novel modeling approach to simulate the process of brain folding with mechanical constrait of human skull, and additional constraint of cerebral fluid pressure inside the skull. They are able to produce a time steps of the brain folding development.</t>
  </si>
  <si>
    <t>chen.jpg</t>
  </si>
  <si>
    <t>Chen, Hanbo; Guo, Lei; Nie, Jingxin; Zhang, Tuo; Hu, Xintao; Liu, Tianming</t>
  </si>
  <si>
    <t>The mechanisms of human cerebral cortex folding and their interactions during brain development are largely unknown, partly due to the difficulties in biological experiments and data acquisition for the developing fetus brain. Computational modeling and simulation provide a novel approach to the understanding of cortex folding processes in normal or aberrant neurodevelopment. Based on our recently developed computational model of the cerebral cortex folding using neuronal growth model and mechanical skull constraint, this paper presents a computational dynamic model of the brain skull that regulates the cortical folding simulation. Our simulation results show that the dynamic skull model is more biologically realistic and significantly improves our cortical folding simulation results. This work provides further computational support to the hypothesis that skull is an important regulator of cortical folding.</t>
  </si>
  <si>
    <t>mesh, color coded, animation, small multiples</t>
  </si>
  <si>
    <t>examine, model and simulate more premises regarding cortex folding mechanisms</t>
  </si>
  <si>
    <t>10.1007/978-3-642-15745-5_51</t>
  </si>
  <si>
    <t>A framework for three-dimensional simulation of morphogenesis</t>
  </si>
  <si>
    <t>Cickovski et al.</t>
  </si>
  <si>
    <t>Cell, Tissue</t>
  </si>
  <si>
    <t>modeling of morpheogenesis</t>
  </si>
  <si>
    <t>Cell growth, interaction</t>
  </si>
  <si>
    <t>Chicken limb</t>
  </si>
  <si>
    <t>Bioinf</t>
  </si>
  <si>
    <t>A framework for biologically relevant models for cell clustering, growth, and interaction with chemical fields.</t>
  </si>
  <si>
    <t>cickovski.jpg</t>
  </si>
  <si>
    <t>Cickovski, Trevor M.; Huang, Chengbang; Chaturvedi, Rajiv; Glimm, Tilmann; Hentschel, H. George E.; Alber, Mark S.; Glazier, James A.; Newman, Stuart A.; Izaguirre, Jesuś A.</t>
  </si>
  <si>
    <t>We present COMPUCELL3D, a software framework for three-dimensional simulation of morphogenesis in different organisms. COMPUCELL3D employs biologically relevant models for cell clustering, growth, and interaction with chemical fields. COMPUCELL3D uses design patterns for speed, efficient memory management, extensibility, and flexibility to allow an almost unlimited variety of simulations. We have verified COMPUCELL3D by building a model of growth and skeletal pattern formation in the avian (chicken) limb bud. Binaries and source code are available, along with documentation and input files for sample simulations, at http://compucell.sourceforge.net.</t>
  </si>
  <si>
    <t>animation, Cellular Potts Model (CPM), biological development, reaction-diffusion, cellular automata, morphogenesis, Extensible
Markup Language (XML).</t>
  </si>
  <si>
    <t>10.1109/TCBB.2005.46</t>
  </si>
  <si>
    <t>Molecular Maya (mMaya)</t>
  </si>
  <si>
    <t>Clarafi</t>
  </si>
  <si>
    <t>x-ray crystallography, nmr</t>
  </si>
  <si>
    <t>Anatomy/Physiology</t>
  </si>
  <si>
    <t>plugin for Maya, less geared for analysis and more for exploration of structures and for communication (animation)</t>
  </si>
  <si>
    <t>molecule interactions, dyanmics</t>
  </si>
  <si>
    <t>Vis - VIZBI - illustration/systems bio</t>
  </si>
  <si>
    <t xml:space="preserve">Molecular Maya (mMaya) is a free plugin for Autodesk Maya that lets users import, model and animate molecular structures. </t>
  </si>
  <si>
    <t>clarafi.jpg</t>
  </si>
  <si>
    <t>Molecular Maya (mMaya) is a free plugin for Autodesk Maya that lets users import, model and animate molecular structures. We leverage the power and flexibility of Maya while offering innovative, intuitive tools specialized for the challenges of molecular modeling and animation. mMaya is further enhanced by a series of 'kits' that expand its functionality and greatly streamline molecular modeling, animation, and simulation (see below).</t>
  </si>
  <si>
    <t>Maya, autodesk, molecular animation</t>
  </si>
  <si>
    <t>Illustration-Inspired Visualization of Blood Flow Dynamics</t>
  </si>
  <si>
    <t>Coppin et al.</t>
  </si>
  <si>
    <t>CFD</t>
  </si>
  <si>
    <t xml:space="preserve">main idea to communicate dynamics of blood flow, use of illustrative techniques to abstract essential elements </t>
  </si>
  <si>
    <t>vessel</t>
  </si>
  <si>
    <t xml:space="preserve">illustrative flow visualization techniques to communicate essential features of blood flow </t>
  </si>
  <si>
    <t>coppin.jpg</t>
  </si>
  <si>
    <t>Coppin, P.; Harvey, J.; Valen-Sendstad, K.; Steinman, D.; Steinman, D.</t>
  </si>
  <si>
    <t>Image-based computational fluid dynamics (CFD) is a central tool in the evaluation of hemodynamic factors in cardiovascular disease development and treatment, to the point where major vendors are now seeking to deploy CFD solvers on their medical imaging platforms. Detailed hemodynamic data available from CFD generate large data sets due to complex flow, which are difficult to render clearly – and thus communicate to clinical stakeholders – using conventional engineering flow visualization techniques. This is especially challenging considering the four-dimensional nature of the flow patterns (i.e., rapidly varying in space and time), as well as the clinical need for generating static reports rather than cumbersome digital animations. Taking a cue from the rich history of biomedical illustration, our goal is to use this opportunity for developing new data-driven paradigms for visualizing blood flow based on the principles of illustration, sequential art, and the visual vocabularies and conventions of radiology and vascular surgery.</t>
  </si>
  <si>
    <t>Coppin, Peter; Harvey, John; Valen-Sendstad, Kristian; Steinman, Dolores; Steinman, David</t>
  </si>
  <si>
    <t>10.1109/IV.2014.19</t>
  </si>
  <si>
    <t>Interactive Network Visualization of Gene Expression Time-Series Data</t>
  </si>
  <si>
    <t>Cruz, Arrais, Machado</t>
  </si>
  <si>
    <t>RNAseq</t>
  </si>
  <si>
    <t>main goal is analysis of protein networks for gene expression: By moving through the timeline, it was possible to observe that proteins within the same clusters presented similar gene expression profiles, meaning increases and decreases at the same points in time.; 
clustering algorithm that does analyzing and grouping nodes based on the similarity of their attributes, such as gene expression variation between time points, which identifies clusters of proteins that share similar activation patterns. Furthermore, by distorting the time line in order to position time points according to their similarity, it is possible to identify behaviours that occur over time, such as cycles and significant changes "When handling biological data, the list of processes associated to any selected node is queried from the GO database and displayed at the bottom of the user interface. When a cluster is selected, this list will display all the biological processes found in that group, along with the quantity of occurrences, as shown in Figure 1. This provides the user with the ability to compare the groups of proteins based on external database data"</t>
  </si>
  <si>
    <t>molecule pathway (protein-protein interaction network, gene expression)</t>
  </si>
  <si>
    <t>protein</t>
  </si>
  <si>
    <t>visualization</t>
  </si>
  <si>
    <t>In this paper, we propose a novel visualization tool for representing and analyzing gene expression time-series data, capable of improving the biological reasoning over large datasets. Integrates GO ontology database</t>
  </si>
  <si>
    <t>cruz.jpg</t>
  </si>
  <si>
    <t>Cruz, António; P. Arrais, Joel; Machado, Penousal</t>
  </si>
  <si>
    <t>Visualization models have shown to be remarkably important in the interpretation of datasets across many fields of study. In the field of Biology, data visualization is used to better understand processes that range from phylogenetic trees to multiple layers of molecular networks. The latter is especially challenging due to the large quantities of varying elements and complex relationships, often with no perceptible structure. Although various tools have been proposed to improve the visualization of molecular networks, many challenges still persist. In this paper, we propose a tool that uses interactive visualization models to represent the dynamic behaviors of molecular networks. The tool employs various methods to explore and organize the data, including clustering, force-directed layouts, and a timeline for navigating through time-series data. To further analyze temporal attributes, the timeline can be distorted through a force-directed layout to spatially position time points according to their similarity. Additionally, gene expression can be annotated through an integrated biological database. The visualization model was validated with the use of time-series gene expression RNA-Seq data from the HIV-1 infection.</t>
  </si>
  <si>
    <t>protein similarity, gene expression profile, time-dependent data</t>
  </si>
  <si>
    <t xml:space="preserve">reduce data dimensionality for easier analysis </t>
  </si>
  <si>
    <t>10.1109/iV.2018.00105</t>
  </si>
  <si>
    <t>MoFlow: visualizing conformational changes in molecules as molecular flow improves understanding</t>
  </si>
  <si>
    <t>Dabdoub et al.</t>
  </si>
  <si>
    <t>extending representation by timelines</t>
  </si>
  <si>
    <t>The authors  have extended the classical representation of molecules by time pathlines, which depict the dynamic of the molecule changes during the simulation</t>
  </si>
  <si>
    <t>dabdoub.jpg</t>
  </si>
  <si>
    <t>Dabdoub, Shareef M.; Rumpf, R. Wolfgang; Shindhelm, Amber D.; Ray, William C.</t>
  </si>
  <si>
    <t>Background: Current visualizations of molecular motion use a Timeline-analogous representation that conveys ''first the molecule was shaped like this, then like this...''. This scheme is orthogonal to the Pathline-like human understanding of motion ''this part of the molecule moved from here to here along this path.'' We present MoFlow, a system for visualizing molecular motion using a Pathline-analogous representation. Results: The MoFlow system produces high-quality renderings of molecular motion as atom pathlines, as well as interactive WebGL visualizations, and 3D printable models. In a preliminary user study, MoFlow representations are shown to be superior to canonical representations for conveying molecular motion. Conclusions: Pathline-based representations of molecular motion are more easily understood than timeline representations. Pathline representations provide other advantages because they represent motion directly, rather than representing structure with inferred motion.</t>
  </si>
  <si>
    <t>molecular shape, pathlines, color coded</t>
  </si>
  <si>
    <t>comparative visualization for multiple molecules</t>
  </si>
  <si>
    <t>10.1186/1753-6561-9-S6-S5</t>
  </si>
  <si>
    <t>Bendix: intuitive helix geometry analysis and abstraction</t>
  </si>
  <si>
    <t>Dahl, Chavent, Sansom</t>
  </si>
  <si>
    <t>tool for analysis</t>
  </si>
  <si>
    <t>PDB: 2X79, 2JLO, 2JLN</t>
  </si>
  <si>
    <t>The analysis of the part of molecular structure, alpha helices, is done by bendix, which is software for exploration of alpha helices curvature changes over time inside the molecule. Software provides a color encoding differences in spatial representation of the molecules, coupled with 2D and 3D time curve plots.</t>
  </si>
  <si>
    <t>dahl.jpg</t>
  </si>
  <si>
    <t>Dahl, Anna Caroline E.; Chavent, Matthieu; Sansom, Mark S. P.</t>
  </si>
  <si>
    <t>The flexibility of alpha-helices is important for membrane protein function and calls for better visualization and analysis. Software is presented that quantifies and projects the helix axis evolution over time, with the choice of uniform or analytic heatmap graphics according to the local geometry. Bendix supports static, molecular dynamics, atomistic and coarse-grained input. Availability and implementation: Bendix source code and documentation, including installation instructions, are freely available at http://sbcb.bioch.ox.ac.uk/Bendix. Bendix is written in Tcl as an extension to VMD and is supported by all major operating systems.</t>
  </si>
  <si>
    <t>color coded, mesh, 3D surface plot</t>
  </si>
  <si>
    <t>10.1093/bioinformatics/bts357</t>
  </si>
  <si>
    <t>LifeBrush: Painting, simulating, and visualizing dense biomolecular environments</t>
  </si>
  <si>
    <t>Davison, Samavati, Jacob</t>
  </si>
  <si>
    <t>Anatomy, Physiology (molecular interactions help describe anatomy)</t>
  </si>
  <si>
    <t>agent-based simulation drives spinning and pumping behavior of ATP synthase, tool itself is designed for communicating processes to broad audience/scientists</t>
  </si>
  <si>
    <t>molecular dynamics, packed cell</t>
  </si>
  <si>
    <t>mitochondrion wall</t>
  </si>
  <si>
    <t>LifeBrush is a Cyberworld for painting dynamic molecular illustrations in virtual reality (VR) that then come to life as interactive simulations. We have sculpting tools for creating the geometry of the environment and the molecules. Our history based visualization enables the user to interactively explore and distil, from the busy and chaotic mesoscale environment, the interactions between molecules that drive cellular processes.</t>
  </si>
  <si>
    <t>davison.jpg</t>
  </si>
  <si>
    <t>Davison, Timothy; Samavati, Faramarz; Jacob, Christian</t>
  </si>
  <si>
    <t>LifeBrush is a Cyberworld for painting dynamic molecular illustrations in virtual reality (VR) that then come to life as interactive simulations. We designed our system for the biological mesoscale, a spatial scale where molecules inside cells interact to form larger structures and execute the functions of cellular life. We bring our immersive illustrations to life in VR using agent-based modelling and simulation. Our sketch-based brushes use discrete element texture synthesis to generate molecular-agents along the brush path derived from examples in a palette. In this article we add a new tool to sculpt the geometry of the environment and the molecules. We also introduce a new history based visualization that enables the user to interactively explore and distil, from the busy and chaotic mesoscale environment, the interactions between molecules that drive cellular processes. We demonstrate our system with a mitochondrion example.</t>
  </si>
  <si>
    <t>Agent-based simulation, Discrete element texture synthesis, Sketch-based modelling, Virtual Reality,Visualization</t>
  </si>
  <si>
    <t>10.1016/j.cag.2019.05.006</t>
  </si>
  <si>
    <t>Computer-generated three-dimensional animation of the mitral valve</t>
  </si>
  <si>
    <t>Dayan et al.</t>
  </si>
  <si>
    <t>cinefluoroscopy (xray)</t>
  </si>
  <si>
    <t xml:space="preserve">modeling and animation of the heart; abstraction of data into Maya puts slightly into communication zone </t>
  </si>
  <si>
    <t>Mitral valve dynamics</t>
  </si>
  <si>
    <t>Heart - Mitral valve</t>
  </si>
  <si>
    <t>Mitral valve is the valve between left ventricum and left atrium of the heart. During diastole, a normally-functioning mitral valve opens as a result of increased pressure from the left atrium. Exploration of mechanical differences of mitral valves in healthy patient and patients with pathological states are important for research and teaching. Dayan et al. \cite{dayan:2004}, created a model to produce animation of dynamics of mitral valve complex from the Visible Human project data set, and numeric motion-capture data. The normal and pathophysiologic dynamics can be compared and viewed from any perspective.</t>
  </si>
  <si>
    <t>dayan.jpg</t>
  </si>
  <si>
    <t>Dayan, Joseph H.; Oliker, Aaron; Sharony, Ram; Baumann, F. Gregory; Galloway, Aubrey; Colvin, Stephen B.; Miller, D. Craig; Grossi, Eugene A.</t>
  </si>
  <si>
    <t>Objective: Three-dimensional motion-capture data offer insight into the mechanical differences of mitral valve function in pathologic states. Although this technique is precise, the resulting time-varying data sets can be both difficult to interpret and visualize. We used a new technique to transform these 3-dimensional ovine numeric analyses into an animated human model of the mitral apparatus that can be deformed into various pathologic states. Methods: In vivo, high-speed, biplane cinefluoroscopic images of tagged ovine mitral apparatus were previously analyzed under normal and pathologic conditions. These studies produced serial 3-dimensional coordinates. By using commercial animation and custom software, animated 3-dimensional models were constructed of the mitral annulus, leaflets, and subvalvular apparatus. The motion data wereoverlaid onto a detailed model of the human heart, resulting in a dynamic reconstruction. Results: Numeric motion-capture data were successfully converted into animated 3-dimensional models of the mitral valve. Structures of interest can be isolated by eliminating adjacent anatomy. The normal and pathophysiologic dynamics of the mitral valve complex can be viewed from any perspective. Conclusion: This technique provides easy and understandable visualization of the complex and time-varying motion of the mitral apparatus. This technology creates a valuable research and teaching tool for the conceptualization of mitral valve dysfunction and the principles of repair.</t>
  </si>
  <si>
    <t>10.1016/S0022-5223(03)00959-0</t>
  </si>
  <si>
    <t>From biochemical reaction networks to 3D dynamics in the cell: The ZigCell3D modeling, simulation and visualisation framework</t>
  </si>
  <si>
    <t>De Heras Ciechomski et al.</t>
  </si>
  <si>
    <t>Network</t>
  </si>
  <si>
    <t>modeling,visualization, and some analysis of the simulation</t>
  </si>
  <si>
    <t>Cell signaling</t>
  </si>
  <si>
    <t>ZigCell3D is a unified framework to interactively model, simulate and visualize environment from molecules to cell. The model has input as a pathway, and environment parameters to simulate the overall behavior of the cell, cell cycle included. Moreover, their system is able to show the spatial aspect of the whole cell going from nanometers (atoms), up to whole molecule (micrometers).</t>
  </si>
  <si>
    <t>deheras.jpg</t>
  </si>
  <si>
    <t>Ciechomski, Pablo de Heras; Klann, Michael; Mange, Robin; Koeppl, Heinz</t>
  </si>
  <si>
    <t>Systems-oriented research accelerates our understanding of biological processes and helps in identifying novel drug candidates. However, development of good models and our intuition is hampered by the biological complexity. To be able to see how candidate models evolve in front of the user in an interactive virtual 3D cell at various zoom levels, therefore is a crucial aspect and a challenging problem. The motivation for creating the ZigCell3D software, is thus a holistic view ranging from being able to change model parameters, see how they affect 3D versions of the cell at molecular levels, while at the same time being able to verify the simulated model against a real experimental fluorescence microscopy image. ZigCell3D is a virtual 3D whiteboard approach to chemical reaction modelling. It aims to provide a realtime interactive environment, where complex biophysics research is turned into a creative and game-like 3D environment. The complete system entails modelling, simulation and visualisation as part of a unified framework. The core visualisation is based on a multi-core parallel C/C++ ray tracing engine, that builds a complete 3D iso-surface model of the cell, its organelles and molecules down to the atomic level using PDB files. The simulator itself is based on coarse-grained Brownian motion of the individual molecules, which is visualised in detail in a tightly coupled manner. Using a virtual fluorescence microscope the virtual simulation environment can be benchmarked against real life experimental data.</t>
  </si>
  <si>
    <t>animation, isosurface, network</t>
  </si>
  <si>
    <t>Feedback</t>
  </si>
  <si>
    <t>10.1109/BioVis.2013.6664345</t>
  </si>
  <si>
    <t>TODO in multiscale section</t>
  </si>
  <si>
    <t>4D MRI Flow Coupled to Physics-Based Fluid Simulation for Blood-Flow Visualization</t>
  </si>
  <si>
    <t>De Hoon et al.</t>
  </si>
  <si>
    <t>coupling 4D MRI with blood flow simulation</t>
  </si>
  <si>
    <t>systole</t>
  </si>
  <si>
    <t>De Hoon proposed a visualization which combines the blood-flow velocity measures and fluid simulations to improve visual analysis of hemodynamics. Their illusstrative visualization also allows to compare the differences between the measurements and simulations in comparative visualization,</t>
  </si>
  <si>
    <t>dehoon.jpg</t>
  </si>
  <si>
    <t>Hoon, N. de; Pelt, R. van; Jalba, A.; Vilanova, A.</t>
  </si>
  <si>
    <t>Modern MRI measurements deliver volumetric and time-varying blood-flow data of unprecedented quality. Visual analysis of these data potentially leads to a better diagnosis and risk assessment of various cardiovascular diseases. Recent advances have improved the speed and quality of the imaging data considerably. Nevertheless, the data remains compromised by noise and a lack of spatiotemporal resolution. Besides imaging data, also numerical simulations are employed. These are based on mathematical models of specific features of physical reality. However, these models require realistic parameters and boundary conditions based on measurements. We propose to use data assimilation to bring measured data and physically-based simulation together, and to harness the mutual benefits. The accuracy and noise robustness of the coupled approach is validated using an analytic flow field. Furthermore, we present a comparative visualization that conveys the differences between using conventional interpolation and our coupled approach.</t>
  </si>
  <si>
    <t>flow visualization, arrows, isosurface</t>
  </si>
  <si>
    <t>10.1111/cgf.12368</t>
  </si>
  <si>
    <t>Temporal Interpolation of 4D PC-MRI Blood-flow Measurements Using Bidirectional Physics-based Fluid Simulation</t>
  </si>
  <si>
    <t>PC-MRI, CFD</t>
  </si>
  <si>
    <t>aorta</t>
  </si>
  <si>
    <t>dehoon.2016.jpg</t>
  </si>
  <si>
    <t>de Hoon, Niels H. L. C. De; Jalba, Andrei C.; Eisemann, Elmar; Vilanova, Anna</t>
  </si>
  <si>
    <t>Magnetic Resonance Imaging (MRI) enables volumetric and time-varying measurements of blood-flow data. Such data have shown potential to improve diagnosis and risk assessment of various cardiovascular diseases. Hereby, a unique way of analysing patient-specific haemodynamics becomes possible. However, these measurements are susceptible to artifacts, noise and a coarse spatio-temporal resolution. Furthermore, typical flow visualization techniques rely on interpolation. For example, using pathlines requires a high quality temporal resolution. While numerical simulations, based on mathematical flow models, address some of these limitations, the involved modelling assumptions (e.g., regarding the inflow and mesh) do not provide patientspecific data to the degree actual measurements would. To overcome this issue, data assimilation techniques can be applied to use measured data in order to steer a physically-based simulation of the flow, combining the benefits of measured data and simulation. Our work builds upon such an existing solution to increase the temporal resolution of the measured data, but achieves significantly higher fidelity. We avoid the previous damping and interpolation bias towards one of the measurements, by simulating bidrectionally (forwards and backwards through time) and using sources and sinks. Our method is evaluated and compared to the, currently-used, conventional interpolation scheme and forward-only simulation using measured and analytical flow data. It reduces artifacts, noise, and interpolation error, while being closer to laminar flow, as is expected for flow in vessels.</t>
  </si>
  <si>
    <t>10.2312/VCBM.20161272</t>
  </si>
  <si>
    <t>InkVis: A High-Particle-Count Approach for Visualization of Phase-Contrast Magnetic Resonance Imaging Data</t>
  </si>
  <si>
    <t>de Hoon et al.</t>
  </si>
  <si>
    <t>explore data for areas of abnormal flow, visual encoding used to understand uncertainty (specific property) of the data</t>
  </si>
  <si>
    <t>aneurysm</t>
  </si>
  <si>
    <t>We have presented a flexible framework inspired by experimental physical flow visualization that allows the visualization of various aspects of blood-flow PC-MRI data. Specifically temporal behaviour and uncertainty are features that can be explored in our proposed framework and that are not commonly available in the currently used methods in PC-MRI visualization.</t>
  </si>
  <si>
    <t>dehoon-inkvis.jpg</t>
  </si>
  <si>
    <t>de Hoon, Niels; Lawonn, Kai; Jalba, Andrei; Eisemann, Elmar; Vilanova, Anna</t>
  </si>
  <si>
    <t>Phase-Contrast Magnetic Resonance Imaging (PC-MRI) measures volumetric and time-varying blood flow data, unsurpassed in quality and completeness. Such blood-flow data have been shown to have the potential to improve both diagnosis and risk assessment of cardiovascular diseases (CVDs) uniquely. Typically PC-MRI data is visualized using stream- or pathlines. However, time-varying aspects of the data, e.g., vortex shedding, breakdown, and formation, are not sufficiently captured by these visualization techniques. Experimental flow visualization techniques introduce a visible medium, like smoke or dye, to visualize flow aspects including time-varying aspects. We propose a framework that mimics such experimental techniques by using a high number of particles. The framework offers great flexibility which allows for various visualization approaches. These include common traditional flow visualizations, but also streak visualizations to show the temporal aspects, and uncertainty visualizations. Moreover, these patient-specific measurements suffer from noise artifacts and a coarse resolution, causing uncertainty. Traditional flow visualizations neglect uncertainty and, therefore, may give a false sense of certainty, which can mislead the user yielding incorrect decisions. Previously, the domain experts had no means to visualize the effect of the uncertainty in the data. Our framework has been adopted by domain experts to visualize the vortices present in the sinuses of the aorta root showing the potential of the framework. Furthermore, an evaluation among domain experts indicated that having the option to visualize the uncertainty contributed to their confidence on the analysis.</t>
  </si>
  <si>
    <t>uncertainty visualization</t>
  </si>
  <si>
    <t xml:space="preserve">apply to different flow datasets, e.g. heart data </t>
  </si>
  <si>
    <t>10.2312/vcbm.20191243</t>
  </si>
  <si>
    <t>Visualization of time dependent confocal microscopy data</t>
  </si>
  <si>
    <t>De Leeuw et al.</t>
  </si>
  <si>
    <t>confocal microscopy</t>
  </si>
  <si>
    <t>Organelle, Cell</t>
  </si>
  <si>
    <t>interactive virtual reality tool to explore time-dependent confocal microscopy data:
Visualization is only one part of the analysis process. The visualization system used must be flexible enough to cooperate with the other parts of the process. The consequence of this is that the visualization system must be designed as an open system in which the output of other analysis tools can be incorporated. _x000F_ 
There is no one “silver bullet” visualization technique. Each visualization technique has its strength and weakness. Therefore a whole repertoire of techniques should be offered for use. _x000F_ 
In the analysis process, visualization is also used for collaboration and communication. In order to be effective, results
found in a highly sophisticated environment should be recordable, such that the results can be reproduced for discussion or
publication.</t>
  </si>
  <si>
    <t>mitosis</t>
  </si>
  <si>
    <t>chromosomes</t>
  </si>
  <si>
    <t>visualization tool proteus to see in 3d the process of chromosomes in the nucleus condensing and decondensing in the mitosis phase of the cell cycle. This process lasts approximately 2h</t>
  </si>
  <si>
    <t>leeuw.jpg</t>
  </si>
  <si>
    <t>De Leeuw, W.C.; Van Liere, R.; Verschure, P.J.; Visser, A.E.; Manders, E.M.M.; Van Drielf, R.</t>
  </si>
  <si>
    <t>The microscopic analysis of time dependent 3D live cells provides considerable challenges to visualization. Effective visualization can provide insight into the structure and functioning of living cells. The paper presents a case study in which a number of visualization techniques were applied to analyze a specific problem in cell biology: the condensation and de-condensation of chromosomes during cell division. The spatial complexity of the data required sophisticated presentation techniques. The interactive virtual reality enabled visualization system, proteus, specially equipped for time dependent 3D data sets is described. An important feature of proteus is that it is extendible to cope with application-specific demands.</t>
  </si>
  <si>
    <t>microscopy, cellular biophysics, biology computing, data visualisation, living systems, virtual reality</t>
  </si>
  <si>
    <t xml:space="preserve"> extend proteus by integrating additional analysis tools. In this way we hope to achieve a tight integration of automatic feature detection and interactive visual analysis of the data.</t>
  </si>
  <si>
    <t>10.1109/VISUAL.2000.885735</t>
  </si>
  <si>
    <t>BrainCove: A Tool for Voxel-wise fMRI Brain Connectivity Visualization</t>
  </si>
  <si>
    <t>Dixhoorn et al.</t>
  </si>
  <si>
    <t>visual analysis, some exploration to see data in raw form</t>
  </si>
  <si>
    <t xml:space="preserve">brain activity </t>
  </si>
  <si>
    <t>In this paper, we presented a tool that couples a number of visualizations in order to facilitate the visual analysis of voxel-wise fMRI connectivity. Using our tool, the analyst is able to quickly identify interesting patterns in the functional network of the brain and differences in connectivity patterns between subjects or groups by visually comparing multiple datasets side-by-side. Currently, three different visualizations are implemented, including a pixmap representation and direct volume rendering of the correlation map for a given seed voxel in both anatomical context and a flat-map layout that shows the correlation map in pseudo-anatomical spacing.</t>
  </si>
  <si>
    <t>dixhoorn.jpg</t>
  </si>
  <si>
    <t>Dixhoorn, André F. Van; Milles, Julien R.; Lew, Baldur Van; Botha, Charl P.</t>
  </si>
  <si>
    <t>Functional brain connectivity from fMRI studies has become an important tool in studying functional interactions in the human brain as a complex network. Most recently, research has started focusing on whole brain functional networks at the voxel-level, where fMRI time-signals at each voxel are correlated with every other voxel in the brain to determine their functional connectivity. For a typical 4mm isotropic voxel resolution, this results in connectivity networks with more than twenty thousand nodes and over 400 million links. These cannot be effectively visualized or interactively explored using node-link representations, and due to their size are challenging to show as correlation matrix bitmaps. In this paper, we present a number of methods for the visualization and interactive visual analysis of this new high resolution brain network data, both in its matrix representation as well as in its anatomical context. We have implemented these methods in a GPU raycasting framework that enables real-time interaction, such as network probing and volume deformation, as well as real-time filtering. The techniques are integrated in a visual analysis application in which the different views are coupled, supporting linked interaction. Furthermore, we allow visual comparison of different brain networks with side-by-side and difference visualization. We have evaluated our approach via case studies with domain scientists at two different university medical centers.</t>
  </si>
  <si>
    <t>brain connectivity, functional connectivity, brain mapping, ray casting</t>
  </si>
  <si>
    <t>extend comparative visualization, try other types of cortical maps instead of cylindrical that create less distortion in flat map (currently using cylindrical)</t>
  </si>
  <si>
    <t>10.2312/VCBM/VCBM12/099-106</t>
  </si>
  <si>
    <t>Joint Factor and Kinetic Analysis of Dynamic FDOPA PET Scans of Brain Cancer Patients</t>
  </si>
  <si>
    <t>Dowson et al.</t>
  </si>
  <si>
    <t>PET</t>
  </si>
  <si>
    <t xml:space="preserve">application of factor analysis mixed with usual kinetic analysis of PET data to characterize tissue segments and overcome poor spatial resolution of PET (main idea is transforming the data for a specific analysis goal). Direct visualization of results to explore results of mixed algorithm </t>
  </si>
  <si>
    <t>A method to jointly perform kinetic analysis and factor analysis of dynamic data</t>
  </si>
  <si>
    <t>dowson.jpg</t>
  </si>
  <si>
    <t>Dowson, N.; Bourgeat, P.; Rose, S.; Daglish, M.; Smith, J.; Fay, M.; Coulthard, A.; Winter, C.; MacFarlane, D.; Thomas, P.; Crozier, S.; Salvado, O.</t>
  </si>
  <si>
    <t>Kinetic analysis is an essential tool of Positron Emission Tomography image analysis. However it requires a pure tissue time activity curve (TAC) in order to calculate the system parameters. Pure tissue TACs are particularly difficult to obtain in the brain as the low resolution of PET means almost all voxels are a mixture of tissues. Factor analysis explicitly accounts for mixing but is an underdetermined problem that can give arbitrary results. A joint factor and kinetic analysis is proposed whereby factor analysis explicitly accounts for mixing of tissues. Hence, more meaningful parameters are obtained by the kinetic models, which also ensure a less ambiguous solution to the factor analysis. The method was tested using a cylindrical phantom and the 18F-DOPA data of a brain cancer patient.</t>
  </si>
  <si>
    <t>color coded, slice rendering, time curve</t>
  </si>
  <si>
    <t>compare the approach to the methods proposed by Sitek and Saad and examine robustness to errors in the estimated arterial input function</t>
  </si>
  <si>
    <t>10.1007/978-3-642-15745-5_23</t>
  </si>
  <si>
    <t>Giotto, a toolbox for integrative analysis and visualization of spatial expression data</t>
  </si>
  <si>
    <t>Dries et al.</t>
  </si>
  <si>
    <t>spatial transcriptomics data</t>
  </si>
  <si>
    <t>Molecule, Cell, Tissue</t>
  </si>
  <si>
    <t xml:space="preserve">goal for visualization of this type of data with this tool can be to explore and/or analyze, less so about communicating </t>
  </si>
  <si>
    <t>molecules, genes, cells</t>
  </si>
  <si>
    <t>Giotto, a comprehensive, flexible, robust, and open-source toolbox for spatial transcriptomic and proteomic data analysis and visualization</t>
  </si>
  <si>
    <t>dries.jpg</t>
  </si>
  <si>
    <t>Dries, R.; Zhu, Q.; Dong, R.; Eng, C.H.L.; Li, H.; Liu, K.; Fu, Y.; Zhao, T.; Sarkar, A.; Bao, F.</t>
  </si>
  <si>
    <t>The rapid development of novel spatial transcriptomic and proteomic technologies has provided new opportunities to investigate the interactions between cells and their native microenvironment. However, effective use of such technologies requires the development of innovative computational tools that are easily accessible and intuitive to use. Here we present Giotto, a comprehensive, flexible, robust, and open-source toolbox for spatial transcriptomic and proteomic data analysis and visualization. The data analysis module provides end-to-end analysis by implementing a wide range of algorithms for characterizing cell-type distribution, spatially coherent gene expression patterns, and interactions between each cell and its surrounding neighbors. Furthermore, Giotto can also be used in conjunction with external single-cell RNAseq data to infer the spatial enrichment of cell types from data that do not have single-cell resolution. The data visualization module allows users to interactively visualize the gene expression data, analysis outputs, and additional imaging features, thereby providing a user-friendly workspace to explore multiple modalities of information for biological investigation. These two modules can be used iteratively for refined analysis and hypothesis development. We applied Giotto to a wide range of public datasets encompassing diverse technologies and platforms, thereby demonstrating its general applicability for spatial transcriptomic and proteomic data analysis and visualization.</t>
  </si>
  <si>
    <t>spatial transcriptomics, single cell omics, proteomics</t>
  </si>
  <si>
    <t>10.1186/s13059-021-02286-2</t>
  </si>
  <si>
    <t>L-plotting-A method for visual analysis of physiological experimental and modeling multi-component data</t>
  </si>
  <si>
    <t>Dunin-Barkowski et al.</t>
  </si>
  <si>
    <t>MCD (Multi Component Data): multi neuronal brainstem recording</t>
  </si>
  <si>
    <t>novel method for visualization of respiratory signals from neurons in medulla of brain</t>
  </si>
  <si>
    <t>signal propagation (respiratory signaling)</t>
  </si>
  <si>
    <t>Brain</t>
  </si>
  <si>
    <t>Neuroinform.</t>
  </si>
  <si>
    <t xml:space="preserve">A method for visualization of dynamic multidimensional (multi-neuronal brainstem recordings) data L-plotting. L-plotting application for respiratory pattern generator in live systems and in models. In particular, for simultaneous records of many neurons in the medulla, we demonstrate that the respiratory pattern generator mostly resides in one of the two states naturally characterized as inspiratory and expiratory. </t>
  </si>
  <si>
    <t>dunin.jpg</t>
  </si>
  <si>
    <t>A method for visualization of dynamic multidimensional data—L-plotting, similar to recurrence plotting, is described. For multi-neuronal brainstem recordings the method demonstrates that the neural respiratory pattern generator (RPG) switches between the two phases: inspiratory and expiratory. The method helps to mark phase switching moments and to characterize the pattern of the RPG restart after temporary cessation of rhythmicity. Comparison of L-plots for experimental data and network simulations helps verification of computational models.</t>
  </si>
  <si>
    <t>l-plot, heatmap, Multidimensional data visualization, Recurrence plotting, Multi-neuronal recordings, Brainstem respiratory pattern generator, Verification of computational models</t>
  </si>
  <si>
    <t>10.1016/j.neucom.2010.03.015</t>
  </si>
  <si>
    <t>Visualization of Large Molecular Trajectories</t>
  </si>
  <si>
    <t>Duran et al.</t>
  </si>
  <si>
    <t xml:space="preserve">domain experts can use energy charts to obtain an overview of the states of the simulation by showing potentially relevant simulation steps (analysis), while at the same time being able to perform a 3D exploration to obtain a deeper understanding of the protein-ligand interplay. Based on the simulation data, we automatically detect regions of potential interest and represent this information within specialized widgets that the user may click on to quickly jump to these parts of the simulation, while the detailed inspection can then be performed within the updated 3D view. Conversely, the user can select the regions of interest in the 3D view, and the system will highlight the zones of the charts where such selected 3D volumes are visited by the ligand. so overarching task is visual analysis </t>
  </si>
  <si>
    <t>molecular interactions, ligand binding</t>
  </si>
  <si>
    <t>molecule, protein, ligand</t>
  </si>
  <si>
    <t>Tool that combines spatial and non-spatial information by means of interaction and visualization</t>
  </si>
  <si>
    <t>duran.jpg</t>
  </si>
  <si>
    <t>Duran, David; Hermosilla, Pedro; Ropinski, Timo; Kozlíková, Barbora; Vinacua, Álvar; Vázquez, Pere-Pau</t>
  </si>
  <si>
    <t>The analysis of protein-ligand interactions is a time-intensive task. Researchers have to analyze multiple physico-chemical properties of the protein at once and combine them to derive conclusions about the protein-ligand interplay. Typically, several charts are inspected, and 3D animations can be played side-by-side to obtain a deeper understanding of the data. With the advances in simulation techniques, larger and larger datasets are available, with up to hundreds of thousands of steps. Unfortunately, such large trajectories are very difficult to investigate with traditional approaches. Therefore, the need for special tools that facilitate inspection of these large trajectories becomes substantial. In this paper, we present a novel system for visual exploration of very large trajectories in an interactive and user-friendly way. Several visualization motifs are automatically derived from the data to give the user the information about interactions between protein and ligand. Our system offers specialized widgets to ease and accelerate data inspection and navigation to interesting parts of the simulation. The system is suitable also for simulations where multiple ligands are involved. We have tested the usefulness of our tool on a set of datasets obtained from protein engineers, and we describe the expert feedback.</t>
  </si>
  <si>
    <t>ligand trajectory, energy graphs, multiple views</t>
  </si>
  <si>
    <t>multiple simulations at same time, multiple 3D views</t>
  </si>
  <si>
    <t>10.1109/TVCG.2018.2864851</t>
  </si>
  <si>
    <t>Animation of Biological Organ Growth Based on L-systems</t>
  </si>
  <si>
    <t>Durikovic, Kaneda, Yamashita</t>
  </si>
  <si>
    <t>Microscope, Model</t>
  </si>
  <si>
    <t>illustrative visualization of stomach development</t>
  </si>
  <si>
    <t>Embryo, stomach development</t>
  </si>
  <si>
    <t>stomach</t>
  </si>
  <si>
    <t>A method for the modelling and simulation of human or animal organs obeying actual biological movements known to embryologist</t>
  </si>
  <si>
    <t>durikovic.jpg</t>
  </si>
  <si>
    <t>Durikovic, Roman; Kaneda, Kazufumi; Yamashita, Hideo</t>
  </si>
  <si>
    <t>In contrast with the growth of plants and trees, human organs can undergo significant changes in shape through a variety of global transformations during the growth period, such as bending or twisting. In our approach, the topology of a human organ is represented by a skeleton in the form of a tree or cycled graph. The length of skeleton growth can be simulated by an algebraic L-system that also produces discrete events. The paper shows how to include global transformations into the formalism of L-systems to obtain a continuous process. The shape of the organ is approximated by a number of ellipsoidal clusters centred at points on the skeleton. The proposed growth model of the organ continually responds to the positional changes of surrounding organs, thereby changing the organ shape locally. In our study, the stomach of a human embryo is used for the demonstration of organ development, and the methodology employed is also applicable to the animation of animal organs and their development.</t>
  </si>
  <si>
    <t>10.1111/1467-8659.00248</t>
  </si>
  <si>
    <t>y, but not in either cluster, in area surrounded by tree-fractal algorithm-related papers</t>
  </si>
  <si>
    <t>Visualizing stromal cell dynamics in different tumor microenvironments by spinning disk confocal microscopy</t>
  </si>
  <si>
    <t>Egeblad et al.</t>
  </si>
  <si>
    <t>Microscope, Confocal light microscopy</t>
  </si>
  <si>
    <t>cell migration, division</t>
  </si>
  <si>
    <t>stromal cells</t>
  </si>
  <si>
    <t>Multicolor imaging technique to analyze the behaviour of the cells within different tumor microenvironments.</t>
  </si>
  <si>
    <t>egeblad.jpg</t>
  </si>
  <si>
    <t>Egeblad, Mikala; Ewald, Andrew J.; Askautrud, Hanne A.; Truitt, Morgan L.; Welm, Bryan E.; Bainbridge, Emma; Peeters, George; Krummel, Matthew F.; Werb, Zena</t>
  </si>
  <si>
    <t>The tumor microenvironment consists of stromal cells and extracellular factors that evolve in parallel with carcinoma cells. To gain insights into the activities of stromal cell populations, we developed and applied multicolor imaging techniques to analyze the behavior of these cells within different tumor microenvironments in the same live mouse. We found that regulatory T-lymphocytes (Tregs) migrated in proximity to blood vessels. Dendriticlike cells, myeloid cells and carcinoma-associated fibroblasts all exhibited higher motility in the microenvironment at the tumor periphery than within the tumor mass. Since oxygen levels differ between tumor microenvironments, we tested if acute hypoxia could account for the differences in cell migration. Direct visualization revealed that Tregs ceased migration under acute systemic hypoxia, whereas myeloid cells continued migrating. In the same mouse and microenvironment, we experimentally subdivided the myeloid cell population and revealed that uptake of fluorescent dextran defined a low-motility subpopulation expressing markers of tumor-promoting, alternatively activated macrophages. In contrast, fluorescent anti-Gr1 antibodies marked myeloid cells patrolling inside tumor vessels and in the stroma. Our techniques allow real-time combinatorial analysis of cell populations based on spatial location, gene expression, behavior and cell surface molecules within intact tumors. The techniques are not limited to investigations in cancer, but could give new insights into cell behavior more broadly in development and disease.</t>
  </si>
  <si>
    <t>10.1242/dmm.000596</t>
  </si>
  <si>
    <t>Statistical Modeling of 4D Respiratory Lung Motion Using Diffeomorphic Image Registration</t>
  </si>
  <si>
    <t>Ehrhardt et al.</t>
  </si>
  <si>
    <t>CT, model</t>
  </si>
  <si>
    <t>half of the visual information from additional modeling and statistical information, however no visual analysis</t>
  </si>
  <si>
    <t>addressed the problem of extracting, modeling and predicting respiratory motion. We proposed a method to generate an inter-subject statistical model of the breathing motion, based on individual motion fields extracted from 4D CT images of 17 patients.</t>
  </si>
  <si>
    <t>ehrhardt.jpg</t>
  </si>
  <si>
    <t>Ehrhardt, Jan; Werner, René; Schmidt-Richberg, Alexander; Handels, Heinz</t>
  </si>
  <si>
    <t>Modeling of respiratory motion has become increasingly important in various applications of medical imaging (e.g., radiation therapy of lung cancer). Current modeling approaches are usually confined to intra-patient registration of 3D image data representing the individual patient’s anatomy at different breathing phases. We propose an approach to generate a mean motion model of the lung based on thoracic 4D computed tomography (CT) data of different patients to extend the motion modeling capabilities. Our modeling process consists of three steps: an intra-subject registration to generate subject-specific motion models, the generation of an average shape and intensity atlas of the lung as anatomical reference frame, and the registration of the subject-specific motion models to the atlas in order to build a statistical 4D mean motion model (4D-MMM). Furthermore, we present methods to adapt the 4D mean motion model to a patient-specific lung geometry. In all steps, a symmetric diffeomorphic nonlinear intensity-based registration method was employed. The Log-Euclidean framework was used to compute statistics on the diffeomorphic transformations. The presented methods are then used to build a mean motion model of respiratory lung motion using thoracic 4D CT data sets of 17 patients. We evaluate the model by applying it for estimating respiratory motion of ten lung cancer patients. The prediction is evaluated with respect to landmark and tumor motion, and the quantitative analysis results in a mean target registration error (TRE) of ? ? _x0002_ _x0003_ mm if lung dynamics are not impaired by large lung tumors or other lung disorders (e.g., emphysema). With regard to lung tumor motion, we show that prediction accuracy is independent of tumor size and tumor motion amplitude in the considered data set. However, tumors adhering to non-lung structures degrade local lung dynamics significantly and the model-based prediction accuracy is lower in these cases. The statistical respiratory motion model is capable of providing valuable prior knowledge in many fields of applications. We present two examples of possible applications in radiation therapy and image guided diagnosis.</t>
  </si>
  <si>
    <t>color coded, slice rendering, statistics</t>
  </si>
  <si>
    <t>include the variability of the motion into the model</t>
  </si>
  <si>
    <t>10.1109/TMI.2010.2076299</t>
  </si>
  <si>
    <t>Coherence Maps for Blood Flow Exploration</t>
  </si>
  <si>
    <t>Englund et al.</t>
  </si>
  <si>
    <t>semi automatic clustering for visual analysis, output of flow visualizaton. "method provides a valuable tool for researchers in blood flow analysis to explore flow data with the goal to build an intuition and hypothesis about typical or atypical blood flow structures, which can build the basis for quantitative analysis in the clinical context in the future."</t>
  </si>
  <si>
    <t>Englund et al. have created an automaatic clustering method for the exploration of blood flow. They have also coupled the clusters with 2D coherence maps, which guide the automatic respective semi-automatic clustering and seeding process.</t>
  </si>
  <si>
    <t>englund.jpg</t>
  </si>
  <si>
    <t>Englund, Rickard; Ropinski, Timo; Hotz, Ingrid</t>
  </si>
  <si>
    <t>Blood flow data from direct measurements (4D flow MRI) or numerical simulations opens new possibilities for the understanding of the development of cardiac diseases. However, before this new data can be used in clinical studies or for diagnosis, it is important to develop a notion of the characteristics of typical flow structures. To support this process we developed a novel blood flow clustering and exploration method. The method builds on the concept of coherent flow structures. Coherence maps for crosssectional slices are defined to show the overall degree of coherence of the flow. In coherent regions the method summarizes the dominant blood flow using a small number of pathline representatives. In contrast to other clustering approaches the clustering is restricted to coherent regions and pathlines with low coherence values, which are not suitable for clustering and thus are not forced into clusters. The coherence map is based on the Finite-time Lyapunov Exponent (FTLE). It is created on selected planes in the inflow respective outflow area of a region of interest. The FTLE value measures the rate of separation of pathlines originating from this plane. Different to previous work using FTLE we do not focus on separating extremal lines but on local minima and regions of low FTLE intensities to extract coherent flow. The coherence map and the extracted clusters serve as basis for the flow exploration. The extracted clusters can be selected and inspected individually. Their flow rate and coherence provide a measure for their significance. Switching off clusters reduces the amount of occlusion and reveals the remaining part of the flow. The non-coherent regions can also be explored by interactive manual pathline seeding in the coherence map.</t>
  </si>
  <si>
    <t>pathlines, flow visualization, clustering, coherence maps</t>
  </si>
  <si>
    <t>10.2312/vcbm.20161274</t>
  </si>
  <si>
    <t>Atomistic Visualization of Mesoscopic Whole-Cell Simulations Using Ray-Casted Instancing</t>
  </si>
  <si>
    <t>Falk et al.</t>
  </si>
  <si>
    <t>direct visualization of model output of receptors on cellular membrane
Glyph-based visualization techniques are used to validate and analyze the results of our in-silico model. Information on the individual clusters as well as particle-specific data can be selected by the user and is mapped to colors to highlight certain properties of the data.</t>
  </si>
  <si>
    <t>cell death</t>
  </si>
  <si>
    <t>Modeling and visualization approach to show the process of apopotosis of cell. Glyph based visualization with multiscale spatial resolution. Glyphs represents binding sites.</t>
  </si>
  <si>
    <t>falk-atomistic.jpg</t>
  </si>
  <si>
    <t>Falk, Martin; Krone, Michael; Ertl, Thomas</t>
  </si>
  <si>
    <t>In cell biology, apopotosis is a very important cellular process. Apopotosis, or programmed cell death, allows an organism to remove damaged or unneeded cells in a structured manner in contrast to necrosis. Ligands bind to the death receptors located on the cellular membrane forming ligand-receptor clusters. In this paper, we develop a novel mathematical model describing the stochastic process of the ligand-receptor clustering. To study the structure and the size of the ligand-receptor clusters, a stochastic particle simulation is employed. Besides the translation of the particles on the cellular membrane, we also take the particle rotation into account as we model binding sites explicitly. Glyph-based visualization techniques are used to validate and analyze the results of our in-silico model. Information on the individual clusters as well as particle-specific data can be selected by the user and is mapped to colors to highlight certain properties of the data. The results of our model look very promising. The visualization supports the process of model development by visual data analysis including the identification of cluster components as well as the illustration of particle trajectories.</t>
  </si>
  <si>
    <t>network, particles</t>
  </si>
  <si>
    <t>10.1111/cgf.12197</t>
  </si>
  <si>
    <t>Visualization of signal transduction processes in the crowded environment of the cell</t>
  </si>
  <si>
    <t>direct visualization of illustrative the modeling</t>
  </si>
  <si>
    <t>Cell signal transduction</t>
  </si>
  <si>
    <t>Proposing stochaistic simulation to model and analyze cellular signal transduction, moreover a visualization simulating fluorescence microscope is proposed.</t>
  </si>
  <si>
    <t>falk2009.jpg</t>
  </si>
  <si>
    <t>Falk, Martin; Klann, Michael; Reuss, Matthias; Ertl, Thomas</t>
  </si>
  <si>
    <t>In this paper, we propose a stochastic simulation to model and analyze cellular signal transduction. The high number of objects in a simulation requires advanced visualization techniques: first to handle the large data sets, second to support the human perception in the crowded environment, and third to provide an interactive exploration tool. To adjust the state of the cell to an external signal, a specific set of signaling molecules transports the information to the nucleus deep inside the cell. There, key molecules regulate gene expression. In contrast to continuous ODE models we model all signaling molecules individually in a more realistic crowded and disordered environment. Beyond spatiotemporal concentration profiles our data describes the process on a mesoscopic, molecular level, allowing a detailed view of intracellular events. In our proposed schematic visualization individual molecules, their tracks, or reactions can be selected and brought into focus to highlight the signal transduction pathway. Segmentation, depth cues and depth of field are applied to reduce the visual complexity. We also provide a virtual microscope to display images for comparison with wet lab experiments. The method is applied to distinguish different transport modes of MAPK (mitogen-activated protein kinase) signaling molecules in a cell. In addition, we simulate the diffusion of drug molecules through the extracellular space of a solid tumor and visualize the challenges in cancer related therapeutic drug delivery.</t>
  </si>
  <si>
    <t>pathlines, density rendering</t>
  </si>
  <si>
    <t>Adding interaction to the simulation parameters</t>
  </si>
  <si>
    <t>10.1109/PACIFICVIS.2009.4906853</t>
  </si>
  <si>
    <t>Modeling and Visualization of Receptor Clustering on the Cellular Membrane</t>
  </si>
  <si>
    <t>direct visualization of molecular dynamics simulation with additional illustrative visual encoding, visual analysis to investigate results of simulation, e.g. concentrations of a certain protein at a given point in the simulation through dashboard graphs</t>
  </si>
  <si>
    <t>Molecular visualization for biochemical simulation of the cell signaling, going from molecules to the wholecell.</t>
  </si>
  <si>
    <t>falk.2011.gif</t>
  </si>
  <si>
    <t>Falk, M and Daub, M and Schneider, G and Ertl, T</t>
  </si>
  <si>
    <t>Molecular visualizations are a principal tool for analyzing the results of biochemical simulations. With modern GPU ray casting approaches it is only possible to render several millions of atoms at interactive frame rates unless advanced acceleration methods are employed. But even simplified cell models of whole-cell simulations consist of at least several billion atoms. However, many instances of only a few different proteins occur in the intracellular environment, which is beneficial in order to fit the data into the graphics memory. One model is stored for each protein species and rendered once per instance. The proposed method exploits recent algorithmic advances for particle rendering and the repetitive nature of intracellular proteins to visualize dynamic results from mesoscopic simulations of cellular transport processes. We present two out-of-core optimizations for the interactive visualization of data sets composed of billions of atoms as well as details on the data preparation and the employed rendering techniques. Furthermore, we apply advanced shading methods to improve the image quality including methods to enhance depth and shape perception besides non-photorealistic rendering methods.</t>
  </si>
  <si>
    <t>Add rotation to the dynamics of protein</t>
  </si>
  <si>
    <t>10.1109/BioVis.2011.6094042</t>
  </si>
  <si>
    <t>3D visualization of concentrations from stochastic agent-based signal transduction simulations</t>
  </si>
  <si>
    <t>Phyiology</t>
  </si>
  <si>
    <t>aggregation of signal proteins, understand dev of signal in whole cell vis simulation</t>
  </si>
  <si>
    <t>cell signaling</t>
  </si>
  <si>
    <t>sampled the positions of signal proteins in whole-cell simulations to a grid to show the development of the signal density using direct volume rendering</t>
  </si>
  <si>
    <t>falk-2010-cell.jpg</t>
  </si>
  <si>
    <t>Falk, M.; Klann, M.; Reuss, M.; Ertl, T.</t>
  </si>
  <si>
    <t>Cellular signal transduction involves a transport step from the plasma membrane towards the nucleus, during which the signaling molecules are partly deactivated in control loops. This leads to a gradient in the concentration of active signaling molecules. The low number of molecules introduces spatio-temporal fluctuations and the asymmetric cellular architecture further increases the complexity. We propose a technique to represent this pattern in a continuous three-dimensional concentration map. The local concentration is computed and visualized with volume rendering techniques at interactive frame rates and is therefore well-suited for time-dependent data. Our approach allows the transition from the nano-scale of single and discrete signaling proteins to a continuous signal on the cell level. In the application context of this paper, we employ an agent-based Monte Carlo simulation to calculate the actual particle positions depending on reaction and transport parameters in the cell. The applicability of the proposed technique is demonstrated by an investigation of the effects of different transport parameters in Mitogen-activated protein kinase (MAPK) signaling.</t>
  </si>
  <si>
    <t>agent-based simulation, volume rendering, aggregation, cellular signal transduction</t>
  </si>
  <si>
    <t xml:space="preserve">Interesting future directions include the investigation of vesicular transport of the receptor and improving the cellular model. </t>
  </si>
  <si>
    <t>10.1109/ISBI.2010.5490235</t>
  </si>
  <si>
    <t>Visualization and exploration of time-varying medical image data sets</t>
  </si>
  <si>
    <t>Fang et al.</t>
  </si>
  <si>
    <t>Simulation,SPECT,PET</t>
  </si>
  <si>
    <t>visual analysis methods with MDS, some exploration of the results in volume rendered raw data. "We proposed three principle approaches for the exploration of time-varying medical image data: using 1D TAC distance histogram; 2D geometric vs TAC distance histogram; and the 2D layout of spring mass based nonlinear dimensionality reduction. "</t>
  </si>
  <si>
    <t>metabolic activity in organs</t>
  </si>
  <si>
    <t>Lungs, Heart, Liver, Brain</t>
  </si>
  <si>
    <t>Graphics Interface</t>
  </si>
  <si>
    <t>Fang et al. propose and compare three methods for the visualization and exploration of time-varying volumetric medical imaging sets based on the temporal characteristics of the data. Three methods to analyze and visualize time-varying data, with 1D, 2D histogram, and 2D scatter-plot with multi-dimensional scaling.</t>
  </si>
  <si>
    <t>fang.jpg</t>
  </si>
  <si>
    <t>In this work, we propose and compare several methods for the visualization and exploration of time-varying volumetric medical images based on the temporal characteristics of the data. The principle idea is to consider a time-varying data set as a 3D array where each voxel contains a time-activity curve (TAC). We define and appraise three different TAC similarity measures. Based on these measures we introduce three methods to analyze and visualize time-varying data. The first method relates the whole data set to one template TAC and creates a 1D histogram. The second method extends the 1D histogram into a 2D histogram by taking the Euclidean distance between voxels into account. The third method does not rely on a template TAC but rather creates a 2D scatter-plot of all TAC data points via multi-dimensional scaling. These methods allow the user to specify transfer functions on the 1D and 2D histograms and on the scatter plot, respectively. We validate these methods on synthetic dynamic SPECT and PET data sets and a dynamic planar Gamma camera image of a patient. These techniques are designed to offer researchers and health care professionals a new tool to study the time-varying medical imaging data sets.</t>
  </si>
  <si>
    <t>time curve, histogram, volume, 3D view, brushing</t>
  </si>
  <si>
    <t>optimize MDS algorithm</t>
  </si>
  <si>
    <t>10.1145/1268517.1268563</t>
  </si>
  <si>
    <t>in organ function main section before specialized subsections</t>
  </si>
  <si>
    <t>Similarity analysis of cell movements in video microscopy</t>
  </si>
  <si>
    <t>Fangerau et al.</t>
  </si>
  <si>
    <t>"The goal of our work is to support biologists in the interactive exploration of cell trajectories in video microscopy data. "
explore tracking paths of traced cells from data, visual analysis of the data that clusters tracked paths of cells with similar features/shape structures</t>
  </si>
  <si>
    <t>cell migration</t>
  </si>
  <si>
    <t>computational technique that classifies and validates similar patterns of cell movements and cell divisions in organisms that consist of up to thousands of cells.  
The tracking information from video microscopy is used to construct cell lineages, i.e., the pattern of motion and division of a cell. To cope with the huge numbers of lineages, we introduce a level of detail approach by means of hierarchical clustering. An interactive visual interface helps the biologists in the second phase to explore similarities and differences in the trajectory data.</t>
  </si>
  <si>
    <t>fangerau.jpg</t>
  </si>
  <si>
    <t>Fangerau, Jens; Höckendorf, Burkhard; Wittbrodt, Joachim; Leitte, Heike</t>
  </si>
  <si>
    <t>Modern 3D+T video microscopy techniques enable biologists to acquire data of living organisms with unprecedented resolution in time and space. These datasets contain a wealth of biologically relevant and quantifiable information, e.g. the movements of all individual cells in a complex organism. However, extraction, validation, and analysis of this information are both challenging and time-consuming. In this paper, we present a computational technique that classifies and validates similar patterns of cell movements and cell divisions in organisms that consist of up to thousands of cells. Our algorithm determines tracking paths of traced cells that exhibit similar features and shape structures. These similarity values are assigned to our cluster algorithm that clusters paths into groups of coherent behavior. The data can be interactively explored in 2D projections and a 3D cell movement representation. For the first time, this visualization allows biologists to exhaustively assess similarities and differences in division patterns and cell migration on the scale of an entire organism. For validation, we applied our method on a synthetic dataset and two real datasets including zebrafish periods from blastula stage to early epiboly and growing zebrafish tail. We show that our method succeeds in detecting similarities based on shape and cell-movement based features.</t>
  </si>
  <si>
    <t>migration patterns, embryogenesis, cell lineage, cell division</t>
  </si>
  <si>
    <t>enhance methods by include organism symmetry and shape</t>
  </si>
  <si>
    <t>10.1109/BioVis.2012.6378595</t>
  </si>
  <si>
    <t>3D Slicer as an image computing platform for the Quantitative Imaging Network</t>
  </si>
  <si>
    <t>Fedorov et al.</t>
  </si>
  <si>
    <t>platform for prototyping, development and evaluation of image analysis tools for clinical research applications. segmentation, registration, annotation of data</t>
  </si>
  <si>
    <t>medical imaging</t>
  </si>
  <si>
    <t xml:space="preserve"> free open-source software application for quantitative analysis of medical imaging data. </t>
  </si>
  <si>
    <t>3dslicer.jpeg</t>
  </si>
  <si>
    <t>Fedorov, Andriy and Beichel, Reinhard and Kalpathy-Cramer, Jayashree and Finet, Julien and Fillion-Robin, Jean-Christophe and Pujol, Sonia and Bauer, Christian and Jennings, Dominique and Fennessy, Fiona and Sonka, Milan and others</t>
  </si>
  <si>
    <t xml:space="preserve">Quantitative analysis has tremendous but mostly unrealized potential in healthcare to support objective and accurate interpretation of the clinical imaging. In 2008, the National Cancer Institute began building the Quantitative Imaging Network (QIN) initiative with the goal of advancing quantitative imaging in the context of personalized therapy and evaluation of treatment response. Computerized analysis is an important component contributing to reproducibility and efficiency of the quantitative imaging techniques. The success of quantitative imaging is contingent on robust analysis methods and software tools to bring these methods from bench to bedside.
3D Slicer is a free open-source software application for medical image computing. As a clinical research tool, 3D Slicer is similar to a radiology workstation that supports versatile visualizations but also provides advanced functionality such as automated segmentation and registration for a variety of application domains. Unlike a typical radiology workstation, 3D Slicer is free and is not tied to specific hardware. As a programming platform, 3D Slicer facilitates translation and evaluation of the new quantitative methods by allowing the biomedical researcher to focus on the implementation of the algorithm and providing abstractions for the common tasks of data communication, visualization and user interface development. Compared to other tools that provide aspects of this functionality, 3D Slicer is fully open source and can be readily extended and redistributed. In addition, 3D Slicer is designed to facilitate the development of new functionality in the form of 3D Slicer extensions.
In this paper, we present an overview of 3D Slicer as a platform for prototyping, development and evaluation of image analysis tools for clinical research applications. To illustrate the utility of the platform in the scope of QIN, we discuss several use cases of 3D Slicer by the existing QIN teams, and we elaborate on the future directions that can further facilitate development and validation of imaging biomarkers using 3D Slicer.
</t>
  </si>
  <si>
    <t>medical imaging data, MRI, open source software, quantitative analysis, cancer</t>
  </si>
  <si>
    <t>further develop 4D quantitative analysis approaches as well as
method validation on the H&amp;N (head and neck) database</t>
  </si>
  <si>
    <t>10.1016/j.mri.2012.05.001</t>
  </si>
  <si>
    <t>Visualization of biomedical processes: local quantitative physiological functions in living human body</t>
  </si>
  <si>
    <t>Feng et al.</t>
  </si>
  <si>
    <t>Tracer kinetic modeling techniques with PET are widely applied to extract physiological information about dynamic processes in the human body; visualization of parametric PET images. Idea is to explore these values in direct visualization with color coded values; tool they discuss at end discusses functional image data statistical analysis methods</t>
  </si>
  <si>
    <t>Feng et al. have conducted a study of different algorithmic approaches for generating parametric images from PET data of human brain activity, visualization of this mainly is through color mapping. They then present their integrated system for functional image data processing and visualization, and a web-based application for this.</t>
  </si>
  <si>
    <t>feng.jpg</t>
  </si>
  <si>
    <t>Feng, Dagan; Cai, Weidong</t>
  </si>
  <si>
    <t>Functional imaging with dynamic positron emission tomography (PET) has been playing a crucial and expanding role in biomedical research and clinical diagnosis, providing image-wide quantitative and qualitative physiological functions in the human body, and supporting visualization of the distribution of these functions corresponding to anatomical structures. A number of parametric imaging algorithms have been developed. In this paper, we give a brief study on some existing and our recently developed techniques for generating parametric images. An integrated system for functional image data processing and visualization, and a web-based application are presented.</t>
  </si>
  <si>
    <t>small multiples, color coded</t>
  </si>
  <si>
    <t>10.1109/CGI.2000.852348</t>
  </si>
  <si>
    <t>Evaluation of glyph-based multivariate scalar volume visualization techniques</t>
  </si>
  <si>
    <t>MRS</t>
  </si>
  <si>
    <t>Render metabolites, explore and analysis for following questions:
1. Value Estimation: What are the values of variables at particular spatial locations?
2. Relationship Identification: What relationships exist among
variables in the data?</t>
  </si>
  <si>
    <t>metabolites</t>
  </si>
  <si>
    <t>SDDS is a 3D extension of Bokinsky’s 2D Data-Driven Spots, a 2D multivariate visualization technique [Bokinsky 2003]. In her work, Bokinsky displays multiple scalar fields using color-encoded Gaussian splats placed on a jittered sample grid and shows that multiple layers of differently-colored spots were as effective for the display of the shape of overlapping 2D scalar fields as direct display of the computed intersection. SDDS extends this to 3D while avoiding opacity color mixing.
(from figure) SDDS visualization applied to a data set containing a visible lesion, shown in gray in the background anatomical data. In this example, the yellow and orange spheres correspond to choline concentration and creatine concentration, respectively. Using SDDS,
it is apparent that the yellow and orange spheres have an inverse relationship outside the lesion, but both decrease in the lesion. The relationships is significantly more apparent in 3D with stereo and motion cues.</t>
  </si>
  <si>
    <t>feng-sdds.jpg</t>
  </si>
  <si>
    <t>Feng, David; Lee, Yueh; Kwock, Lester; Taylor, Russell M.</t>
  </si>
  <si>
    <t>We present a user study quantifying the effectiveness of Scaled Data-Driven Spheres (SDDS), a multivariate three-dimensional data set visualization technique. The user study compares SDDS, which uses separate sets of colored sphere glyphs to depict variable values, to superquadric glyphs, an alternative technique that maps all variable values to a single glyph. User study participants performed tasks designed to measure their ability to estimate values of particular variables and identify relationships among variables. Results from the study show that users were significantly more accurate and faster for both tasks under the SDDS condition.</t>
  </si>
  <si>
    <t>multivariate visualization, glyphs, user study</t>
  </si>
  <si>
    <t>SDDS may also apply in cell chemistry simulation, where complex cell reactions are observed over time. As we continue to improve the SDDS technique, we hope to enable such researchers outside of MR spectroscopy to better understand
the relationships and values in their complex data sets.</t>
  </si>
  <si>
    <t>10.1145/1620993.1621006</t>
  </si>
  <si>
    <t>Visualizing Motional Correlations in Molecular Dynamics Using Geometric Deformations</t>
  </si>
  <si>
    <t>Fioravante et al.</t>
  </si>
  <si>
    <t xml:space="preserve">We found several new ways to represent motional correlation data on a three-dimensional model of a complex biomolecule. These techniques allow the user to relate these correlations to their physical locations in space, enabling researchers to study how localized events such as inhibitor binding affect global properties of complex molecules. In particular the allosteric path visualization was found to be useful in describing interaction networks in the enzyme that may facilitate allosteric communication. </t>
  </si>
  <si>
    <t>PDB:NS5B</t>
  </si>
  <si>
    <t>In the work of Fiovarante et al., the authors are presenting a molecule as a set of spheres colored by the covariance values with the other points in molecule. Authors are able to represent different conformations of the molecules, cluster them, and show the path of correlations in case of reaction. "The purpose of these techniques is to display motional correlation data on physical protein models. Each one tries to accomplish this by highlighting a different aspect or set of relationships in the data. Some of these techniques tell us about the state of the entire molecule while others give us insight into the behavior occurring in smaller sub regions of the molecule. Combining these techniques, we can not only understand the behavior of the molecule but also what is causing this behavior to occur."</t>
  </si>
  <si>
    <t>fioravante.jpg</t>
  </si>
  <si>
    <t>Fioravante, M.; Shook, A.; Thorpe, I.; Rheingans, P.</t>
  </si>
  <si>
    <t>In macromolecules, an allosteric effect is said to occur when a change at one site of a molecule affects a distant site. Understanding these allosteric effects can be important for understanding how the functions of complex molecules such as proteins are regulated. One potential application of this knowledge is the development of small molecules that alter the function of proteins involved in diseases. Studying motional correlation can help researchers to discover how a change at a source site affects the target site and thus how allosteric ligands that could serve as drugs are able to exert their therapeutic effects. By improving our ability to analyze these correlated relationships, it may be possible to develop new medications to combat deadly diseases such as Hepatitis C. We present four visual techniques which represent motional correlation on rendered three-dimensional molecular models, providing new ways to view clusters of correlated residues and paths of allosteric interactions. These techniques give us a new way of investigating the presence of motional correlations in complex molecules. We compare each of these techniques to determine which are the most useful for representing motional correlations.</t>
  </si>
  <si>
    <t>color coded, mesh</t>
  </si>
  <si>
    <t>Extending by smooth geometric deformation</t>
  </si>
  <si>
    <t>10.1111/cgf.12118</t>
  </si>
  <si>
    <t>4D blood flow visualization fusing 3D and 4D MRA image sequences</t>
  </si>
  <si>
    <t>Forkert et al.</t>
  </si>
  <si>
    <t>4D MRA/ 
TOF MRA</t>
  </si>
  <si>
    <t>direct visualization with color encoding, clinical evaluation compares with acquired imaging data</t>
  </si>
  <si>
    <t>Forkert et al. present and evaluate the feasibility of a novel automatic method for generating 4D blood flow visualizations fusing high spatial resolution 3D and time-resolved (4D) magnetic resonance angiography (MRA) datasets.</t>
  </si>
  <si>
    <t>forkert.jpg</t>
  </si>
  <si>
    <t>Forkert, Nils Daniel; Fiehler, Jens; Illies, Till; Möller, Dietmar P. F.; Handels, Heinz; Säring, Dennis</t>
  </si>
  <si>
    <t>Purpose: To present and evaluate the feasibility of a novel automatic method for generating 4D blood flow visualizations fusing high spatial resolution 3D and time-resolved(4D) magnetic resonance angiography (MRA) datasets. Materials and Methods: In a first step, the cerebrovascular system is segmented in the 3D MRA dataset and a surface model is computed. The hemodynamic information is extracted from the 4D MRA dataset and transferred to the surface model using rigid registration where it can be visualized color-coded or dynamically over time. The presented method was evaluated using software phantoms and 20 clinical datasets from patients with an arteriovenous malformation. Clinical evaluation was performed by comparison of Spetzler-Martin scores determined from the 4D blood flow visualizations and corresponding digital subtraction angiographies. Results: The performed software phantom validation showed that the presented method is capable of producing reliable visualization results for vessels with a minimum diameter of 2 mm for which a mean temporal error of 0.27 seconds was achieved. The clinical evaluation based on 20 datasets comparing the 4D visualization to DSA images revealed an excellent interrater reliability. Conclusion: The presented method enables an improved combined representation of blood flow and anatomy while reducing the time needed for clinical rating.</t>
  </si>
  <si>
    <t>flow visualization, streamtubes, slice rendering</t>
  </si>
  <si>
    <t>Improvement ifblood flow is artificially modeled for vessel structures with a diameter less than 2 mm</t>
  </si>
  <si>
    <t>10.1002/jmri.23652</t>
  </si>
  <si>
    <t>Mitochondrial form and function</t>
  </si>
  <si>
    <t>Friedman, Nunnari</t>
  </si>
  <si>
    <t>Physiology, Anatomy</t>
  </si>
  <si>
    <t>Visualizations in this work are either direct or are hand-crafted illustrations to depict key mitochondrial functions, e.g. mitochondrial division and fusion</t>
  </si>
  <si>
    <t>mitochondria physiology</t>
  </si>
  <si>
    <t>mitochondria</t>
  </si>
  <si>
    <t>The emerging picture of mitochondria is that of 'super-organized' structural domains for building an organelle whose behaviour is wired to be responsive to cellular needs, as well as its own dysfunction. The combined use of system-based approaches, with super-resolution microscopy and new genetic tools will allow us to understand the molecular basis of mitochondrial structure in detail. Exactly how mitochondrial super-organization is constructed will address the fundamental question of whether primary determinants of organization originate from the inside of the organelle and are intimately tied to the most ancient feature — the genome.</t>
  </si>
  <si>
    <t>friedman.jpg</t>
  </si>
  <si>
    <t>Friedman, Jonathan R.; Nunnari, Jodi</t>
  </si>
  <si>
    <t xml:space="preserve">
Mitochondria are one of the major ancient endomembrane systems in eukaryotic cells. Owing to their ability to produce ATP through respiration, they became a driving force in evolution. As an essential step in the process of eukaryotic evolution, the size of the mitochondrial chromosome was drastically reduced, and the behaviour of mitochondria within eukaryotic cells radically changed. Recent advances have revealed how the organelle's behaviour has evolved to allow the accurate transmission of its genome and to become responsive to the needs of the cell and its own dysfunction.</t>
  </si>
  <si>
    <t>mitochondria function, mitochondrial organization, medical illustration</t>
  </si>
  <si>
    <t>10.1038/nature12985</t>
  </si>
  <si>
    <t>Probabilistic 4D Blood Flow Mapping</t>
  </si>
  <si>
    <t>Friman et al.</t>
  </si>
  <si>
    <t>direct visualization and flow modeling; probabilistic streamlines illustrate the uncertainty due to measurement noise that is not evident from the conventional streamline, i.e., when the noise is considered, the flow pattern may exit in any of the left carotid, right carotid, or left subclavian arteries. (latter is the visual analysis part:  statistical properties of PC MRI velocity measurements derived and used for mapping the uncertainty associated with blood flow streamlines and particle traces.)</t>
  </si>
  <si>
    <t>In every measurement of the blood flow, we can find some level of uncertainty. Friman et al. derived the statistical properties of 4D phase-contrast images and a map them based on sequential Monte Carlo sampling in the model of human aorta.</t>
  </si>
  <si>
    <t>friman.jpg</t>
  </si>
  <si>
    <t>Friman, Ola; Hennemuth, Anja; Harloff, Andreas; Bock, Jelena; Markl, Michael; Peitgen, Heinz-Otto</t>
  </si>
  <si>
    <t>Blood flow and tissue velocity can be measured using phasecontrast MRI. In this work, the statistical properties of 4D phase-contrast images are derived, and a novel probabilistic blood flow mapping method based on sequential Monte Carlo sampling is presented. The resulting flow maps visualize and quantify the uncertainty in conventional flow visualization techniques such as streamlines and particle traces.</t>
  </si>
  <si>
    <t>flow visualization, probabilistic streamlines, volume</t>
  </si>
  <si>
    <t>Employ the method for flow pattern quantification.</t>
  </si>
  <si>
    <t>10.1007/978-3-642-15711-0_52</t>
  </si>
  <si>
    <t>Visualization of Vascular Hemodynamics in a Case of a Large Patent Ductus Arteriosus Using Flow Sensitive 3D CMR at 3T</t>
  </si>
  <si>
    <t>Frydrychowicz et al.</t>
  </si>
  <si>
    <t>direct visualization of 3D CMR</t>
  </si>
  <si>
    <t>Heart - Aorta</t>
  </si>
  <si>
    <t>Medical Imaging</t>
  </si>
  <si>
    <t>Frydrychowicz et al. created a pathline visualization of blood flow from time-resolved 3D contrast CMR with 3D velocity encoding.</t>
  </si>
  <si>
    <t>frydrychowicz.jpg</t>
  </si>
  <si>
    <t>Frydrychowicz, Alex; Bley, Thorsten A.; Dittrich, Sven; Hennig, Jürgen; Langer, Mathias; Markl, Michael</t>
  </si>
  <si>
    <t>Comprehensive flow velocity acquisition based on time-resolved three-dimensional phasecontrast CMR with three-directional velocity encoding was employed to assess arterial hemodynamics in a patient with a large patent ductus arteriosus with Eisenmenger's physiology. Computer-aided visualization of blood flow characteristics provided detailed information about temporal and spatial distribution of left and right ventricular outflow. Main findings included the depiction of the location and extent of two flow channels for systolic aortic filling, a relatively large amount of pulmonary artery to aortic flow confirming Eisenmenger's physiology, and a slight phase difference between right and left ventricular ejection. These results illustrate the feasibility of flow sensitive 3D CMR at 3T in relation to a potential field of clinical application such as congenital heart disease with abnormal vascular connections or shunt flow.</t>
  </si>
  <si>
    <t>flow visualization, streamlines, color coded, volume, slice rendering</t>
  </si>
  <si>
    <t>10.1080/10976640601015219</t>
  </si>
  <si>
    <t>CellDesigner: a process diagram editor for gene-regulatory and biochemical networks</t>
  </si>
  <si>
    <t>Funahashi et al.</t>
  </si>
  <si>
    <t>database, simulation</t>
  </si>
  <si>
    <t>network/pathway building can be used to explore a network or for communication/sharing, uses simple graphical notation. User can populate new SBML canvas with species (gene, protein, etc), specify size, specify reactions/reaction types.</t>
  </si>
  <si>
    <t xml:space="preserve">CellDesigner is a structured process diagram editor for drawing gene-regulatory and biochemical networks, is SBML-compliant
</t>
  </si>
  <si>
    <t>funahashi.jpg</t>
  </si>
  <si>
    <t>Funahashi, Akira; Morohashi, Mineo; Kitano, Hiroaki; Tanimura, Naoki</t>
  </si>
  <si>
    <t>Systems biology is characterized by synergistic integration of theory, computational modeling, and experiment [1]. Although software infrastructure is one of the most crucial components of systems biology research, there has been no common infrastructure or standard to enable integration of computational resources. To solve this problem, the Systems Biology Markup Language (SBML) [2] and Systems Biology Workbench (SBW) have been developed [3]. SBML is an open, XML-based format for representing biochemical reaction networks, and SBW is a modular, broker-based, message-passing framework for simplified intercommunication between applications. Several simulation and analysis software packages already support SBML (Level-1) and SBW, or are being developed to support them.
Identification of the logic and dynamics of gene-regulatory and biochemical networks is a major challenge of systems biology. We believe that such network building tools and simulation environments using standardized technologies play an important role in the software platform of systems biology. As one such approach, we have developed CellDesigner, a process diagram editor for gene-regulatory and biochemical networks.
In the following, we will introduce the main features of CellDesigner. The most crucial elements are that it is a system of graphical representation, which is SBML-compliant and SBW-enabled. We expect that these features will become part of the standardized technology for systems biology.</t>
  </si>
  <si>
    <t>gene regulatory network, pathway, Bioinformatics, Biotechnology, Biochemistry, Drug Discovery, systems biology, SBML, SWB, process diagram editor, software</t>
  </si>
  <si>
    <t xml:space="preserve">continue improving integration and standardization with other products </t>
  </si>
  <si>
    <t>10.1016/S1478-5382(03)02370-9</t>
  </si>
  <si>
    <t>Interactive Exploration of Ligand Transportation through Protein Tunnels</t>
  </si>
  <si>
    <t>Furmanova et al.</t>
  </si>
  <si>
    <t>visual analysis of ligand trajectory inside the protein tunnel</t>
  </si>
  <si>
    <t>protein-ligand interactions</t>
  </si>
  <si>
    <t>molecules, cell membrane</t>
  </si>
  <si>
    <t>Bioinformatics</t>
  </si>
  <si>
    <t>Authors have proposed a visual analysis method, combining together a simplified 3D representation of the ligand trajectory with the scaterplots and boxplots showing additional ligan properties.</t>
  </si>
  <si>
    <t>furmanova.jpg</t>
  </si>
  <si>
    <t>Furmanova, Katararina; Jaresova, Miroslava; Byska, Jan; Jurcik, Adam; Parulek, Julius; Hauser, Helwig; Kozlikova, Barbora</t>
  </si>
  <si>
    <t>Background: Protein structures and their interaction with ligands have been in the focus of biochemistry and structural biology research for decades. The transportation of ligand into the protein active site is often complex process, driven by geometric and physico-chemical properties, which renders the ligand path full of jitter and impasses. This prevents understanding of the ligand transportation and reasoning behind its behavior along the path. Results: To address the needs of the domain experts we design an explorative visualization solution based on a multi-scale simplification model. It helps to navigate the user to the most interesting parts of the ligand trajectory by exploring different attributes of the ligand and its movement, such as its distance to the active site, changes of amino acids lining the ligand, or ligand "stuckness". The process is supported by three linked views - 3D representation of the simplified trajectory, scatterplot matrix, and bar charts with line representation of ligand-lining amino acids. Conclusions: The usage of our tool is demonstrated on molecular dynamics simulations provided by the domain experts. The tool was tested by the domain experts from protein engineering and the results confirm that it helps to navigate the user to the most interesting parts of the ligand trajectory and to understand the ligand behavior.</t>
  </si>
  <si>
    <t>flow visualization, simplified trajectory, color coded, scatterplot, boxplot, brushing</t>
  </si>
  <si>
    <t>—</t>
  </si>
  <si>
    <t>Multiscale Visual Drilldown for the Analysis of Large Ensembles of Multi-Body Protein Complexes</t>
  </si>
  <si>
    <t>Furmanová et al.</t>
  </si>
  <si>
    <t xml:space="preserve">simulation </t>
  </si>
  <si>
    <t xml:space="preserve">propose a system enabling domain experts to explore, compare, and filter protein complexes at different levels of detail. We propose several dedicated views, displaying the available information for each level in the data hierarchy. As the views are interactively linked, the users can observe how a given filter or selection operation translates to other levels of the data hierarchy. We also track all filtering operations and provide an interface where the users can check how previously used filters affect the explored ensemble and, if necessary, revert them. </t>
  </si>
  <si>
    <t>novel multiscale visual drilldown approach that enables a systematic exploration of the configuration space of molecules. This approach solves the problem of analyzing hundreds of possible spatial configurations of protein complexes produced by a docking tool and selecting suitable representatives that can be further explored in the lab. Our approach builds on the hierarchical structure of protein complex ensembles which we use to facilitate the exploration of the data at multiple levels of the hierarchy.</t>
  </si>
  <si>
    <t>furmanova-drilldown.jpg</t>
  </si>
  <si>
    <t>Furmanová, Katarína; Jurcík, Adam; Kozlíková, B.; Hauser, H.; Byska, Jan</t>
  </si>
  <si>
    <t>When studying multi-body protein complexes, biochemists use computational tools that can suggest hundreds or thousands of their possible spatial configurations. However, it is not feasible to experimentally verify more than only a very small subset of them. In this paper, we propose a novel multiscale visual drilldown approach that was designed in tight collaboration with proteomic experts, enabling a systematic exploration of the configuration space. Our approach takes advantage of the hierarchical structure of the data - from the whole ensemble of protein complex configurations to the individual configurations, their contact interfaces, and the interacting amino acids. Our new solution is based on interactively linked 2D and 3D views for individual hierarchy levels. At each level, we offer a set of selection and filtering operations that enable the user to narrow down the number of configurations that need to be manually scrutinized. Furthermore, we offer a dedicated filter interface, which provides the users with an overview of the applied filtering operations and enables them to examine their impact on the explored ensemble. This way, we maintain the history of the exploration process and thus enable the user to return to an earlier point of the exploration. We demonstrate the effectiveness of our approach on two case studies conducted by collaborating proteomic experts.</t>
  </si>
  <si>
    <t>molecular dynamics, dashboard, multiple views</t>
  </si>
  <si>
    <t>10.1109/TVCG.2019.2934333</t>
  </si>
  <si>
    <t>Interactive visual exploration of metabolite ratios in MR spectroscopy studies</t>
  </si>
  <si>
    <t>Garrison et al.</t>
  </si>
  <si>
    <t xml:space="preserve">Main idea of this work is for user to explore spectral metabolite ratios (which are derived) for a set of MRS acquisitions. Explore these data in context of voxel location and table of data that show the TE, patient age, etc. </t>
  </si>
  <si>
    <t>metabolism (end result)</t>
  </si>
  <si>
    <t>metabolites, brain</t>
  </si>
  <si>
    <t>Interactive multipanel tool for visual exploration and analysis of MRS data to understand relevant ratios of metabolites in key regions of the brain. This knowledge provides insight into the pathophysiology of the patient that cannot be observed in pure structural methods</t>
  </si>
  <si>
    <t>garrison-mrs.jpg</t>
  </si>
  <si>
    <t>Garrison, Laura; Vašíček, Jakub; Craven, Alexander R.; Grüner, Renate; Smit, Noeska N.; Bruckner, Stefan</t>
  </si>
  <si>
    <t>Magnetic resonance spectroscopy (MRS) is an advanced biochemical technique used to identify metabolic compounds in living tissue. While its sensitivity and specificity to chemical imbalances render it a valuable tool in clinical assessment, the results from this modality are abstract and difficult to interpret. With this design study we characterized and explored the tasks and requirements for evaluating these data from the perspective of a MRS research specialist. Our resulting tool, SpectraMosaic, links with upstream spectroscopy quantification software to provide a means for precise interactive visual analysis of metabolites with both single- and multi-peak spectral signatures. Using a layered visual approach, SpectraMosaic allows researchers to analyze any permutation of metabolites in ratio form for an entire cohort, or by sample region, individual, acquisition date, or brain activity status at the time of acquisition. A case study with three MRS researchers demonstrates the utility of our approach in rapid and iterative spectral data analysis.</t>
  </si>
  <si>
    <t>MRS, heatmap, ratios, exploratory data analysis, spectroscopy</t>
  </si>
  <si>
    <t>expand for larger cohort studies</t>
  </si>
  <si>
    <t>10.1016/j.cag.2020.08.001</t>
  </si>
  <si>
    <t>Adapted Surface Visualization of Cerebral Aneurysms with Embedded Blood Flow Information</t>
  </si>
  <si>
    <t>Gasteiger et al.</t>
  </si>
  <si>
    <t xml:space="preserve">Simulation (CFD), structural (MRA, CTA, 3DRA) </t>
  </si>
  <si>
    <t>explore and summarize salient features of the data for easier interpretability, draws from illustrative visualization techniques</t>
  </si>
  <si>
    <t>Artery, Aneurysm</t>
  </si>
  <si>
    <t xml:space="preserve">We described an adapted visualization of cerebral aneurysm surfaces to expose embedded flow information. We employ line rendering for depicting aneurysm shape and morphological features as well as a ghosted view to reduce occlusion. Additionally, depth enhancement is achieved by means of shadow casting and atmospheric attenuation. </t>
  </si>
  <si>
    <t>gasteiger2010.jpg</t>
  </si>
  <si>
    <t>Gasteiger, Rocco and Neugebauer, Mathias and Kubisch, Christoph and Preim, Bernhard</t>
  </si>
  <si>
    <t>Cerebral aneurysms are a vascular dilatation induced by a pathological change of the vessel wall and often require treatment to avoid rupture. Therefore, it is of main interest, to estimate the risk of rupture, to gain a deeper understanding of aneurysm genesis, and to plan an actual intervention, the surface morphology and the internal blood flow characteristics. Visual exploration is primarily used to understand such complex and variable type of data. Since the blood flow data is strongly influenced by the surrounding vessel morphology both have to be visually combined to efficiently support visual exploration. Since the flow is spatially embedded in the surrounding aneurysm surface, occlusion problems have to be tackled. Thereby, a meaningful visual reduction of the aneurysm surface that still provides morphological hints is necessary. We accomplish this by applying an adapted illustrative rendering style to the aneurysm surface. Our contribution lies in the combination and adaption of several rendering styles, which allow us to reduce the problem of occlusion and avoid most of the disadvantages of the traditional semi-transparent surface rendering, like ambiguities in perception of spatial relationships. In interviews with domain experts, we derived visual requirements. Later, we conducted an initial survey with 40 participants (13 medical experts of them), which leads to further improvements of our approach.</t>
  </si>
  <si>
    <t>illustrative visualization, ambient occlusion</t>
  </si>
  <si>
    <t>semi-automatic extraction of morphologic features</t>
  </si>
  <si>
    <t>10.2312/VCBM/VCBM10/025-032</t>
  </si>
  <si>
    <t>The FLOWLENS: A Focus-and-Context Visualization Approach for Exploration of Blood Flow in Cerebral Aneurysms</t>
  </si>
  <si>
    <t>visual exploration and filtering of different properties of hemodynamic data using focus+context</t>
  </si>
  <si>
    <t>Gasteiger et al. present flowlens for exploration of blood flow in cerebral aneurysms illustrative visualization to explore several hemodynamic attributes like the wall shear stress (WSS) and the inflow jet.</t>
  </si>
  <si>
    <t>gasteiger.jpg</t>
  </si>
  <si>
    <t>Gasteiger, Rocco; Neugebauer, Mathias; Beuing, Oliver; Preim, Bernhard</t>
  </si>
  <si>
    <t>Blood flow and derived data are essential to investigate the initiation and progression of cerebral aneurysms as well as their risk of rupture. An effective visual exploration of several hemodynamic attributes like the wall shear stress (WSS) and the inflow jet is necessary to understand the hemodynamics. Moreover, the correlation between focus-and-context attributes is of particular interest. An expressive visualization of these attributes and anatomic information requires appropriate visualization techniques to minimize visual clutter and occlusions. We present the FLOWLENS as a focus-and-context approach that addresses these requirements. We group relevant hemodynamic attributes to pairs of focus-and-context attributes and assign them to different anatomic scopes. For each scope, we propose several FLOWLENS visualization templates to provide a flexible visual filtering of the involved hemodynamic pairs. A template consists of the visualization of the focus attribute and the additional depiction of the context attribute inside the lens. Furthermore, the FLOWLENS supports local probing and the exploration of attribute changes over time. The FLOWLENS minimizes visual cluttering, occlusions, and provides a flexible exploration of a region of interest. We have applied our approach to seven representative datasets, including steady and unsteady flow data from CFD simulations and 4D PC-MRI measurements. Informal user interviews with three domain experts confirm the usefulness of our approach.</t>
  </si>
  <si>
    <t>flow visualization, pathlines, focus and context</t>
  </si>
  <si>
    <t>Investigate how effective and expressive seeding strategies can be incorporated during the visual exploration</t>
  </si>
  <si>
    <t>10.1109/TVCG.2011.243</t>
  </si>
  <si>
    <t>Resting State fMRI-guided Fiber Clustering: Methods and Applications</t>
  </si>
  <si>
    <t>Ge et al.</t>
  </si>
  <si>
    <t>fMRI/DTI</t>
  </si>
  <si>
    <t xml:space="preserve">cluster fiber bundles (derive, analysis) and explore result </t>
  </si>
  <si>
    <t>medicine</t>
  </si>
  <si>
    <t xml:space="preserve">In this paper, we take a novel, alternative multimodal approach of combining resting state fMRI (rsfMRI) and DTI data, and propose to use functional coherence as the criterion to guide the clustering of fibers derived from DTI tractography. Visualization is clustered fiber tracts </t>
  </si>
  <si>
    <t>ge.jpg</t>
  </si>
  <si>
    <t>Ge, Bao; Guo, Lei; Zhang, Tuo; Hu, Xintao; Han, Junwei; Liu, Tianming</t>
  </si>
  <si>
    <t>Clustering streamline fibers derived from diffusion tensor imaging (DTI) data into functionally meaningful bundles with group-wise correspondences across individuals and populations has been a fundamental step for tract-based analysis of white matter integrity and brain connectivity modeling. Many approaches of fiber clustering reported in the literature so far used geometric and/or anatomic information derived from structural MRI and/or DTI data only. In this paper, we take a novel, alternative multimodal approach of combining resting state fMRI (rsfMRI) and DTI data, and propose to use functional coherence as the criterion to guide the clustering of fibers derived from DTI tractography. Specifically, the functional coherence between two streamline fibers is defined as their rsfMRI time series' correlations, and the affinity propagation (AP) algorithm is used to cluster DTI-derived streamline fibers into bundles. Currently, we use the corpus callosum (CC) fibers, which are the largest fiber bundle in the brain, as a test-bed for methodology development and validation. Our experimental results have shown that the proposed rsfMRI-guided fiber clustering method can achieve functionally homogeneous bundles that are reasonably consistent across individuals and populations, suggesting the close relationship between structural connectivity and brain function. The clustered fiber bundles were evaluated and validated via the benchmark data provided by task-based fMRI, via reproducibility studies, and via comparison with other methods. Finally, we have applied the proposed framework on a multimodal rsfMRI/DTI dataset of schizophrenia (SZ) and reproducible results were obtained.</t>
  </si>
  <si>
    <t>Resting state fMRI, DTI, fiber clustering, tract-based analysis</t>
  </si>
  <si>
    <t>validate/evaluate against larger datasets</t>
  </si>
  <si>
    <t>10.1007/s12021-012-9169-7</t>
  </si>
  <si>
    <t>The Connectome Viewer Toolkit: An Open Source Framework to Manage, Analyze, and Visualize Connectomes</t>
  </si>
  <si>
    <t>Gerhard et al.</t>
  </si>
  <si>
    <t>tool to visualy analyse the connectome data</t>
  </si>
  <si>
    <t>Neuroinformatics</t>
  </si>
  <si>
    <t>Gerhard et al. presented Connectom Viewer toolkit: a framework to create a visualization of neural data set, and to provide visual analysis of the brain network and structure.</t>
  </si>
  <si>
    <t>gerhard.jpg</t>
  </si>
  <si>
    <t>Gerhard, Stephan; Daducci, Alessandro; Lemkaddem, Alia; Meuli, Reto; Thiran, Jean-Philippe; Hagmann, Patric</t>
  </si>
  <si>
    <t>Advanced neuroinformatics tools are required for methods of connectome mapping, analysis, and visualization. The inherent multi-modality of connectome datasets poses new challenges for data organization, integration, and sharing. We have designed and implemented the Connectome Viewer Toolkit - a set of free and extensible open source neuroimaging tools written in Python. The key components of the toolkit are as follows: (1) The Connectome File Format is an XML-based container format to standardize multi-modal data integration and structured metadata annotation. (2) The Connectome File Format Library enables management and sharing of connectome files. (3) The Connectome Viewer is an integrated research and development environment for visualization and analysis of multi-modal connectome data. The Connectome Viewer's plugin architecture supports extensions with network analysis packages and an interactive scripting shell, to enable easy development and community contributions. Integration with tools from the scientific Python community allows the leveraging of numerous existing libraries for powerful connectome data mining, exploration, and comparison. We demonstrate the applicability of the Connectome Viewer Toolkit using Diffusion MRI datasets processed by the Connectome Mapper. The Connectome Viewer Toolkit is available from http://www.cmtk.org/</t>
  </si>
  <si>
    <t>brushing, connecting spatial and nonspatial information</t>
  </si>
  <si>
    <t>10.3389/fninf.2011.00003</t>
  </si>
  <si>
    <t>PhysiCell: An open source physics-based cell simulator for 3-D multicellular systems</t>
  </si>
  <si>
    <t>Ghaffarizadeh et al.</t>
  </si>
  <si>
    <t>originally developed to understand cancer growth, now applicable to other aspects. Users focus on modeling microenvironment-dependent triggers of standard cell processes and visualize the output of the simulation data. e.g. PhysiCell currently includes models for two types of cell death: apoptosis (programmed cell death) and necrosis (unprogrammed cell death)</t>
  </si>
  <si>
    <t>tissue changes driving by essential phenotypic processes: cell cycling/division, death, volume changes, motility, adhesion, and volume exclusion/“repulsion</t>
  </si>
  <si>
    <t>tissue microenvironment</t>
  </si>
  <si>
    <t>open source agent-based simulator for studying many interacting cells in dynamic tissue microenvironments. "We aim to create a framework for building multicellular simulations that investigate the relationship between (diffusional) substrate limitations, multicellular biochemical communication, and essential phenotypic processes: cell cycling/division, death, volume changes, motility, adhesion, and volume exclusion/“repulsion”"</t>
  </si>
  <si>
    <t>ghaffarizadeh.jpg</t>
  </si>
  <si>
    <t>Ghaffarizadeh, Ahmadreza; Heiland, Randy; Friedman, Samuel H.; Mumenthaler, Shannon M.; Macklin, Paul</t>
  </si>
  <si>
    <t>Many multicellular systems problems can only be understood by studying how cells move, grow, divide, interact, and die. Tissue-scale dynamics emerge from systems of many interacting cells as they respond to and influence their microenvironment. The ideal “virtual laboratory” for such multicellular systems simulates both the biochemical microenvironment (the “stage”) and many mechanically and biochemically interacting cells (the “players” upon the stage). PhysiCell—physics-based multicellular simulator—is an open source agent-based simulator that provides both the stage and the players for studying many interacting cells in dynamic tissue microenvironments. It builds upon a multi-substrate biotransport solver to link cell phenotype to multiple diffusing substrates and signaling factors. It includes biologically-driven sub-models for cell cycling, apoptosis, necrosis, solid and fluid volume changes, mechanics, and motility “out of the box.” The C++ code has minimal dependencies, making it simple to maintain and deploy across platforms. PhysiCell has been parallelized with OpenMP, and its performance scales linearly with the number of cells. Simulations up to 105-106 cells are feasible on quad-core desktop workstations; larger simulations are attainable on single HPC compute nodes. We demonstrate PhysiCell by simulating the impact of necrotic core biomechanics, 3-D geometry, and stochasticity on the dynamics of hanging drop tumor spheroids and ductal carcinoma in situ (DCIS) of the breast. We demonstrate stochastic motility, chemical and contact-based interaction of multiple cell types, and the extensibility of PhysiCell with examples in synthetic multicellular systems (a “cellular cargo delivery” system, with application to anti-cancer treatments), cancer heterogeneity, and cancer immunology. PhysiCell is a powerful multicellular systems simulator that will be continually improved with new capabilities and performance improvements. It also represents a significant independent code base for replicating results from other simulation platforms. The PhysiCell source code, examples, documentation, and support are available under the BSD license at http://PhysiCell.MathCancer.org and http://PhysiCell.sf.net.</t>
  </si>
  <si>
    <t>apoptosis, cell cycle, cell development, tissue development</t>
  </si>
  <si>
    <t>performance bottleneck fixes</t>
  </si>
  <si>
    <t>10.1371/journal.pcbi.1005991</t>
  </si>
  <si>
    <t>Influence of fiber connectivity in simulations of cardiac biomechanics</t>
  </si>
  <si>
    <t>Gil et al.</t>
  </si>
  <si>
    <t>DTI, simulation</t>
  </si>
  <si>
    <t>Molecule, Cell, Tisssue, Organ</t>
  </si>
  <si>
    <t>explore how fibers of heart ventricle muscle connect, compare simulation to experimentally acquired data</t>
  </si>
  <si>
    <t>Cardiac electromechanical simulations of the heart with fibers extracted from experimental data produce functional scores closer to healthy ranges than rule-based models disregarding architecture connectivity.</t>
  </si>
  <si>
    <t>gil.png</t>
  </si>
  <si>
    <t>Gil, D., Aris, R., Borras, A., Ramírez, E., Sebastian, R. and Vazquez, M.</t>
  </si>
  <si>
    <t xml:space="preserve">Purpose
Personalized computational simulations of the heart could open up new improved approaches to diagnosis and surgery assistance systems. While it is fully recognized that myocardial fiber orientation is central for the construction of realistic computational models of cardiac electromechanics, the role of its overall architecture and connectivity remains unclear. Morphological studies show that the distribution of cardiac muscular fibers at the basal ring connects epicardium and endocardium. However, computational models simplify their distribution and disregard the basal loop. This work explores the influence in computational simulations of fiber distribution at different short-axis cuts.
Methods
We have used a highly parallelized computational solver to test different fiber models of ventricular muscular connectivity. We have considered two rule-based mathematical models and an own-designed method preserving basal connectivity as observed in experimental data. Simulated cardiac functional scores (rotation, torsion and longitudinal shortening) were compared to experimental healthy ranges using generalized models (rotation) and Mahalanobis distances (shortening, torsion).
Results
The probability of rotation was significantly lower for ruled-based models [95% CI (0.13, 0.20)] in comparison with experimental data [95% CI (0.23, 0.31)]. The Mahalanobis distance for experimental data was in the edge of the region enclosing 99% of the healthy population.
Conclusions
Cardiac electromechanical simulations of the heart with fibers extracted from experimental data produce functional scores closer to healthy ranges than rule-based models disregarding architecture connectivity.
</t>
  </si>
  <si>
    <t>heart fibers, DTI, heart muscle connectivity</t>
  </si>
  <si>
    <t>To firmly confirm this, we plan to repeat this work using models with blood flow on the whole JHU dataset including pathological cases</t>
  </si>
  <si>
    <t>/10.1007/s11548-018-1849-9</t>
  </si>
  <si>
    <t>Three-dimensional ultrasonography of the gastric antrum in patients with functional dyspepsia</t>
  </si>
  <si>
    <t>Gilja et al.</t>
  </si>
  <si>
    <t>dashboard for visual analysis of gastric antrum shape, planar drawings to abstract shape for easier visualization</t>
  </si>
  <si>
    <t>digestion</t>
  </si>
  <si>
    <t>Stomach</t>
  </si>
  <si>
    <t>Medical</t>
  </si>
  <si>
    <t>Developed and validated a three-dimensional ultrasound system for transabdominal imaging</t>
  </si>
  <si>
    <t>gilja.jpg</t>
  </si>
  <si>
    <t>Gilja, O. H.; Hausken, T.; Ødegaard, S.; Berstad, A.</t>
  </si>
  <si>
    <t>We have developed and validated a three-dimensional ultrasound system for transabdominal imaging. The aims of this study was to evaluate its applicability in scanning and volume estimation of the gastric antrum in humans. Methods: Twenty patients with functional dyspepsia and 20 healthy controls, comparable with regard to gender, age, and smoking habits, agreed to be scanned while ingesting 500 ml of meat soup. A mechanical scanner with a 3.25-MHz transducer coupled to a tilting motor provided in 3sec multiple images of the antrum during fasting and 1, 10, and 30min postprandially. On a Unix work station planar contours of the antrum were selected and drawn manually before organ reconstruction and volume computation. Results: Two volume scans of 160 could not be analyzed due to air in the antrum. Up to 5 cm proximal to the pylorus, volumes could be computed in 95% of fasting samples and in 98% of postprandial samples, versus 8% and 75%, respectively, up to 7 cm proximal to the pylorus. We found no significant differences in antral volumes between dyspeptic patients and controls, either fasting or postprandially. Fasting antral volumes in Helicobacter pylori-positive dyspeptics were smaller than in H. pylori-negative patients (P = 0.02). Conclusions: Three-dimensional ultrasonography by use of a tilting motor makes non-invasive volume estimation of the gastric antrum possible without making assumptions about its geometry. In the present material no difference was found in antral volumes between patients with functional dyspepsia and controls. It is possible that fasting antral volumes in dyspeptic patients are dependent on H. pylori status</t>
  </si>
  <si>
    <t>small multiples, volume, mesh</t>
  </si>
  <si>
    <t>10.3109/00365529609051991</t>
  </si>
  <si>
    <t>Visualizing Mitochondrial Form and Function within the Cell</t>
  </si>
  <si>
    <t>Glancy, Brian</t>
  </si>
  <si>
    <t>light microscopy</t>
  </si>
  <si>
    <t>Cell, Organelle</t>
  </si>
  <si>
    <t>browse/explore imaging output in visualization, e.g. direct visualization of ATP production in mitochondria</t>
  </si>
  <si>
    <t>mitochondria form, movement, function</t>
  </si>
  <si>
    <t>highlight current imaging approaches for visualizing mitochondrial form and function within complex cellular environment. (1) Advances in super-resolution microscopy now enable the visualization of thousands of individual mitochondria with molecular precision throughout large tissues, as well as unprecedented views of the dynamic nature of internal mitochondrial structures. (2) Expansion of our ability to simultaneously visualize multiple mitochondrial structures and proteins together with other organelles has provided novel mechanistic insights into the intra- and interorganelle interactions of mitochondrial networks. (3) Spatially resolved measures of mitochondrial energetic flux provide a promising avenue for evaluating the impact of interventions into cellular energy metabolism within heterogeneous cells and tissues. (4) Accompaniment of high-throughput image analysis platforms with big data-generating microscopy approaches now enables systems-level evaluations of how mitochondria behave within the cellular environment. EXAMPLE: One of the most important functions of mitochondria is to make ATP. Thus, it is of interest to visualize how well mitochondria perform this task within cells. Indeed, there are several dyes or genetically encoded probes of varying specificity that enable observation of ATP in cells</t>
  </si>
  <si>
    <t>glancy.jpg</t>
  </si>
  <si>
    <t>The specific cellular role of mitochondria is influenced by the surrounding environment because effective mitochondrial function requires the delivery of inputs (e.g., oxygen) and export of products (e.g., signaling molecules) to and from other cellular components, respectively. Recent technological developments in mitochondrial imaging have led to a more precise and comprehensive understanding of the spatial relationships governing the function of this complex organelle, opening a new era of mitochondrial research. Here, I highlight current imaging approaches for visualizing mitochondrial form and function within complex cellular environments. Increasing clarity of mitochondrial behavior within cells will continue to lend mechanistic insights into the role of mitochondria under normal and pathological conditions and point to spatially regulated processes that can be targeted to improve cellular function.</t>
  </si>
  <si>
    <t>mitochondria; live cell imaging;  Energy metabolism; super-resolution microscopy; 3D electron microscopy; systems-level imaging</t>
  </si>
  <si>
    <t>quantitative analytical questions to solve, e.g., What will it take to measure ATP production rates with subcellular resolution?</t>
  </si>
  <si>
    <t>10.1016/j.molmed.2019.09.009</t>
  </si>
  <si>
    <t>A visual analytics approach to diagnosis of breast DCE-MRI data</t>
  </si>
  <si>
    <t>Glaßer et al.</t>
  </si>
  <si>
    <t>visual analysis with direction visualization component (heatmap encoding features of data on top of image slice of data)</t>
  </si>
  <si>
    <t>perfusion</t>
  </si>
  <si>
    <t>Breast</t>
  </si>
  <si>
    <t>A visual analytics approach for the evaluation of breast tumors in DCE-MRI data</t>
  </si>
  <si>
    <t>glasser.jpg</t>
  </si>
  <si>
    <t>Glaßer, Sylvia; Preim, Uta; Tönnies, Klaus; Preim, Bernhard</t>
  </si>
  <si>
    <t>Dynamic contrast-enhanced magnetic resonance imaging (DCE-MRI) of the breast is the most sensitive image modality for the detection of invasive breast cancer. To increase the moderate specificity of DCE-MRI, and therefore, the distinction of benign and malign ant tumors, the tumor's heterogeneity and the tumor's enhancement kinetics have to be evaluated. In clinical practice, the tumor's enhancement  kinetics are analyzed via time-intensity curves after manual placement of regions of interest (ROI). A substantial limitation of the ROI analysis is the inter-observervariability as well as the potential distortion of the ROI's average curve, e.g. if the ROI covers benign and malign ant tumor tissue. We present a visual analytics approach for breast tumors in DCE-MRI data that comprises a voxel wise glyph based overview and a region based analysis. The regions are extracted via region merging and each region contains voxels with similar perfusion characteristics. As a result, we avoid the inter observervariability and reduce distortion due to averaging over differently perfused tissue. A comparative study of 20 datasets was carried out to test our approach and an adapted time intensity curve classification method. Moreover, the influence of similarity measurements and a potential region based exploration are discussed. In conclusion, the presented features as similarity criteria yield the best results regarding the finer classification of the early contrast agent accumulation and the region's enhancement kinetics in the intermediate and late post contrast phase since spatial information is included and the merging of regions with different perfusion characteristics is impeded.</t>
  </si>
  <si>
    <t>brushing, voxel-wise glyph, regions specification, connecting spatial and nonspatial information, brushing</t>
  </si>
  <si>
    <t>the local information, that is employed for the merge step during the segmentation process, could be analyzed for an improved local registration.</t>
  </si>
  <si>
    <t>10.1016/j.cag.2010.05.016</t>
  </si>
  <si>
    <t>A novel view on stem cell development: analysing the shape of cellular genealogies</t>
  </si>
  <si>
    <t>Glauche et al.</t>
  </si>
  <si>
    <t>understand balance of cell growth, homeostasis, differentiation, and death in a stem cell line that is drawn from simulation data. Visualize this cell lineage as a topological structure in form of tree visualization. User can analyze simulation by adjusting the parameters of the simulation for different scenarios, eg homeostasis scenario. Also exploration component that is visualizing the results of the simulation. Saying this is half and half because the visualization aspect itself isn't doing sophisticated stats or clustering, it's showing the data and the analysis part is the user's ability to adjust the simulation params</t>
  </si>
  <si>
    <t>cell cycle, cell growth, cell differentiation, cell death</t>
  </si>
  <si>
    <t>stem cells</t>
  </si>
  <si>
    <t>Illustrated by the use of a mathematical model of stem cell organization, we show that the proposed topological measures particularly address the quantitative analysis of individual cell fate distributions, including the balance between stem cell proliferation, quiescence and cell death. The measures are suited to distinguish between cellular genealogies derived under different culture conditions, but they can also be applied for the estimation of inherent variation within a set of genealogies derived under identical conditions.</t>
  </si>
  <si>
    <t>glauche.jpg</t>
  </si>
  <si>
    <t>Glauche, I.; Lorenz, R.; Hasenclever, D.; Roeder, I.</t>
  </si>
  <si>
    <t>Objectives: The analysis of individual cell fates within a population of stem and progenitor cells is still a major experimental challenge in stem cell biology. However, new monitoring techniques, such as high-resolution time-lapse video microscopy, facilitate tracking and quantitative analysis of single cells and their progeny. Information on cellular development, divisional history and differentiation are naturally comprised into a pedigree-like structure, denoted as cellular genealogy. To extract reliable information concerning effecting variables and control mechanisms underlying cell fate decisions, it is necessary to analyse a large number of cellular genealogies.
Materials and methods: Here, we propose a set of statistical measures that are specifically tailored for the analysis of cellular genealogies. These measures address the degree and symmetry of cellular expansion, as well as occurrence and correlation of characteristic events such as cell death. Furthermore, we discuss two different methods for reconstruction of lineage fate decisions and show their impact on the interpretation of asymmetric developments. In order to illustrate these techniques, and to circumvent the present shortage of available experimental data, we obtain cellular genealogies from a single-cell-based mathematical model of haematopoietic stem cell organization.
Results and conclusions: Based on statistical analysis of cellular genealogies, we conclude that effects of external variables, such as growth conditions, are imprinted in their topology. Moreover, we demonstrate that it is essential to analyse timing of cell fate-specific changes and of occurrence of cell death events in the divisional context in order to understand the mechanisms of lineage commitment.</t>
  </si>
  <si>
    <t>cell lineage, cell geneology, stem cell, phylogeny, phylogenetic tree</t>
  </si>
  <si>
    <t>10.1111/j.1365-2184.2009.00586.x</t>
  </si>
  <si>
    <t>BiGGEsTS: integrated environment for biclustering analysis of time series gene expression data</t>
  </si>
  <si>
    <t>Gonçalves, Madeira, Oliveira</t>
  </si>
  <si>
    <t>RNAseq (? gene expression data)</t>
  </si>
  <si>
    <t>main goal is analysis of gene expression/coexpression, verify hypotheses with aid of heatmaps, dendrograms, expression charts and graphs of enriched GO terms - clustering algorithsm</t>
  </si>
  <si>
    <t>gene expression, molecule pathway</t>
  </si>
  <si>
    <t>gene</t>
  </si>
  <si>
    <t>BiGGEsTS (BiclusterinG Gene Expression Time Series) is a free open source graphical software tool for revealing local coexpression of genes in specific intervals of time, while integrating meaningful information on gene annotations. Network graph but only shows nodes - egdes hidden by default. Node size and brightness varies over time with degree of expression</t>
  </si>
  <si>
    <t>goncalves.jpg</t>
  </si>
  <si>
    <t>Gonçalves, J.P.; Madeira, S.C.; Oliveira, A.L.</t>
  </si>
  <si>
    <t>Background: The ability to monitor changes in expression patterns over time, and to observe the emergence of coherent temporal responses using expression time series, is critical to advance our understanding of complex biological processes. Biclustering has been recognized as an effective method for discovering local temporal expression patterns and unraveling potential regulatory mechanisms. The general biclustering problem is NP-hard. In the case of time series this problem is tractable, and efficient algorithms can be used. However, there is still a need for specialized applications able to take advantage of the temporal properties inherent to expression time series, both from a computational and a biological perspective.
Findings: BiGGEsTS makes available state-of-the-art biclustering algorithms for analyzing expression time series. Gene Ontology (GO) annotations are used to assess the biological relevance of the biclusters. Methods for preprocessing expression time series and post-processing results are also included. The analysis is additionally supported by a visualization module capable of displaying informative representations of the data, including heatmaps, dendrograms, expression charts and graphs of enriched GO terms.
Conclusion: BiGGEsTS is a free open source graphical software tool for revealing local coexpression of genes in specific intervals of time, while integrating meaningful information on gene annotations. It is freely available at: http://kdbio.inesc-id.pt/software/biggests. We present a case study on the discovery of transcriptional regulatory modules in the response of Saccharomyces cerevisiae to heat stress.</t>
  </si>
  <si>
    <t>gene expression, GO ontology, gene annotations, heatmap, dendrogram</t>
  </si>
  <si>
    <t>10.1186/1756-0500-2-124</t>
  </si>
  <si>
    <t>Neuromuscular synapse</t>
  </si>
  <si>
    <t>Goodsell</t>
  </si>
  <si>
    <t xml:space="preserve">x-ray crystallography, </t>
  </si>
  <si>
    <t>illustration</t>
  </si>
  <si>
    <t>neuromuscular junction - synapse</t>
  </si>
  <si>
    <t>neuromuscular synapse</t>
  </si>
  <si>
    <t>Vis - VIZBI/illustration/systems bio</t>
  </si>
  <si>
    <t xml:space="preserve">Goodsell authored a book with illustrations that show the environment of living cells. The spatial granularity of detail is at the molecular level,  with coloring applied thematically to show the compartments/organelles of the cell, including the synaptic vesicles that are critical in the synapse. This static illustrated scene is showing the dynamic process of a neuromuscular synapse , which occurs between neural cells and muscle cells where the entire process lasts about 60 seconds.
 Semi multi-scale
-show what molecules are involved in a neuromuscular synapse (molecule)
-show the action of cellular vesicles in the neuromuscular synapse (organelle)
</t>
  </si>
  <si>
    <t>goodsell-neuromuscular.jpeg</t>
  </si>
  <si>
    <t>Goodsell, David S.</t>
  </si>
  <si>
    <t>Diverse biological data may be used to create illustrations of molecules in their cellular context. I describe the scientific results that support a recent textbook illustration of the neuromuscular synapse. The image magnifies a portion of the synapse at one million times, showing the location and the form of individual macromolecules. Results from biochemistry, electron microscopy, and X-ray crystallography were used to create the image.</t>
  </si>
  <si>
    <t>10.1002/bmb.20297</t>
  </si>
  <si>
    <t>Visualization of heart activity in virtual reality: A biofeedback application using wearable sensors</t>
  </si>
  <si>
    <t>Gradl et al.</t>
  </si>
  <si>
    <t>ECG, simulation</t>
  </si>
  <si>
    <t>The “refvis” visualization, which consists of a heart symbol, pulsating in the rhythm of the user's heartbeat, and the actual current beats per minute value written above it as a number. It is used as a reference visualization inspired by clinical electrocardiogram monitoring devices and presented in the central field of view of the subject. (b) The “radialvis” visualization, which consists of a circle filling time-coherent in radial sections over 20 s. For each detected heartbeat (r-peak) a line extends from the center of the circle. The length of the line and its color changes in direct correlation to the current RR-interval.</t>
  </si>
  <si>
    <t>engineering</t>
  </si>
  <si>
    <t>wearable sensors to detect heartbeat paired with VR used for patients to help them understand and monitor their stress. Results of the heart rate estimation show that the screen pulse seems to perform overall the best regarding the sub-ject's ability to assess her/his own heart rate.</t>
  </si>
  <si>
    <t>gradl.png</t>
  </si>
  <si>
    <t>Gradl, S., Wirth, M., Zillig, T. and Eskofier, B.M.</t>
  </si>
  <si>
    <t>Stress or anxiety disorders are a growing problem in industrialized countries. Those can be effectively countered by several relaxation techniques which are more effective using biofeedback. Modern virtual reality hardware provides a high level of immersion to its users. This directly affects the feeling of presence. An increased feeling of presence may allow biofeedback mechanisms to work more effectively. We build on this idea and explore how different visualizations of a user's cardiac activity in a virtual environment can be used in biofeedback scenarios - and how effective they are. Using a state-of-the-art virtual reality headset, 14 participants were subjected to four different visualizations of their own heart rate (one control visualization and three experimental visualizations). In different experiments, we examined whether they were able to estimate their heart rate based on the visualization and whether we could influence it subconsciously. Furthermore, we used the AttrakDiff questionnaire to assess the usability and attractiveness of each of the four visualizations. For the three non-reference ones, we observed significant positively correlating changes in the heart rate between the real-time true representation of the heart rate and a simulated increased heart rate visualization with a mean magnitude of 1.96 ± 0.39 beats per minute. The results from the source and number estimation experiments and the questionnaire led to the conclusion that the most appealing and best working visualization for biofeedback is a synchronized modulation/modification of the virtual environment itself.</t>
  </si>
  <si>
    <t>VR, AR</t>
  </si>
  <si>
    <t>larger user study</t>
  </si>
  <si>
    <t>10.1109/BSN.2018.8329681</t>
  </si>
  <si>
    <t>MegaMol – a comprehensive prototyping framework for visualizations</t>
  </si>
  <si>
    <t>Gralka et al.</t>
  </si>
  <si>
    <t>simulation, x-ray crystallography</t>
  </si>
  <si>
    <t xml:space="preserve">MegaMol is designed to be primarily a prototyping framework for visualization techniques and visual analysis applications. </t>
  </si>
  <si>
    <t xml:space="preserve">molecular dynamics </t>
  </si>
  <si>
    <t>MegaMol software tool originally made to visualize particle systems, but now has been enhanced with features like a cinematic camera, interactive image post-processing, incorporates molecular surface maps visualization in the framework</t>
  </si>
  <si>
    <t>gralka.png</t>
  </si>
  <si>
    <t xml:space="preserve">Patrick Gralka, Michael Becher, Matthias Braun, Florian Frieß, Christoph Müller, Tobias Rau, Karsten Schatz, Christoph Schulz, Michael Krone, Guido Reina &amp; Thomas Ertl </t>
  </si>
  <si>
    <t>We present MegaMol, a low-overhead prototyping framework for interactive visualization of large scientific data sets. We give a brief summary of related work for context and then focus on a comprehensive overview of the core architecture of the framework. This is followed by the existing and novel features and techniques in MegaMol that define its current functionality. MegaMol has originally been developed to support the visualization and analysis of particle-based data sets that, for instance, come from molecular dynamics simulations. Meanwhile, the software has evolved beyond that. New algorithms and techniques have been implemented to handle many diverse tasks, including information visualization. Additionally, improvements have been made on the software engineering side to make MegaMol more accessible for domain scientists, like an easy-to-handle scripting interface.</t>
  </si>
  <si>
    <r>
      <t xml:space="preserve">*not future work but this article builds from the original megamol paper: </t>
    </r>
    <r>
      <rPr>
        <u/>
        <sz val="10"/>
        <color rgb="FF1155CC"/>
        <rFont val="Arial"/>
      </rPr>
      <t>https://ieeexplore.ieee.org/document/6881728</t>
    </r>
    <r>
      <rPr>
        <sz val="10"/>
        <color rgb="FF000000"/>
        <rFont val="Arial"/>
      </rPr>
      <t xml:space="preserve"> by Grottel et al in 2014</t>
    </r>
  </si>
  <si>
    <t>10.1140/epjst/e2019-800167-5</t>
  </si>
  <si>
    <t>Complete Valvular Heart Apparatus Model from 4D Cardiac CT</t>
  </si>
  <si>
    <t>Grbic et al.</t>
  </si>
  <si>
    <t>CT</t>
  </si>
  <si>
    <t>modeling of the heart from the data</t>
  </si>
  <si>
    <t>heart valve mechanics</t>
  </si>
  <si>
    <t>Inside the heart are positioned system of valvular aparatus, composed of the aortic, mitral, pulmonary and tricuspid valve. As this system handles the transportation of blood between the heart parts, it is an essential part of the anatomical, functional and hemodynamic characteristics of the heart and the cardio-vascular system as a whole. Gribc et al. \cite{grbic:2010} have proposed a complete and modular patient-specific model of the cardiac valvular apparatus estimated from 4D cardiac CT data using a discriminative learning-based approach. From 4D CT a set of landmarks are extracted for each valve, to provide a measured constraints for generation of the complete heart model. The model is capable to delineate the full anatomy and dynamics needed to depict a large variation of valve pathologies, especially diseases affecting several valves.</t>
  </si>
  <si>
    <t>grbic.jpg</t>
  </si>
  <si>
    <t>Ionasec, Razvan Ioan; Grbic, Sasa; Vitanovski, Dime; Voigt, Ingmar; Georgescu, Bogdan; Vega-Higuera, Fernando; Comaniciu, Dorin</t>
  </si>
  <si>
    <t>The cardiac valvular apparatus, composed of the aortic, mitral, pulmonary and tricuspid valve, is an essential part of the anatomical, functional and hemodynamic characteristics of the heart and the cardio-vascular system as a whole. Valvular heart diseases often involve multiple dysfunctions and require joint assessment and therapy of the valves. In this paper, we propose a complete and modular patient-specific model of the cardiac valvular apparatus estimated from 4D cardiac CT data. A new constrained Multi-linear Shape Model (cMSM), conditioned by anatomical measurements, is introduced to represent the complex spatio-temporal variation of the heart valves. The cMSM is exploited within a learning-based framework to e_x000E_ciently estimate the patient-specific valve parameters from cine images. Experiments on 64 4D cardiac CT studies demonstrate the performance and clinical potential of the proposed method. To the best of our knowledge, it is the first time cardiologists and cardiac surgeons can benefit from an automatic quantitative evaluation of the complete valvular apparatus based on non-invasive imaging techniques. In conjunction with existent patient-specific chamber models, the presented valvular model enables personalized computation modeling and realistic simulation of the entire cardiac system.</t>
  </si>
  <si>
    <t>volume, mesh, combination rendering</t>
  </si>
  <si>
    <t>10.1016/j.media.2012.02.003</t>
  </si>
  <si>
    <t>WEAVE: a system for visually linking 3-D and statistical visualizations applied to cardiac simulation and measurement data</t>
  </si>
  <si>
    <t>Gresh et al.</t>
  </si>
  <si>
    <t>MRI, Simulation</t>
  </si>
  <si>
    <t xml:space="preserve">visual analysis and exploration of mixed data types </t>
  </si>
  <si>
    <t xml:space="preserve">heart beat, contraction and excitation </t>
  </si>
  <si>
    <t>Human heart beats regularly 60 times per minute in average. When the heart doesn't beat properly, it can't pump blood effectively. When the heart doesn't pump blood effectively, the lungs, brain and all other organs can't work properly and may shut down or be damaged. Arrhythmia is one of possible causes of such pathology, and it refers to any change from the normal sequence of electrical impulses. The electrical impulses may happen too fast, too slowly, or erratically – causing the heart to beat too fast, too slowly, or erratically. Gresh et al. \cite{gresh:2000} have created a visualization system, which links together simulation data, measurement data, and 3-d anatomical data concerning the propagation of excitation in the heart. The user can brush in any statistical presentation of physiological data such as, concentrations of calcium, voltage, potassium currents and others, and see the colors reflected not only in the other statistical presentations but also in the 3-D view.</t>
  </si>
  <si>
    <t>gresh.jpg</t>
  </si>
  <si>
    <t>Gresh, D. L.; Rogowitz, B. E.; Winslow, R. L.; Scollan, D. F.; Yung, C. K.</t>
  </si>
  <si>
    <t>WEAVE (Workbench Environment for Analysis and Visual Exploration) is an environment for creating interactive visualization applications. WEAVE differs from previous systems in that it provides transparent linking between custom 3-D visualizations and multidimensional statistical representations, and provides interactive color brushing betwen all visualizations. In this paper, we demonstrate how WEAVE can be used to rapidly prototype a biomedical application, weaving together simulation data, measurement data, and 3-d anatomical data concerning the propagation of excitation in the heart. These linked statistical and custom three-dimensional visualizations of the heart can allow scientists to more effectively study the correspondance of structure and behavior.</t>
  </si>
  <si>
    <t>scatter plot, histogram, brushing, connecting spatial and nonspatial information</t>
  </si>
  <si>
    <t>10.1109/VISUAL.2000.885739</t>
  </si>
  <si>
    <t>ReactomeGSA - Efficient Multi-Omics Comparative Pathway Analysis</t>
  </si>
  <si>
    <t>Griss et al.</t>
  </si>
  <si>
    <t>omics, scRNA-seq</t>
  </si>
  <si>
    <t>visual exploration and analysis of pathways</t>
  </si>
  <si>
    <t>comparative pathway analyses of multi-omics datasets</t>
  </si>
  <si>
    <t>griss.jpg</t>
  </si>
  <si>
    <t>Griss, Johannes; Viteri, Guilherme; Sidiropoulos, Konstantinos; Nguyen, Vy; Fabregat, Antonio; Hermjakob, Henning</t>
  </si>
  <si>
    <t>Pathway analyses are key methods to analyze 'omics experiments. Nevertheless, integrating data from different 'omics technologies and different species still requires considerable bioinformatics knowledge.Here we present the novel ReactomeGSA resource for comparative pathway analyses of multi-omics datasets. ReactomeGSA can be used through Reactome's existing web interface and the novel ReactomeGSA R Bioconductor package with explicit support for scRNA-seq data. Data from different species is automatically mapped to a common pathway space. Public data from ExpressionAtlas and Single Cell ExpressionAtlas can be directly integrated in the analysis. ReactomeGSA greatly reduces the technical barrier for multi-omics, cross-species, comparative pathway analyses.We used ReactomeGSA to characterize the role of B cells in anti-tumor immunity. We compared B cell rich and poor human cancer samples from five of the Cancer Genome Atlas (TCGA) transcriptomics and two of the Clinical Proteomic Tumor Analysis Consortium (CPTAC) proteomics studies. B cell-rich lung adenocarcinoma samples lacked the otherwise present activation through NFkappaB. This may be linked to the presence of a specific subset of tumor associated IgG+ plasma cells that lack NFkappaB activation in scRNA-seq data from human melanoma. This showcases how ReactomeGSA can derive novel biomedical insights by integrating large multi-omics datasets.</t>
  </si>
  <si>
    <t>Pathway analysis; bioinformatics software; cancer biology*; cancer immunology; data evaluation; melanoma; multi-omics data integration; tumor microenvironment</t>
  </si>
  <si>
    <t>10.1074/mcp.TIR120.002155</t>
  </si>
  <si>
    <t>Characterizing Molecular Interactions in Chemical Systems</t>
  </si>
  <si>
    <t>Gunther et al.</t>
  </si>
  <si>
    <t>direct visualization of molecular properties with illustrations</t>
  </si>
  <si>
    <t>Gunther et al. has proposed a system to visualize the surface of atoms, and their force-based connections with other atoms. System is helpful for the study of molecular folding process, bonding, and self-assembly.</t>
  </si>
  <si>
    <t>gunther.jpg</t>
  </si>
  <si>
    <t>Günther, David; Boto, Roberto A.; Contreras-Garcia, Julia; Piquemal, Jean-Philip; Tierny, Julien</t>
  </si>
  <si>
    <t>Interactions between atoms have a major influence on the chemical properties of molecular systems. While covalent interactions impose the structural integrity of molecules, noncovalent interactions govern more subtle phenomena such as protein folding, bonding or self assembly. The understanding of these types of interactions is necessary for the interpretation of many biological processes and chemical design tasks. While traditionally the electron density is analyzed to interpret the quantum chemistry of a molecular system, noncovalent interactions are characterized by low electron densities and only slight variations of them - challenging their extraction and characterization. Recently, the signed electron density and the reduced gradient, two scalar fields derived from the electron density, have drawn much attention in quantum chemistry since they enable a qualitative visualization of these interactions even in complex molecular systems and experimental measurements. In this work, we present the first combinatorial algorithm for the automated extraction and characterization of covalent and noncovalent interactions in molecular systems. The proposed algorithm is based on a joint topological analysis of the signed electron density and the reduced gradient. Combining the connectivity information of the critical points of these two scalar fields enables to visualize, enumerate, classify and investigate molecular interactions in a robust manner. Experiments on a variety of molecular systems, from simple dimers to proteins or DNA, demonstrate the ability of our technique to robustly extract these interactions and to reveal their structural relations to the atoms and bonds forming the molecules. For simple systems, our analysis corroborates the observations made by the chemists while it provides new visual and quantitative insights on chemical interactions for larger molecular systems.</t>
  </si>
  <si>
    <t>arrow glyphs, topological analysis</t>
  </si>
  <si>
    <t>10.1109/TVCG.2014.2346403</t>
  </si>
  <si>
    <t>Spatiotemporal multiscale molecular cavity visualization and visual analysis</t>
  </si>
  <si>
    <t>Guo et al.</t>
  </si>
  <si>
    <t>2,3</t>
  </si>
  <si>
    <t>explore and analyze structural dynamics of molecular cavities in a protein. statistics of all the cavities of a protein in a pie chart to compare and analyze, heatmap shows change in length of cavity over time, curves plot depict the aggregation state of the length and width of the cavities on local timesteps, theme river diagram for evaluating single time step-single cavity scale, PDB model to visaulize cavity in 3d context</t>
  </si>
  <si>
    <t>multiscale visual analysis of molecular cavities into 3 x 3 spatiotemporal chunks. Cavities chunk into (1) all cavities in protein, (2) single cavity, and (3) cavity segment. Temporal segments chunk into (1) global timescale (2) local timescale (3)  single timestep.  Different characteristics are highlighted at different scales, and these characteristics are regarded as the best mutational factors for expressing the activity and function of proteins at this scale. The main characteristics we describe are the length, width, and bottleneck of the cavity. This paper also explores the effects of amino acids and atoms around the cavity. Our method realizes the transformation between different scales through interaction and focuses on interactively exploring the relationships between different scales.</t>
  </si>
  <si>
    <t>guo.jpg</t>
  </si>
  <si>
    <t>Guo, Dongliang; Han, Dongxue; Xu, Ximing; Ye, Kang; Nie, Junlan</t>
  </si>
  <si>
    <t>The analysis of molecular cavities, which are transport pathways in protein structures, is critical to the understanding of molecular phenomena. However, this work is challenging due to the high complexity and diversity of the macromolecular shapes in dynamic processes. In this paper, we propose a novel multiscale visualization method for visualizing the interaction of protein cavities. We design a series of scales and visualizations of cavities based on both temporal and spatial perspectives to allow domain experts to process their work at any scale of semantic abstraction. These scales demonstrate the chemical and structural properties of cavities and span from a complete protein to a cavity at a specific moment in temporal and spatial dimensions. We also create a continuous interaction space for multiscale applications. Finally, the applicability of our approach is proven through experimental use cases, with cavities in proteins being visualized and analyzed in a focus-and-context manner. Our collaborating domain experts confirmed that our approach is an efficient and reliable method of analyzing cavities with great potential for large dynamic cavity data analysis.</t>
  </si>
  <si>
    <t>Multiscale, Molecular Cavity, Interaction, Molecular Dynamics, Visual Analysis</t>
  </si>
  <si>
    <t>10.1007/s12650-020-00646-x</t>
  </si>
  <si>
    <t>Spatial Stochastic Modeling with MCell and CellBlender</t>
  </si>
  <si>
    <t>Gupta et al.</t>
  </si>
  <si>
    <t>spatially visualize results of simulation from stochastic modeling (experimental/exploration), do this as CellBlender plugin to modeling software Blender that allows then more creative/cinematic features for communication-oriented goals. Models are fairly visually abstracted onto mesh</t>
  </si>
  <si>
    <t>interactionss, pathway</t>
  </si>
  <si>
    <t>molecules, cell</t>
  </si>
  <si>
    <t>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introduced the theory and algorithms that can be used to carry out one form of spatial stochastic modeling as implemented in the MCell simulation package. It has also provided a tutorial for building, simulating, and analyzing MCell models using the CellBlender interface starting from basic diffusion and reaction-diffusion systems, and building up to more advanced examples that demonstrate how spatial heterogeneity can arise from a variety of mechanisms including diffusion-limited reactions (Lotka-Volterra), membrane organization and hindered diffusion (lipid rafts), and positive feedback.</t>
  </si>
  <si>
    <t>gupta.jpg</t>
  </si>
  <si>
    <t>Gupta, Sanjana; Czech, Jacob; Kuczewski, Robert; Bartol, Thomas M.; Sejnowski, Terrence J.; Lee, Robin E. C.; Faeder, James R.</t>
  </si>
  <si>
    <t>This chapter provides a brief introduction to the theory and practice of spatial stochastic simulations. It begins with an overview of different methods available for biochemical simulations highlighting their strengths and limitations. Spatial stochastic modeling approaches are indicated when diffusion is relatively slow and spatial inhomogeneities involve relatively small numbers of particles. The popular software package MCell allows particle-based stochastic simulations of biochemical systems in complex three dimensional (3D) geometries, which are important for many cell biology applications. Here, we provide an overview of the simulation algorithms used by MCell and the underlying theory. We then give a tutorial on building and simulating MCell models using the CellBlender graphical user interface, that is built as a plug-in to Blender, a widely-used and freely available software platform for 3D modeling. The tutorial starts with simple models that demonstrate basic MCell functionality and then advances to a number of more complex examples that demonstrate a range of features and provide examples of important biophysical effects that require spatially-resolved stochastic dynamics to capture.</t>
  </si>
  <si>
    <t>spatial stochastic modeling, simulation, molecule dynamics</t>
  </si>
  <si>
    <t>Multi-Variate Visualization of Cardiac Virtual Tissue</t>
  </si>
  <si>
    <t>Handley, Brodlie, Clayton</t>
  </si>
  <si>
    <t>CVT (cardiac virtual tissue)</t>
  </si>
  <si>
    <t xml:space="preserve">explore phase space of hyper histogram to understand path of signal propagation across the entire heart from the perspective of cardiac virtual tissue </t>
  </si>
  <si>
    <t xml:space="preserve">heart cell, heart </t>
  </si>
  <si>
    <t>In this paper we have presented a novel visualization technique of Cardiac Virtual Tissue based on a hyper-histogram of phase space.</t>
  </si>
  <si>
    <t>handley.jpg</t>
  </si>
  <si>
    <t>Handley, J. W.; Brodlie, K. W.; Clayton, R. H.</t>
  </si>
  <si>
    <t>In standard analysis of cardiac models, typically one variable – usually the trans-membrane potential – is used in the generation of visualizations. However,
all but the most basic models have many state variables at each node, information that is not used when visualizing the output of the model. In this paper, we present a novel approach to visualizing the entire state of a 2D cardiac virtual tissue.</t>
  </si>
  <si>
    <t xml:space="preserve">cardiac modeling, membrane potential </t>
  </si>
  <si>
    <t>extension such as colouring each point in phase space according to its original spatial position may provide further insight,</t>
  </si>
  <si>
    <t>10.1109/CBMS.2006.120</t>
  </si>
  <si>
    <t>Real-Time Active Shape Models for Segmentation of 3D Cardiac Ultrasound</t>
  </si>
  <si>
    <t>Hansegård et al.</t>
  </si>
  <si>
    <t>visualize output of model; check if volume of models match volumes of reference - comparison task in exploring the data (juxtapose lines over top for reference outline, model outline)
"does my model fit the underlying data"</t>
  </si>
  <si>
    <t>heart beat (left ventricle)</t>
  </si>
  <si>
    <t>Computer imaging</t>
  </si>
  <si>
    <t>We present a fully automatic real-time algorithm for robust and accurate left ventricular segmentation in three-dimensional (3D) cardiac ultrasound.</t>
  </si>
  <si>
    <t>hansegard.jpg</t>
  </si>
  <si>
    <t>Hansegård, Jøger; Orderud, Fredrik; Rabben, Stein I.</t>
  </si>
  <si>
    <t>We present a fully automatic real-time algorithm for robust and accurate left ventricular segmentation in three-dimensional (3D) cardiac ultrasound. Segmentation is performed in a sequential state estimation fashion using an extended Kalman filter to recursively predict and update the parameters of a 3D Active Shape Model (ASM) in real-time. The ASM was trained by tracing the left ventricle in 31 patients, and provided a compact and physiological realistic shape space. The feasibility of the proposed algorithm was evaluated in 21 patients, and compared to manually verified segmentations from a custom-made semi-automatic segmentation algorithm. Successful segmentation was achieved in all cases. The limits of agreement (mean±1.96SD) for the point-to-surface distance were 2.2±1.1 mm. For volumes, the correlation coefficient was 0.95 and the limits of agreement were 3.4±20 ml. Real-time segmentation of 25 frames per second was achieved with a CPU load of 22%.</t>
  </si>
  <si>
    <t xml:space="preserve">Quadrilateral Mesh; Active Shape Model; Spline Interpolant; Left Ventricular Shape; Left Ventricular Model </t>
  </si>
  <si>
    <t>10.1007/978-3-540-74272-2_20</t>
  </si>
  <si>
    <t>OmicsTIDE: Interactive Exploration of Trends in Multi-Omics Data</t>
  </si>
  <si>
    <t>Harbig et al.</t>
  </si>
  <si>
    <t>omics data (proteomics, transcriptomics, *metabolomics)</t>
  </si>
  <si>
    <t>trend comparison main goal of tool, typically have clear analytical question. Example case study:  Interactively studying the trend comparison between the transcriptome and proteome during blood cell differentation
"OmicsTIDE is an interactive inter-omics and intra-omics, as well as intra-condition and inter-condition visualization tool to compare trends of omics abundance data in a pairwise manner"</t>
  </si>
  <si>
    <t>gene expression, pathway</t>
  </si>
  <si>
    <t xml:space="preserve">gene </t>
  </si>
  <si>
    <t>visualization/bioinformatics</t>
  </si>
  <si>
    <t xml:space="preserve">Omics Trend-comparing Interactive Data Explorer (OmicsTIDE), an interactive visualization tool developed to address the limitations of current visualization approaches in the multi-omics field. visual analytics tool that is designed for biologists; its user interface creates clear default views that show the concordant and discordant patterns in omics abundance data in a pairwise manner.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t>
  </si>
  <si>
    <t>harbig-omicstide.jpg</t>
  </si>
  <si>
    <t>Harbig, Theresa; Fratte, Julian; Krone, Michael; Nieselt, Kay</t>
  </si>
  <si>
    <t>Motivation The increasing amount of data produced by omics technologies has significantly improved the understanding of how biological information is transferred across different omics layers and to which extent it is involved in the manifestation of a given phenotype. Besides data-driven analysis strategies, interactive visualization tools have been developed to make the analysis in the multi-omics field more transparent. However, most state-of-the-art tools do not reconstruct the impact of a given omics layer on the final integration result. In general, the amount of omics data analyses strategies and the fields of applications lack a clearer classification of the different approaches.
Results We developed a classification for omics data focusing on different aspects of multi-omics data sets, such as data type and experimental design. Based on this classification we developed the Omics Trend-comparing Interactive Data Explorer (OmicsTIDE), an interactive visualization tool developed to address the limitations of current visualization approaches in the multi-omics field. The tool consists of an automated part that clusters omics data to determine trends and an interactive visualization. The trends are visualized as profile plots and are connected by a Sankey diagram that allows an interactive pairwise trend comparison to discover concordant and discordant trends. Moreover, large-scale omics data sets are broken down into small subsets of concordant and discordant regulatory trends within few analysis steps. We demonstrate the interactive analysis using OmicsTIDE with two case studies focusing on different types of experimental designs.</t>
  </si>
  <si>
    <t xml:space="preserve">omics data, multiomics data, sankey diagram, visual analysis, GO onotology </t>
  </si>
  <si>
    <t>more sophisticated clustering algorithms</t>
  </si>
  <si>
    <t xml:space="preserve">10.1101/2021.02.01.428836
</t>
  </si>
  <si>
    <t>OncoThreads: Visualization of Large Scale Longitudinal Cancer Molecular Data</t>
  </si>
  <si>
    <t>RNAseq (?gene expression)</t>
  </si>
  <si>
    <t>Molecule, Organelle, Organisim, *Population</t>
  </si>
  <si>
    <t>visual analysis of cohort gemoics and molecular data, exploration a component (hypothesis gen) -- visual organization allows interactive exploration, may not have a specific analysis goal in mind at start; query mechanisms</t>
  </si>
  <si>
    <t>molecular pathway, cancer progression</t>
  </si>
  <si>
    <t>molecule, gene</t>
  </si>
  <si>
    <t xml:space="preserve">OncoThreads was designed for cancer researchers and developed to address the lack of temporal cohort visualization tools, which specifically integrate multiple molecular data types and clinical data. OncoThreads provides exploratory visualizations of longitudinal cancer molecular data across patient cohorts and supports a wide range of biological data types, including mutations, copy number alterations, mRNA expression and protein expression. Furthermore, OncoThreads offers a temporal cohort visualization based on heatmaps and Sankey diagrams as well as a timeline overview for all patients. Moreover, it provides a feature explorer to discover features of interest—variables that are defined for each patient and timepoint, such as tumor stage or mutation burden—and feature modification in order to adjust their visual representation and facilitate interpretation. </t>
  </si>
  <si>
    <t>harbig.jpg</t>
  </si>
  <si>
    <t>Harbig, Theresa A.; Nusrat, Sabrina; Mazor, Tali; Wang, Qianwen; Thomson, Alexander; Bitter, Hans; Cerami, Ethan; Gehlenborg, Nils</t>
  </si>
  <si>
    <t>Motivation: Molecular profiling of patient tumors and liquid biopsies over time with next-generation sequencing technologies and new immuno-profile assays are becoming part of standard research and clinical practice. With the wealth of new longitudinal data, there is a critical need for visualizations for cancer researchers to explore and interpret temporal patterns not just in a single patient but across cohorts.
Results: To address this need we developed OncoThreads, a tool for the visualization of longitudinal clinical and cancer genomics and other molecular data in patient cohorts. The tool visualizes patient cohorts as temporal heatmaps and Sankey diagrams that support the interactive exploration and ranking of a wide range of clinical and molecular features. This allows analysts to discover temporal patterns in longitudinal data, such as the impact of mutations on response to a treatment, for example, emergence of resistant clones. We demonstrate the functionality of OncoThreads using a cohort of 23 glioma patients sampled at 2-4 timepoints.
Availability and implementation: Freely available at http://oncothreads.gehlenborglab.org. Implemented in Java Script using the cBioPortal web API as a backend.
Supplementary information: Supplementary data are available at Bioinformatics online.</t>
  </si>
  <si>
    <t>gene expression, longitudinal cancer molecular data, cohort visualization, multiple coordinate views</t>
  </si>
  <si>
    <t>In the future, additional user interactions could trigger more complex queries in OncoThreads. An example of such a query could be: ‘Find all features that show a similar pattern in a specific timepoint’. Such a query would help users to identify correlations among features.</t>
  </si>
  <si>
    <t xml:space="preserve"> 10.1093/bioinformatics/btab289</t>
  </si>
  <si>
    <t>3D blood flow characteristics in the carotid artery bifurcation assessed by flow-sensitive 4D MRI at 3T</t>
  </si>
  <si>
    <t>Harloff et al.</t>
  </si>
  <si>
    <t>direct visualization of 4D CMR to quantify pathological flow patterns</t>
  </si>
  <si>
    <t>Harloff et al. created a pathline visualization  of flow from 3D MRI.</t>
  </si>
  <si>
    <t>harloff.jpg</t>
  </si>
  <si>
    <t>Harloff, A.; Albrecht, F.; Spreer, J.; Stalder, A. F.; Bock, J.; Frydrychowicz, A.; Schöllhorn, J.; Hetzel, A.; Schumacher, M.; Hennig, J.; Markl, M.</t>
  </si>
  <si>
    <t>To determine three-dimensional (3D) blood flow patterns in the carotid bifurcation, 10 healthy volunteers and nine patients with internal carotid artery (ICA) stenosis ?50% were examined by flow-sensitive 4D MRI at 3T. Absolute and mean blood velocities, pulsatility index (PI), and resistance index (RI) were measured in the common carotid arteries (CCAs) by duplex sonography (DS) and compared with flow-sensitive 4D MRI. Furthermore, 3D MRI blood flow patterns in the carotid bifurcation of volunteers and patients before and after recanalization were graded by two independent readers. Blood flow velocities measured by MRI were 31-39% lower than in DS. However, PI and RI differed by only 13-16%. Rating of 3D flow characteristics in the ICA revealed consistent patterns for filling and helical flow in volunteers. In patients with ICA stenosis, 3D blood flow visualization was successfully employed to detect markedly altered filling and helical flow patterns (forward-moving spiral flow) in the ICA bulb and to evaluate the effect of revascularization, which restored filling and helical flow. Our results demonstrate the feasibility of flow-sensitive 4D MRI for the quantification and 3D visualization of physiological and pathological flow patterns in the carotid artery bifurcation.</t>
  </si>
  <si>
    <t>flow visualization, arrows, pathlines, color coded</t>
  </si>
  <si>
    <t>10.1002/mrm.21774</t>
  </si>
  <si>
    <t>Real-Time Strain Rate Imaging of the Left Ventricle by Ultrasound</t>
  </si>
  <si>
    <t>Heimdal et al.</t>
  </si>
  <si>
    <t>evaluate strain rate over whole heart</t>
  </si>
  <si>
    <t>left ventricle deformation</t>
  </si>
  <si>
    <t>During heartbeat, the heart is deformed. Measurement for the rate of deformation is called \textit{strain rate}. Strain rate is important measure for detection of the heart dysfunction from the infarction. Heimdal et al. \cite{heimdal:1998} have developed a method to derive this information from Doppler ultrasound, and visualize it on color-coded 2D cine loop, showing the strain rate component along the ultrasound beam axis.</t>
  </si>
  <si>
    <t>heimdal.jpg</t>
  </si>
  <si>
    <t>Heimdal, Andreas; Støylen, Asbjørn; Torp, Hans; Skjærpe, Terje</t>
  </si>
  <si>
    <t>The regional function of the left ventricle can be visualized in real-time using the new strain rate imaging method. Deformation or strain of a tissue segment occurs over time during the cardiac cycle. The rate of this deformation, the strain rate, is equivalent to the velocity gradient, and can be estimated using the tissue Doppler technique. We present the strain rate as color-coded 2-dimensional cine-loops and color M-modes showing the strain rate component along the ultrasound beam axis. We tested the method in 6 healthy subjects and 6 patients with myocardial infarction. In the healthy hearts, a spatially homogeneous distribution of the strain rate was found. In the infarcted hearts, all the infarcted areas in this study showed up as hypokinetic or akinetic, demonstrating that this method may be used for imaging of regional dysfunction. Shortcomings of the method are discussed, as are some possible future applications of the method.</t>
  </si>
  <si>
    <t>b-mode, doppler, combination rendering</t>
  </si>
  <si>
    <t>10.1016/S0894-7317(98)70151-8</t>
  </si>
  <si>
    <t>CT Late Enhancement Segmentation for the Combined Analysis of Coronary Arteries and Myocardial Viability</t>
  </si>
  <si>
    <t>Hennemuth et al.</t>
  </si>
  <si>
    <t>CT Angiogram</t>
  </si>
  <si>
    <t>visual analysis with the combination of direct visualization</t>
  </si>
  <si>
    <t>blood flow (perfusion to heart tissue)</t>
  </si>
  <si>
    <t>The coronary arteries supply oxygen-rich blood to the heart muscle. Coronary heart disease (CHD) is a disease in which a waxy substance called plaque builds up inside the coronary arteries, and limits a blood supply for the heart. Hennemuth et al. \cite{hennemuth:2008} have proposed a new method for the segmentation of late enhancement regions in CT images to allow a combination of coronary artery inspection with a viability analysis of the dependent myocardial tissue. (This is really on the edge of physiology, as it is just segmentation method).</t>
  </si>
  <si>
    <t>hennemuth.jpg</t>
  </si>
  <si>
    <t>Hennemuth, A.; Mahnken, A.; Kühnel, C.; Oeltze, S.; Peitgen, H.-O.</t>
  </si>
  <si>
    <t>Non-invasive imaging techniques become more and more important as diagnostic tools for the assessment of coronary heart disease (CHD). While CT is widely applied for the inspection of the coronary arteries, the state of myocardial tissue is normally analyzed with MRI or nuclear imaging methods such as PET or SPECT. The effect of late enhancement, the accumulation of contrast agent in defective tissue, is used to assess tissue viability with MR imaging. Studies have shown, that this effect can be observed for iodine based contrast agents, which are used for CT coronary artery imaging, as well. Thus the goal of this work is the development of segmentation and visualization methods, which allow a combined inspection of the coronary arteries and the viability of the corresponding myocardial tissue. We therefore present a new segmentation method for the analysis of CT late enhancement images and the integration with methods for the inspection of the coronary arteries. In preliminary tests by a radiologist, the methods are applied to 4 datasets to compare the segmentation with the reference method, test the combined inspection for data with a known relation between infarction and supplying artery and test the general applicability to patient data. The preliminary results are promising, and further studies will focus on the evaluation of the segmentation method as well as on the clinical benefit through the combined analysis.</t>
  </si>
  <si>
    <t>bullseye, histogram, 3D view, volume, brushing</t>
  </si>
  <si>
    <t>10.2312/VCBM/VCBM08/001-009</t>
  </si>
  <si>
    <t>Physics-Based Visual Characterization of Molecular Interaction Forces</t>
  </si>
  <si>
    <t>Hermosilla et al.</t>
  </si>
  <si>
    <t>Simulation, PDB</t>
  </si>
  <si>
    <t>Glyph based arrow visualization showing the energies influences on the binding process of the reactive molecules. Moreover abstraction and simplification to 2D was presented to allow visual analysis of important forces.</t>
  </si>
  <si>
    <t>hermosilla.jpg</t>
  </si>
  <si>
    <t>Hermosilla, Pedro; Estrada, Jorge; Guallar, Victor; Ropinski, Timo; Vinacua, Àlvar; Vázquez, Pere-Pau</t>
  </si>
  <si>
    <t>Molecular simulations are used in many areas of biotechnology, such as drug design and enzyme engineering. Despite the development of automatic computational protocols, analysis of molecular interactions is still a major aspect where human comprehension and intuition are key to accelerate, analyze, and propose modifications to the molecule of interest. Most visualization algorithms help the users by providing an accurate depiction of the spatial arrangement: the atoms involved in inter-molecular contacts. There are few tools that provide visual information on the forces governing molecular docking. However, these tools, commonly restricted to close interaction between atoms, do not consider whole simulation paths, long-range distances and, importantly, do not provide visual cues for a quick and intuitive comprehension of the energy functions (modeling intermolecular interactions) involved. In this paper, we propose visualizations designed to enable the characterization of interaction forces by taking into account several relevant variables such as molecule-ligand distance and the energy function, which is essential to understand binding affinities. We put emphasis on mapping molecular docking paths obtained from Molecular Dynamics or Monte Carlo simulations, and provide time-dependent visualizations for different energy components and particle resolutions: atoms, groups or residues. The presented visualizations have the potential to support domain experts in a more efficient drug or enzyme design process.</t>
  </si>
  <si>
    <t>glyphs, 2D mapping, color coded, brushing, filtering, focus &amp; context</t>
  </si>
  <si>
    <t>10.1109/TVCG.2016.2598825</t>
  </si>
  <si>
    <t>Direct visualization of cell division using high-resolution imaging of M-phase of the cell cycle</t>
  </si>
  <si>
    <t>Hesse et al.</t>
  </si>
  <si>
    <t>Microscopy</t>
  </si>
  <si>
    <t xml:space="preserve">direct visualization of mitosis from live cell imaging data. Some basic graphs included to communicate basic concept of questions: what is mitosis,using illustration, and bullseye-type plot that shows flow cytometry profiles for marker of interest in cells </t>
  </si>
  <si>
    <t>cell division, mitosis</t>
  </si>
  <si>
    <t>More of an imaging-focused paper, provides example of exploration of imaging results in visual mannermonitor and quantify part of live cell division proces; do this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t>
  </si>
  <si>
    <t>hesse.jpg</t>
  </si>
  <si>
    <t>Hesse, Michael; Raulf, Alexandra; Pilz, Gregor-Alexander; Haberlandt, Christian; Klein, Alexandra M.; Jabs, Ronald; Zaehres, Holm; Fügemann, Christopher J.; Zimmermann, Katrin; Trebicka, Jonel; Welz, Armin; Pfeifer, Alexander; Röll, Wilhelm; Kotlikoff, Michael I.; Steinhäuser, Christian; Götz, Magdalena; Schöler, Hans R.; Fleischmann, Bernd K.</t>
  </si>
  <si>
    <t>Current approaches to monitor and quantify cell division in live cells, and reliably distinguish between acytokinesis and endoreduplication, are limited and complicate determination of stem cell pool identities. Here we overcome these limitations by generating an in vivo reporter system using the scaffolding protein anillin fused to enhanced green fluorescent protein, to provide high spatiotemporal resolution of mitotic phase. This approach visualizes cytokinesis and midbody formation as hallmarks of expansion of stem and somatic cells, and enables distinction from cell cycle variations. High-resolution microscopy in embryonic heart and brain tissues of enhanced green fluorescent protein–anillin transgenic mice allows live monitoring of cell division and quantitation of cell cycle kinetics. Analysis of cell division in hearts post injury shows that border zone cardiomyocytes in the infarct respond with increasing ploidy, but not cell division. Thus, the enhanced green fluorescent protein–anillin system enables monitoring and measurement of cell division in vivo and markedly simplifies in vitro analysis in fixed cells.</t>
  </si>
  <si>
    <t>cell division, gfp marker, live cell imaging, cell division, mitosis</t>
  </si>
  <si>
    <t>10.1038/ncomms2089</t>
  </si>
  <si>
    <t>Viewing the Larger Context of Genomic Data through Horizontal Integration</t>
  </si>
  <si>
    <t>Hibbs et al.</t>
  </si>
  <si>
    <t>microarray (gene expression data)</t>
  </si>
  <si>
    <t xml:space="preserve"> analysis and exploration of multiple microarray datasets simultaneously for gene expression</t>
  </si>
  <si>
    <t>Gene</t>
  </si>
  <si>
    <t xml:space="preserve">we present a system, called HIDRA, that visually integrates the simultaneous display of multiple microarray datasets to identify important parallels and dissimilarities. employ an “overview + detail” approach on a per-dataset basis to allow users to view specific genes as well as their context within the whole genome. However, we extend this paradigm to include the larger context of additional available datasets as well, which we call an “overview + detail + setting” paradigm.
</t>
  </si>
  <si>
    <t>hibbs.jpg</t>
  </si>
  <si>
    <t>Hibbs, Matthew; Wallace, Grant; Dunham, Maitreya; Li, Kai; Troyanskaya, Olga</t>
  </si>
  <si>
    <t>Genomics is an important emerging scientific field that relies on meaningful data visualization as a key step in analysis. Specifically, most investigation of gene expression microarray data is performed using visualization techniques. However, as microarrays become more ubiquitous, researchers must analyze their own data within the context of previously published work in order to gain a more complete understanding. No current method for microarray visualization and analysis enables biology researchers to observe the greater context of data that surrounds their own results, which severely limits the ability of researchers draw novel conclusions. Here we present a system, called HIDRA, that visually integrates the simultaneous display of multiple microarray datasets to identify important parallels and dissimilarities. We demonstrate the power of our approach through examples of real-world biological insights that can be observed using HIDRA that are not apparent using other techniques.</t>
  </si>
  <si>
    <t>genomics, infovis, visual analysis, heatmap</t>
  </si>
  <si>
    <t>consider applying based on parallel coordinates instead of heatmaps</t>
  </si>
  <si>
    <t>10.1109/IV.2007.120</t>
  </si>
  <si>
    <t>A cell-based simulation software for multi-cellular systems</t>
  </si>
  <si>
    <t>Hoehme and Drasdo</t>
  </si>
  <si>
    <t>direct visualization of partially illustrative modeling</t>
  </si>
  <si>
    <t>multi-cellular dynamics</t>
  </si>
  <si>
    <t>liver tissue</t>
  </si>
  <si>
    <t>CellSys - system for simulating growth and organization process in multicellular systems.</t>
  </si>
  <si>
    <t>hoehme2010simulation.jpg</t>
  </si>
  <si>
    <t>Hoehme, Stefan; Drasdo, Dirk</t>
  </si>
  <si>
    <t>CellSys is a modular software tool for efficient off-lattice simulation of growth and organization processes in multi-cellular systems in 2D and 3D. It implements an agent-based model that approximates cells as isotropic, elastic and adhesive objects. Cell migration is modeled by an equation of motion for each cell. The software includes many modules specifically tailored to support the simulation and analysis of virtual tissues including real-time 3D visualization and VRML 2.0 support. All cell and environment parameters can be independently varied which facilitates species specific simulations and allows for detailed analyses of growth dynamics and links between cellular and multi-cellular phenotypes.</t>
  </si>
  <si>
    <t>10.1093/bioinformatics/btq437</t>
  </si>
  <si>
    <t>Prediction and validation of cell alignment along microvessels as order principle to restore tissue architecture in liver regeneration</t>
  </si>
  <si>
    <t>Hoehme et al.</t>
  </si>
  <si>
    <t>Liver recovery</t>
  </si>
  <si>
    <t>Liver</t>
  </si>
  <si>
    <t>BioPhysics</t>
  </si>
  <si>
    <t>Established a procedure based on confocal laser scans, image processing, and 3D tissue reconstruction to research tissue structure emergence.</t>
  </si>
  <si>
    <t>hoehme2010tissue.jpg</t>
  </si>
  <si>
    <t>Hoehme, Stefan; Brulport, Marc; Bauer, Alexander; Bedawy, Essam; Schormann, Wiebke; Hermes, Matthias; Puppe, Verena; Gebhardt, Rolf; Zellmer, Sebastian; Schwarz, Michael; Bockamp, Ernesto; Timmel, Tobias; Hengstler, Jan G.; Drasdo, Dirk</t>
  </si>
  <si>
    <t>Only little is known about how cells coordinately behave to establish functional tissue structure and restore microarchitecture during regeneration. Research in this field is hampered by a lack of techniques that allow quantification of tissue architecture and its development. To bridge this gap, we have established a procedure based on confocal laser scans, image processing, and three-dimensional tissue reconstruction, as well as quantitative mathematical modeling. As a proof of principle, we reconstructed and modeled liver regeneration in mice after damage by CCl4, a prototypical inducer of pericentral liver damage.We have chosen the regenerating liver as an example because of the tight link between liver architecture and function: the complex microarchitecture formed by hepatocytes and microvessels, i.e. sinusoids, ensures optimal exchange of metabolites between blood and hepatocytes. Our model captures all hepatocytes and sinusoids of a liver lobule during a 16 days regeneration process. The model unambiguously predicted a so-far unrecognized mechanism as essential for liver regeneration, whereby daughter hepatocytes align along the orientation of the closest sinusoid, a process which we named “hepatocyte-sinusoid alignment” (HSA). The simulated tissue architecture was only in agreement with the experimentally obtained data when HSA was included into the model and, moreover, no other likely mechanism could replace it. In order to experimentally validate the model of prediction of HSA, we analyzed the three-dimensional orientation of daughter hepatocytes in relation to the sinusoids. The results of this analysis clearly confirmed the model prediction.We believe our procedure is widely applicable in the systems biology of tissues.</t>
  </si>
  <si>
    <t>10.1073/pnas.0909374107</t>
  </si>
  <si>
    <t>Cytosplore: Interactive Immune Cell Phenotyping for Large Single-Cell Datasets</t>
  </si>
  <si>
    <t>Höllt et al.</t>
  </si>
  <si>
    <t>mass cytyometry</t>
  </si>
  <si>
    <t>visual analysis of single cell data for hypothesis generation. Explore results of mass spectrometry (discover the input data).
Tasks: Group similar cells, where similarity is defined based on the protein expression for each cell. use tSNE
Define for each group the type of cell, which can be unknown beforehand, and annotate the cells.</t>
  </si>
  <si>
    <t>cell, protein markers</t>
  </si>
  <si>
    <t>an integrated system to interactively explore large high-dimensional single-cell datasets and identify phenotypically distinct subsets in a data-driven fashion. Each cell is represented by a high-dimensional expression vector
An analysis workflow, supporting linking of multiple levels of detail to enable:
– rapid, data-driven phenotype specification (including for unknown cell types)
– the discovery, pinpointing and fixing of mistakes over multiple levels of detail</t>
  </si>
  <si>
    <t>holt-cytosplore.jpg</t>
  </si>
  <si>
    <t>Höllt, T.; Pezzotti, N.; van Unen, V.; Koning, F.; Eisemann, E.; Lelieveldt, B.; Vilanova, A.</t>
  </si>
  <si>
    <t>To understand how the immune system works, one needs to have a clear picture of its cellular compositon and the cells' corresponding properties and functionality. Mass cytometry is a novel technique to determine the properties of single-cells with unprecedented detail. This amount of detail allows for much finer differentiation but also comes at the cost of more complex analysis. In this work, we present Cytosplore, implementing an interactive workflow to analyze mass cytometry data in an integrated system, providing multiple linked views, showing different levels of detail and enabling the rapid definition of known and unknown cell types. Cytosplore handles millions of cells, each represented as a high-dimensional data point, facilitates hypothesis generation and confirmation, and provides a significant speed up of the current workflow. We show the effectiveness of Cytosplore in a case study evaluation.</t>
  </si>
  <si>
    <t>cell lineage, protein markers, spectroscopy, expression profile, heatmap, tSNE, clustering</t>
  </si>
  <si>
    <t>add quantitative analysis of subsets</t>
  </si>
  <si>
    <t>10.1111/cgf.12893</t>
  </si>
  <si>
    <t>CyteGuide: Visual Guidance for Hierarchical Single-Cell Analysis</t>
  </si>
  <si>
    <t>hierarchical visual analysis that guides users to hierarchically clustered cells, cells are clustered by their phenotypic similarity, which is closely related to their function</t>
  </si>
  <si>
    <t xml:space="preserve">visualization of single cell data from mass cytometry using hierarchical stochastic neighborhood embedding, which allows analyst to request/review detail in areas of interest without being so overwhelmed. This is an extension of the Cytosplore application that provides more guidance to experts </t>
  </si>
  <si>
    <t>hollt.png</t>
  </si>
  <si>
    <t>Höllt, Thomas; Pezzotti, Nicola; van Unen, Vincent; Koning, Frits; Lelieveldt, Boudewijn P.F.; Vilanova, Anna</t>
  </si>
  <si>
    <t>Single-cell analysis through mass cytometry has become an increasingly important tool for immunologists to study the immune system in health and disease. Mass cytometry creates a high-dimensional description vector for single cells by time-of-flight measurement. Recently, t-Distributed Stochastic Neighborhood Embedding (t-SNE) has emerged as one of the state-of-the-art techniques for the visualization and exploration of single-cell data. Ever increasing amounts of data lead to the adoption of Hierarchical Stochastic Neighborhood Embedding (HSNE), enabling the hierarchical representation of the data. Here, the hierarchy is explored selectively by the analyst, who can request more and more detail in areas of interest. Such hierarchies are usually explored by visualizing disconnected plots of selections in different levels of the hierarchy. This poses problems for navigation, by imposing a high cognitive load on the analyst. In this work, we present an interactive summary-visualization to tackle this problem. CyteGuide guides the analyst through the exploration of hierarchically represented single-cell data, and provides a complete overview of the current state of the analysis. We conducted a two-phase user study with domain experts that use HSNE for data exploration. We first studied their problems with their current workflow using HSNE and the requirements to ease this workflow in a field study. These requirements have been the basis for our visual design. In the second phase, we verified our proposed solution in a user evaluation.</t>
  </si>
  <si>
    <t>single cell analysis, mass cytometry, dimensionality reduction, Hierarchical Stochastic Neighborhood Embedding (HSNE)</t>
  </si>
  <si>
    <t xml:space="preserve">further optimize </t>
  </si>
  <si>
    <t>10.1109/TVCG.2017.2744318</t>
  </si>
  <si>
    <t>Characterization and Quantification of Vortex Flow in the Human Left Ventricle by Contrast Echocardiography Using Vector Particle Image Velocimetry</t>
  </si>
  <si>
    <t>Hong et al.</t>
  </si>
  <si>
    <t>aims of this study were to: 1) assess the feasibility of left ventricular (LV) vortex flow analysis using contrast echocardiography (CE); and 2) characterize and quantify LV vortex flow in normal subjects and patients with LV systolic dysfunction.</t>
  </si>
  <si>
    <t>heart - left ventricle</t>
  </si>
  <si>
    <t>use of contrast echocardiography to assess flow, visualization uses color coding to identify different flow rates for quantification by experts</t>
  </si>
  <si>
    <t>hong.jpg</t>
  </si>
  <si>
    <t>Hong, Geu-Ru; Pedrizzetti, Gianni; Tonti, Giovanni; Li, Peng; Wei, Zhao; Kim, Jin Kyung; Baweja, Abinav; Liu, Shizhen; Chung, Namsik; Houle, Helene; Narula, Jagat; Vannan, Mani A.</t>
  </si>
  <si>
    <t>Objectives: The aims of this study were to: 1) assess the feasibility of left ventricular (LV) vortex flow analysis using contrast echocardiography (CE); and 2) characterize and quantify LV vortex flow in normal subjects and patients with LV systolic dysfunction.
Background: Vortices that form during LV filling have specific geometry and anatomical locations that are critical determinants of directed blood flow during ejection. Therefore, it is clinically relevant to assess the vortex flow patterns to better understand the LV function.
Methods: Twenty-five patients (10 normal and 15 patients with abnormal LV systolic function) underwent CE with intravenous contrast agent, Definity (Bristol-Myers Squibb Medical Imaging, Inc., North Billerica, Massachusetts). The velocity vector and vorticity were estimated by particle image velocimetry. Average vortex parameters including vortex depth, transverse position, length, width, and sphericity index were measured. Vortex pulsatility parameters including relative strength, vortex relative strength, and vortex pulsation correlation were also estimated.
Results: Vortex depth and vortex length were significantly lower in the abnormal LV function group (0.443 +/- 0.04 vs. 0.482 +/- 0.06, p &lt; 0.05; 0.366 +/- 0.06 vs. 0.467 +/- 0.05, p &lt; 0.01, respectively). Vortex width was greater (0.209 +/- 0.05 vs. 0.128 +/- 0.06, p &lt; 0.01) and sphericity index was lower (1.86 +/- 0.5 vs. 3.66 +/- 0.6, p &lt; 0.001) in the abnormal LV function group. Relative strength (1.13 +/- 0.4 vs. 2.10 +/- 0.8, p &lt; 0.001), vortex relative strength (0.57 +/- 0.2 vs. 1.19 +/- 0.5, p &lt; 0.001), and vortex pulsation correlation (0.63 +/- 0.2 vs. 1.31 +/- 0.5, p &lt; 0.001) were significantly lower in the abnormal LV function group.
Conclusions: It was feasible to quantify LV vorticity arrangement by CE using particle image velocimetry in normal subjects and those with LV systolic dysfunction, and the vorticity imaging by CE may serve as a novel approach to depict vortex, the principal quantity to assess the flow</t>
  </si>
  <si>
    <t>left ventricle, color coding, heatmap, rainbow map, vortices, flow visualization</t>
  </si>
  <si>
    <t>10.1016/j.jcmg.2008.06.008</t>
  </si>
  <si>
    <t>Interactive visualization of protein dynamics</t>
  </si>
  <si>
    <t>Huitema, Van Liere</t>
  </si>
  <si>
    <t>simulation, nmr, x-ray crystallography</t>
  </si>
  <si>
    <t>animate trajectories from MD simulations, filter and display only the correlated internal motions of atoms, user can interact with atoms in molecules, move atom(s) along eigenvector, explore hinge bending properties, measure distance between two atoms, graphical arrows added as annotations to atoms to help users understand actions that they can take</t>
  </si>
  <si>
    <t>interactive exploration of molecular dynamics simulation</t>
  </si>
  <si>
    <t>huitema.jpg</t>
  </si>
  <si>
    <t>Huitema, H.; Van Liere, R.</t>
  </si>
  <si>
    <t>The study of time dependent characteristics of proteins is important for gaining insight into many biological processes. However, visualizing protein dynamics by animating atom trajectories does not provide satisfactory results. When the trajectory is sampled with large times steps, the impression of smooth motion will be destroyed due to the effects of temporal aliasing. Sampling with small time steps will result in the camouflage of interesting motions. In this case study, we discuss techniques for the interactive 3D visualization of the dynamics of the Photoactive Yellow Protein. We use essential dynamics methods to filter out uninteresting atom motions from the larger concerted motions. In this way, clear and concise 3D animations of protein motions can be produced. In addition, we discuss various interactive techniques that allow exploration of the essential subspace of the protein. We discuss the merits of these techniques when applied to the analysis of the yellow protein.</t>
  </si>
  <si>
    <t>molecular graphics, essential dynamics, animation, interactive exploration</t>
  </si>
  <si>
    <t>apply similar motion analysis techniques to other datasets</t>
  </si>
  <si>
    <t>10.1109/VISUAL.2000.885733</t>
  </si>
  <si>
    <t>VMD: Visual molecular dynamics</t>
  </si>
  <si>
    <t>Humphrey, Dalke, Schulten</t>
  </si>
  <si>
    <t>direct visualization of molecule and basic dynamics of molecule</t>
  </si>
  <si>
    <t>VMD - a tool for the visualization of molecular structures and dynamics.</t>
  </si>
  <si>
    <t>humphrey.jpg</t>
  </si>
  <si>
    <t>Humphrey, William; Dalke, Andrew; Schulten, Klaus</t>
  </si>
  <si>
    <t>VMD is a molecular graphics program designed for the display and analysis of molecular assemblies, in particular biopolymers such as proteins and nucleic acids. VMD can simultaneously display any number of structures using a wide variety of rendering styles and coloring methods. Molecules are displayed as one or more "representations", in which each representation embodies a particular rendering method and coloring scheme for a selected subset of atoms. The atoms displayed in each representation are chosen using an extensive atom selection syntax, which includes Boolean operators and regular expressions. VMD provides a complete graphical user interface for program control, as well as a text interface using the Tcl embeddable parser to allow for complex scripts with variable substitution, control loops, and function calls. Full session logging is supported, which produces a VMD command script for later playback. High-resolution raster images of displayed molecules may be produced by generating input scripts for use by a number of photorealistic image-rendering applications. VMD has also been expressly designed with the ability to animate molecular dynamics (MD) simulation trajectories, imported either from files or from a direct connection to a running MD simulation. VMD is the visualization component of MDScope, a set of tools for interactive problem solving in structural biology, which also includes the parallel MD  program NAMD, and the MDCOMM software used to connect the visualization and simulation programs. VMD is written in C++, using an object-oriented design, the program, including source code and extensive documentation, is freely available via anonymous ftp and through the World Wide Web.</t>
  </si>
  <si>
    <t>balls and sticks, space filling, ribbon</t>
  </si>
  <si>
    <t>10.1016/0263-7855(96)00018-5</t>
  </si>
  <si>
    <t xml:space="preserve">done, in molecule function </t>
  </si>
  <si>
    <t>A Biophysically-Based Model of the Optical Properties of Skin Aging</t>
  </si>
  <si>
    <t>Iglesias-Guitian et al.</t>
  </si>
  <si>
    <t>Visualize results of model that show the process of aging in human skin, driven by models that describe light absorption/reflection, change in collagen fibers. Other parameters can be modified, e.g. concentration of biliruben, carotene, water concentration, to show illness or dehydration</t>
  </si>
  <si>
    <t>aging</t>
  </si>
  <si>
    <t>skin</t>
  </si>
  <si>
    <t xml:space="preserve">Model that shows the physiology of aging on skin driven by changes at the molecular level (e.g., change of collagen fibers), although main discussion is of effects at a tissue level. Includes diffusion profiles for wavelengths between 400-700 nm
We have presented a comprehensive, biophysically-based skin model capable to simulate the effects of aging, without the need for skilled artistic input or subject-specific capture sessions. It is based on a detailed multilayered structure (including the hypodermis and the dermoepidermal junction), the most dominant chromophores, and scattering profiles fitted from sparse measured data (including novel aspects such as the distribution of collagen fibers). </t>
  </si>
  <si>
    <t>iglesias-guitian.jpeg</t>
  </si>
  <si>
    <t>Iglesias-Guitian, Jose A.; Aliaga, Carlos; Jarabo, Adrian; Gutierrez, Diego</t>
  </si>
  <si>
    <t>This paper presents a time-varying, multi-layered biophysically-based model of the optical properties of human skin, suitable for simulating appearance changes due to aging. We have identified the key aspects that cause such changes, both in terms of the structure of skin and its chromophore concentrations, and rely on the extensive medical and optical tissue literature for accurate data. Our model can be expressed in terms of biophysical parameters, optical parameters commonly used in graphics and rendering (such as spectral absorption and scattering coefficients), or more intuitively with higher-level parameters such as age, gender, skin care or skin type. It can be used with any rendering algorithm that uses diffusion profiles, and it allows to automatically simulate different types of skin at different stages of aging, avoiding the need for artistic input or costly capture processes. While the presented skin model is inspired on tissue optics studies, we also provided a simplified version valid for non-diagnostic applications.</t>
  </si>
  <si>
    <t xml:space="preserve">modeling the time varying characteristics, right now this is showing the anatomy where the physiollogy is tuneable via the parameters </t>
  </si>
  <si>
    <t>10.1111/cgf.12540</t>
  </si>
  <si>
    <t xml:space="preserve">y </t>
  </si>
  <si>
    <t>Visualizing multiscale, multiphysics simulation data: Brain blood flow</t>
  </si>
  <si>
    <t>Insley, Grinberg, Papka</t>
  </si>
  <si>
    <t>strong focus on exploration of simulation data, visual analysis through data derivation to show the flow data, illustrative elements to communicate the shapes in the system, e.g., platelets, red blood cells</t>
  </si>
  <si>
    <t>Cerebrovasculature</t>
  </si>
  <si>
    <t>Insley et al. created a multiscale visualization of blood flow in brain. They have coupled the multiscale data from atomistic simulation of blood flow with a patient specific cerebrovasculature. Resulting visualization allows to see an overview of the blood flow, and also to focus on area of interest, and to zoom on them up to cell level.</t>
  </si>
  <si>
    <t>insley.jpg</t>
  </si>
  <si>
    <t>Insley, Joseph A.; Grinberg, Leopold; Papka, Michael E.</t>
  </si>
  <si>
    <t>Accurately predicting many physical and biological systems requires modeling interactions of macroscopic and microscopic events. This results in large and heterogeneous data sets on vastly differing scales, both physical and temporal. The ability to use a single integrated tool for the visualization of multiscale simulation data is important to understanding the effects that events at one scale have on events in the other. In the case of blood flow, we examine how the large-scale flow patterns influence blood cell behavior. In this paper we describe the visualization tools that were developed for data from coupled continuum - atomistic simulations. Specifically, we overview a) a custom ParaView reader plug-in that processes macro-scale continuum data computed by a highorder spectral element solver, and b) an adaptive proper orthogonal decomposition-based technique for the visualization of nonstationary velocity fields from atomistic simulations. We also discuss how the ParaView parallel processing and rendering infrastructure was leveraged in the new tools. We apply our methods to visualize multiscale data from coupled continuum-atomistic simulations of blood flow in a patient-specific cerebrovasculature with a brain aneurysm.</t>
  </si>
  <si>
    <t>multi scale, particles, isosurface, slice, streamtubes</t>
  </si>
  <si>
    <t>10.1109/LDAV.2011.6092176</t>
  </si>
  <si>
    <t>Visualizing the origins of life: Molecular animation for scientific research and education</t>
  </si>
  <si>
    <t>Iwasa</t>
  </si>
  <si>
    <t>PDB, Simulation (from animation)</t>
  </si>
  <si>
    <t>No</t>
  </si>
  <si>
    <t>vesicle formation</t>
  </si>
  <si>
    <t>Vis - VIZBI/illustration</t>
  </si>
  <si>
    <t>show molecular resolution but also formation of vesicles (organelles)
animations of the primary components of early cells, simulating
(1) RNA replication by a ribozyme and
(2) the process of vesicular growth and division in a prebiotic environment.
TIme scale: RNA replication can take about 3 min for eukaryotes, so putting in this rough ballpack. Since we have molecular visualization then considering the nanoscale molecular dynamics that this animation would also depict.</t>
  </si>
  <si>
    <t>iwasa.jpg</t>
  </si>
  <si>
    <t>Iwasa, Janet</t>
  </si>
  <si>
    <t>How did life evolve on Earth, and what form did it take? Biochemists are attempting to address these questions using molecular clues found in our own cells. All life on the planet, from bacteria to humans, share a system of storing genetic information in the form of DNA and/or RNA molecules. Very early in Earth's history, the first living cell is likely to have evolved this system from simple chemical compounds found in the early terrestrial environment. This project seeks to use scientifically accurate molecular animations to illustrate the leading theories on how cellular life arose on the early Earth, and the experiments that are currently being done in biochemistry laboratories to test these theories. Molecular visualizations of the origins of life, created in close collaboration with researchers and science educators, will be used to communicate cutting-edge science research to the public and will also be used for presentations within the scientific community.</t>
  </si>
  <si>
    <t>Illustrative Hybrid Visualization and Exploration of Anatomical and Functional Brain Data</t>
  </si>
  <si>
    <t xml:space="preserve">Jainek et al. </t>
  </si>
  <si>
    <t>fMRI, MRI</t>
  </si>
  <si>
    <t xml:space="preserve">Concerning the visualization of fMRI results, two criteria are important. First, the exact location of the activation areas in the brain has to be displayed. Second, instead of displaying only the surface of an activation region, it needs to be possible to visualize its volumetric depth to give a better insight into its internal structures (=exploration). The main challenge is to combine these two requirements and still provide a clearly-arranged visualization that can be grasped quickly (=communication). </t>
  </si>
  <si>
    <t>hybrid illustrative mesh and volume rendering method and the render styles we used for different aspects of the brain data</t>
  </si>
  <si>
    <t>jainek.jpg</t>
  </si>
  <si>
    <t>Jainek, W.M., Born, S., Bartz, D., Straßer, W. and Fischer, J.</t>
  </si>
  <si>
    <t>Common practice in brain research and brain surgery involves the multi-modal acquisition of brain anatomy and brain activation data. These highly complex three-dimensional data have to be displayed simultaneously in order to convey spatial relationships. Unique challenges in information and interaction design have to be solved in order to keep the visualization sufficiently complete and uncluttered at the same time. The visualization method presented in this paper addresses these issues by using a hybrid combination of polygonal rendering of brain structures and direct volume rendering of activation data. Advanced rendering techniques including illustrative display styles and ambient occlusion calculations enhance the clarity of the visual output. The presented rendering pipeline produces real-time frame rates and offers a high degree of configurability. Newly designed interaction and measurement tools are provided, which enable the user to explore the data at large, but also to inspect specific features closely. We demonstrate the system in the context of a cognitive neurosciences dataset. An initial informal evaluation shows that our visualization method is deemed useful for clinical research.</t>
  </si>
  <si>
    <t>functional connectivity, brain activity, multimodal, brain activation</t>
  </si>
  <si>
    <t>add other structural elements, e.g. vasculature, tumors</t>
  </si>
  <si>
    <t>10.1111/j.1467-8659.2008.01217.x</t>
  </si>
  <si>
    <t>Visual Analysis of Brain Activity from fMRI Data</t>
  </si>
  <si>
    <t>Janoos et al.</t>
  </si>
  <si>
    <t>Solution to the VOI selection problem, by merging an algorithmic VOI selection system with a user-driven feedback in order to leverage the user’s expert understanding.
"we have tried to address the important problem of visualizing the time dimension of fMRI data, in order to understand temporal relationships in brain function. In order to achieve this, we developed a solution to the VOI selection problem, by merging an algorithmic VOI selection system with a user-driven feedback in order to leverage the user's expert understanding. We proposed an activation dissimilarity metric that captured the context of the neuro-functional phenomena being investigated, through a transform into wavelet space and a projection onto a subspace spanned by the expected behaviour. Our tool presents a candidate set of VOIs to the user through a hierarchical clustering procedure, and the user can navigate through this hierarchy to select VOIs. This VOI selection is performed interactively, where both the quality metrics of the VOI and the expert knowledge of brain function guide the user in his visual analysis task."</t>
  </si>
  <si>
    <t>janoos.jpg</t>
  </si>
  <si>
    <t>Janoos, Firdaus; Nouanesengsy, Boonthanome; Machiraju, Raghu; Shen, Han Wei; Sammet, Steffen; Knopp, Michael; Mórocz, István Á</t>
  </si>
  <si>
    <t>Classically, analysis of the time-varying data acquired during fMRI experiments is done using static activation maps obtained by testing voxels for the presence of significant activity using statistical methods. The models used in these analysis methods have a number of parameters, which profoundly impact the detection of active brain areas. Also, it is hard to study the temporal dependencies and cascading effects of brain activation from these static maps. In this paper, we propose a methodology to visually analyze the time dimension of brain function with a minimum amount of processing, allowing neurologists to verify the correctness of the analysis results, and develop a better understanding of temporal characteristics of the functional behaviour. The system allows studying time-series data through specific volumes-of-interest in the brain-cortex, the selection of which is guided by a hierarchical clustering algorithm performed in the wavelet domain. We also demonstrate the utility of this tool by presenting results on a real data-set.</t>
  </si>
  <si>
    <t>slice rendering, color coded, time curve, hierarchical tree, brushing</t>
  </si>
  <si>
    <t>More intuitive and navigable methods of presenting the VOI hierarchy tree, through the use of tree-maps and other such abstractions</t>
  </si>
  <si>
    <t>10.1111/j.1467-8659.2009.01458.x</t>
  </si>
  <si>
    <t>A Visual Analytics Approach for Comparing Cohorts in Single-Voxel Magnetic Resonance Spectroscopy Data</t>
  </si>
  <si>
    <t>Jawad et al.</t>
  </si>
  <si>
    <t>violin plots allow for metabolite comparison between groups, bubble plot to identify metabolites for univariate analysis</t>
  </si>
  <si>
    <t xml:space="preserve"> visual analytics tool for the comparative analyses of cohorts, i.e., sets of data sets.</t>
  </si>
  <si>
    <t>jawad-va-cohort.jpg</t>
  </si>
  <si>
    <t>Jawad, Muhammad; Evers, Marina; Gerwing, Alexander; Herick, Maria; Seibert, Daniel; Bauer, Jochen; Kugel, Harald; Ohrmann, Patricia; Linsen, Lars</t>
  </si>
  <si>
    <t>Single-voxel proton magnetic resonance spectroscopy (1H-MRS) is a non-invasive in-vivo technology to measure metabolic concentrations in selected regions of interest in a tissue, e.g., the brain. 1H-MRS generates spectra of signals with different frequencies and specific intensities which can be assigned to respective metabolites in the investigated tissue and quantified. In studies designed to detect biomarkers of a specific disorder or dysfunction, the overall goal is not just to analyze a single 1H-MRS data set, but to compare patient cohorts against healthy controls. We propose a visual analytics tool for the comparative analyses of cohorts, i.e., sets of data sets. Each data set can be regarded as a multivariate data sample, in which each variable represents the concentration of a metabolite. While a standard workflow for comparative analyses of two cohorts is routinely deployed by analyzing metabolites individually, our tool allows for comparative cohort analysis in a multivariate setting. Our top-down analysis strategy uses multidimensional data visualization methods combined with statistical plots and statistical analyses. We document and evaluate the effectiveness of our approach for the interactive analysis of metabolite concentrations in three brain regions for a comparative study of an alcohol-dependent patient cohort and a healthy control group.</t>
  </si>
  <si>
    <t>Cohort comparison; Magnetic resonance spectroscopy data analysis; Multivariate data analysis.</t>
  </si>
  <si>
    <t>how to handle missing entries</t>
  </si>
  <si>
    <t xml:space="preserve"> 10.1007/978-3-030-14227-8_9</t>
  </si>
  <si>
    <t>Coordinated Image- and Feature-space Visualization for Interactive Magnetic Resonance Spectroscopy Imaging Data Analysis</t>
  </si>
  <si>
    <t>MRSI</t>
  </si>
  <si>
    <t>visual analysis of metabolite concentrations/composition in sampled brain voxels to understand relationships between metabolites, idea to reduce dimensional space and understand markers for types of brain tumors</t>
  </si>
  <si>
    <t>system that uses coordinated views between image-space visualizations and visual representations of the spectral (or feature) space. Coordinated interaction allowed us to analyze all metabolite concentrations together instead of focusing only at single metabolites at a time</t>
  </si>
  <si>
    <t>jawad-2019.jpg</t>
  </si>
  <si>
    <t>Jawad, Muhammad; Molchanov, Vladimir; Linsen, Lars</t>
  </si>
  <si>
    <t>Magnetic Resonance Spectroscopy Imaging (MRSI) is a medical imaging method that measures per voxel a spectrum of signal intensities. It allows for the analysis of chemical compositions within the scanned tissue, which is particularly useful for tumor classification and measuring its infiltration of healthy tissue. Common analysis approaches consider one metabolite concentration at a time to produce intensity maps in the image space, which does not consider all relevant information at hand. We propose a system that uses coordinated views between image-space visualizations and visual representations of the spectral (or feature) space. Coordinated interaction allows for analyzing both aspects and relating the analysis results back to the other for further investigations. We demonstrate how our system can be used to analyze brain tumors.</t>
  </si>
  <si>
    <t>Multidimensional Data Visualization, Medical Visualization, Coordinated Views, Spectral Imaging Analysis</t>
  </si>
  <si>
    <t xml:space="preserve">test reliability with more experts + on larger datasets </t>
  </si>
  <si>
    <t>10.5220/0007571801180128</t>
  </si>
  <si>
    <t>Visualizing Protein Interactions and Dynamics: Evolving a Visual Language for Molecular Animation</t>
  </si>
  <si>
    <t>Jenkinson, McGill</t>
  </si>
  <si>
    <t>animation, x-ray crystallography, nmr, em</t>
  </si>
  <si>
    <t>considerations for visualizing protein interactions and dynamics clearly for education/outreach</t>
  </si>
  <si>
    <t>molecule interactions</t>
  </si>
  <si>
    <t xml:space="preserve">molecule </t>
  </si>
  <si>
    <t>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 Despite the limitations of the present study, it suggests some interesting implications for the use of animated visualizations in undergraduate molecular biology. We set out to examine whether a more complex representation of a membrane-receptor binding event would impact positively or negatively upon students' understanding of molecular environments. It would appear that students were able to focus on the more perceptually salient aspects of the animation regardless of the level of detail. Both the ligand and protein receptor made use of explicit color cues as a means of helping the viewer focus on the main narrative. This finding is consistent with Lowe's (1999) study of the extraction of information from complex animation.</t>
  </si>
  <si>
    <t>jenkinson.jpg</t>
  </si>
  <si>
    <t>Jenkinson, Jodie; McGill, Gaël</t>
  </si>
  <si>
    <t>Undergraduate biology education provides students with a number of learning challenges. Subject areas that are particularly difficult to understand include protein conformational change and stability, diffusion and random molecular motion, and molecular crowding. In this study, we examined the relative effectiveness of three-dimensional visualization techniques for learning about protein conformation and molecular motion in association with a ligand-receptor binding event. Increasingly complex versions of the same binding event were depicted in each of four animated treatments. Students (n = 131) were recruited from the undergraduate biology program at University of Toronto, Mississauga. Visualization media were developed in the Center for Molecular and Cellular Dynamics at Harvard Medical School. Stem cell factor ligand and cKit receptor tyrosine kinase were used as a classical example of a ligand-induced receptor dimerization and activation event. Each group completed a pretest, viewed one of four variants of the animation, and completed a posttest and, at 2 wk following the assessment, a delayed posttest. Overall, the most complex animation was the most effective at fostering students' understanding of the events depicted. These results suggest that, in select learning contexts, increasingly complex representations may be more desirable for conveying the dynamic nature of cell binding events.</t>
  </si>
  <si>
    <t>illustration, education, undergraduate education, outreach</t>
  </si>
  <si>
    <t>10.1187/cbe.11-08-0071</t>
  </si>
  <si>
    <t>Electron tomographic analysis reveals ultrastructural features of mitochondrial cristae architecture which reflect energetic state and aging</t>
  </si>
  <si>
    <t>Jiang et al.</t>
  </si>
  <si>
    <t>cryo-EM, immunofluoresence microscopy</t>
  </si>
  <si>
    <t xml:space="preserve">Anatomy, Physiology drives the anatomy </t>
  </si>
  <si>
    <t>explore data to understand structure of mitochondria cristae and what that means for the underlying functions of the organelle; direct visualization with color coding</t>
  </si>
  <si>
    <t>mitochondria energetics</t>
  </si>
  <si>
    <t>molecular biology</t>
  </si>
  <si>
    <t>we describe novel features of mitochondrial cristae structure, which correspond to the energetic state of the organelle. Overall, structural features of mitochondrial cristae were described in three-dimension from serial section electron tomographic analysis which reflect energetic state and mtDNA-mediated aging. **Mitochondria are organelles that produce ATP, metabolites and lipids, as well as functioning to maintain Ca2+ homeostasis and mediate apoptosis. Mitochondria with onion-like swirling membrane accumulated in aged M1L Drosophila (= cristae are a sign of aging)</t>
  </si>
  <si>
    <t>jiang.jpg</t>
  </si>
  <si>
    <t>Jiang, Yi-fan; Lin, Shao-syuan; Chen, Jing-min; Tsai, Han-zen; Hsieh, Tao-shih; Fu, Chi-yu</t>
  </si>
  <si>
    <t>Within mitochondria, the ability to produce energy relies upon the architectural hallmarks of double membranes and cristae invaginations. Herein, we describe novel features of mitochondrial cristae structure, which correspond to the energetic state of the organelle. In concordance with high-energy demand, mitochondria of Drosophila indirect flight muscle exhibited extensive intra-mitochondrial membrane switches between densely packed lamellar cristae that resulted in a spiral-like cristae network and allowed for bidirectional matrix confluency. This highly interconnected architecture is expected to allow rapid equilibration of membrane potential and biomolecules across integrated regions. In addition, mutant flies with mtDNA replication defect and an accelerated aging phenotype accumulated mitochondria that contained subsections of swirling membrane alongside normal cristae. The swirling membrane had impaired energy production capacity as measured by protein composition and function. Furthermore, mitochondrial fusion and fission dynamics were affected in the prematurely aged flies. Interestingly, the normal cristae that remained in the mitochondria with swirling membranes maintained acceptable function that camouflaged them from quality control elimination. Overall, structural features of mitochondrial cristae were described in three-dimension from serial section electron tomographic analysis which reflect energetic state and mtDNA-mediated aging.</t>
  </si>
  <si>
    <t>aging, energetic state, organelle health, microscopy, EM</t>
  </si>
  <si>
    <t>10.1038/srep45474</t>
  </si>
  <si>
    <t>Visual Integration of Quantitative Proteomic Data, Pathways, and Protein Interactions</t>
  </si>
  <si>
    <t>Jianu et al.</t>
  </si>
  <si>
    <t>visual analysis</t>
  </si>
  <si>
    <t>molecular interactions (protein-protein interactions), pathways</t>
  </si>
  <si>
    <t>A novel visualization and interaction paradigms for visual analysis of published protein-protein interaction networks, canonical signaling pathway models, and quantitative proteomic data.</t>
  </si>
  <si>
    <t>jianu.jpg</t>
  </si>
  <si>
    <t>Jianu, R.; Kebing, Yu; Lulu, Cao; Vinh, Nguyen; Salomon, A. R.; Laidlaw, D. H.</t>
  </si>
  <si>
    <t>We introduce several novel visualization and interaction paradigms for visual analysis of published protein-protein interaction networks, canonical signaling pathway models, and quantitative proteomic data. We evaluate them anecdotally with domain scientists to demonstrate their ability to accelerate the proteomic analysis process. Our results suggest that structuring protein interaction networks around canonical signaling pathway models, exploring pathways globally and locally at the same time, and driving the analysis primarily by the experimental data, all accelerate the understanding of protein pathways. Concrete proteomic discoveries within T-cells, mast cells, and the insulin signaling pathway validate the findings. The aim of the paper is to introduce novel protein network visualization paradigms and anecdotally assess the opportunity of incorporating them into established proteomic applications. We also make available a prototype implementation of our methods, to be used and evaluated by the proteomic community.</t>
  </si>
  <si>
    <t>focus and context, network, heatmap, clustering, filtering, selection</t>
  </si>
  <si>
    <t>10.1109/TVCG.2009.106</t>
  </si>
  <si>
    <t>y-upper group</t>
  </si>
  <si>
    <t>Simulation data mapping in virtual cardiac model</t>
  </si>
  <si>
    <t>Jiquan et al.</t>
  </si>
  <si>
    <t>direct visualization of simulation output, explore (discover)</t>
  </si>
  <si>
    <t>cardiac dynamics</t>
  </si>
  <si>
    <t>LFX virtual cardiac model is a well known, realistic model of human heart processes, especially well suited for the exploration of the excitation and potential of heart muscle during the heartbeat. Jiquan et al. \cite{jiquan:2004} has proposed a mapping from cardiac model output of 2D to 3D model of heart from the visible human data. The mapping is based on the scaling of lower resolution LFX data to more higher resolution used in Visible Human Project, and perpendicular rays are generated from the voxel/vertex data of LFX to the more realistic Visible Human Project data.</t>
  </si>
  <si>
    <t>jiquan.jpg</t>
  </si>
  <si>
    <t>Jiquan, Liu; Jingyi, Feng; Duan, Huilong; Siping, Chen</t>
  </si>
  <si>
    <t>Although 3D heart and torso model  with realistic geometry are basis of simulation computation in LFX virtual cardiac model, the simulation results are mostly output in 2D format. To solve such a problem and enhance the virtual reality  of  LFX  virtual  cardiac  model, the  methods of voxel mapping and vertex project  mapping  were presented. With these methods,  Excitation Isochrone Map (EIM)  was mapped from  heart model  with  realistic  geometry  to  real  Visible Man heart model, and Body Surface Potential Map (BSPM)  was mapped from  torso model  with realistic geometry  to  real  Visible Man body surface. By visualizing in the 4Dview, which  is  a  real-time  3D  medical  image  visualization  platform,  the  visualization results of EIM and BSPM simulation data before  and after mapping  were also provided.  According to  the  visualization  results,  the  output format of  EIM and BSPM  simulation data of LFX Virtual Cardiac Model were extended  from 2D to 4D (spatio-temporal) and from cardiac model with  realistic geometry to real cardiac model, and more realistic and  effective simulation was achieved.</t>
  </si>
  <si>
    <t>mesh, color coded, volume, surface mapping, visible human project</t>
  </si>
  <si>
    <t xml:space="preserve">incorporate more advanced models of electrophysical processes </t>
  </si>
  <si>
    <t>10.1109/IEMBS.2004.1403573</t>
  </si>
  <si>
    <t>Rapid Visual Inventory &amp; Comparison of Complex 3D Structures</t>
  </si>
  <si>
    <t>Johnson</t>
  </si>
  <si>
    <t>cell growth</t>
  </si>
  <si>
    <t>Johnson has created an animation, which shows the positioning of the organelles inside the cell, which are then continuously re-positioned into groups, showing how much space which type of organelle is taking from the whole cell.</t>
  </si>
  <si>
    <t>johnson.jpg</t>
  </si>
  <si>
    <t>Graham Johnson</t>
  </si>
  <si>
    <t>This entry demonstrates a new visualization standard we've developed so that complex three-dimensional (3D) datasets can be computationally 'morphed' into much simpler 3D geometric abstractions that are more "visually intuitive" than the original images. Our approach can be used to streamline the scientific analysis of multiple parameters simultaneously for complex 3D images and/or to more effectively communicate key insights afforded from such data to a wide variety of audiences (both scientists and the general public), including schoolchildren.</t>
  </si>
  <si>
    <t>packing</t>
  </si>
  <si>
    <t>A Visual Environment for Hypothesis Formation and Reasoning in Studies with fMRI and Multivariate Clinical Data</t>
  </si>
  <si>
    <t>Jönsson et al.</t>
  </si>
  <si>
    <t>fMRI, DTI, clinical data</t>
  </si>
  <si>
    <t>main goal is hypothesis generation, statistics for following up on hypotheses once formed. "Exploratory driven research is becoming increasingly important as the number of parameters and subjects grow in neuroscientific studies. However, as identified during the presented design process, existing tools provide versatile statistical measures for hypothesis confirmation but are not designed for interactive hypothesis formation and reasoning."</t>
  </si>
  <si>
    <t>A variety of MRI/fMRI-derived data was used in the study including cerebralblood flow, functional connectivity, and PCA of fMRI, which also demonstrates its applicability in a wide range of neuroscience use cases. Examples of insights gained are which brain regions differ between groups, symmetries in these differences, or parcelations’ of atlas regions with respect to functional connectivity. The fact that all participants would like to use the presented visual environment for gaining insights about their study data stress the importance of the exploratory gap covered by the presented interactive round-trip query process</t>
  </si>
  <si>
    <t>jonsson.jpg</t>
  </si>
  <si>
    <t>Jönsson, Daniel; Bergström, Albin; Forsell, Camilla; Simon, Rozalyn; Engström, Maria; Ynnerman, Anders; Hotz, Ingrid</t>
  </si>
  <si>
    <t>We present an interactive visual environment for linked analysis of brain imaging and clinical measurements. The environment is developed in an iterative participatory design process involving neuroscientists investigating the causes of brain-related complex diseases. The hypotheses formation process about correlations between active brain regions and physiological or psychological factors in studies with hundreds of subjects is a central part of the investigation. Observing the reasoning patterns during hypotheses formation, we concluded that while existing tools provide powerful analysis options, they lack effective interactive exploration, thus limiting the scientific scope and preventing extraction of knowledge from available data. Based on these observations, we designed methods that support neuroscientists by integrating their existing statistical analysis of multivariate subject data with interactive visual exploration to enable them to better understand differences between patient groups and the complex bidirectional interplay between clinical measurement and the brain. These exploration concepts enable neuroscientists, for the first time during their investigations, to interactively move between and reason about questions such as 'which clinical measurements are correlated with a specific brain region?' or 'are there differences in brain activity between depressed young and old subjects?'. The environment uses parallel coordinates for effective overview and selection of subject groups, Welch's t-test to filter out brain regions with statistically significant differences, and multiple visualizations of Pearson correlations between brain regions and clinical parameters to facilitate correlation analysis. A qualitative user study was performed with three neuroscientists from different domains. The study shows that the developed environment supports simultaneous analysis of more parameters, provides rapid pathways to insights, and is an effective support tool for hypothesis formation.</t>
  </si>
  <si>
    <t>exploratory visual analysis, hypothesis generation</t>
  </si>
  <si>
    <t>integrate statistics for better comparison of groups and filtering within group comparison</t>
  </si>
  <si>
    <t>10.2312/vcbm.20191232</t>
  </si>
  <si>
    <t>maybe?</t>
  </si>
  <si>
    <t>Visual Analysis of Ligand Trajectories in Molecular Dynamics</t>
  </si>
  <si>
    <t>Jurčík et al.</t>
  </si>
  <si>
    <t>The input dataset, consisting of thousands of possible ligand trajectories, can be analyzed using a set of linked views. In
our drill-down approach, the subsets of the original trajectories can be compared and analyzed in more detail, using the combination
of chart matrix, selection chart panel, and 3D view.</t>
  </si>
  <si>
    <t>novel visualization system which solves the problem of the analysis of ligand binding simulation data by conveying the representations of thousands of ligand trajectories. enables the biochemists to analyze their data using a measure that is crucial for them – the binding energy, in an interactive and explorative manner. The system enables the users to explore their data while drawing conclusions from it in parallel. Thus none or only a minimal a priori knowledge is required with respect to the data analysis</t>
  </si>
  <si>
    <t>jurcik.jpg</t>
  </si>
  <si>
    <t>Jurčík, Adam; Furmanová, Katarína; Byška, Jan; Vonásek, Vojtěch; Vávra, Ondřej; Ulbrich, Pavol; Hauser, Helwig; Kozlíková, Barbora</t>
  </si>
  <si>
    <t>In many cases, protein reactions with other small molecules (ligands) occur in a deeply buried active site. When studying these types of reactions, it is crucial for biochemists to examine trajectories of ligand motion. These trajectories are predicted with in-silico methods that produce large ensembles of possible trajectories. In this paper, we propose a novel approach to the interactive visual exploration and analysis of large sets of ligand trajectories, enabling the domain experts to understand protein function based on the trajectory properties. The proposed solution is composed of multiple linked 2D and 3D views, enabling the interactive exploration and filtering of trajectories in an informed way. In the workflow, we focus on the practical aspects of the interactive visual analysis specific to ligand trajectories. We adapt the small multiples principle to resolve an overly large number of trajectories into smaller chunks that are easier to analyze. We describe how drill-down techniques can be used to create and store selections of the trajectories with desired properties, enabling the comparison of multiple datasets. In appropriately designed 2D and 3D views, biochemists can either observe individual trajectories or choose to aggregate the information into a functional boxplot or density visualization. Our solution is based on a tight collaboration with the domain experts, aiming to address their needs as much as possible. The usefulness of our novel approach is demonstrated by two case studies, conducted by the collaborating protein engineers.</t>
  </si>
  <si>
    <t xml:space="preserve">Visualization, Tools, Data Visualization, Proteins, Trajectory, Three-dimensional Displays, Two Dimensional Displays
</t>
  </si>
  <si>
    <t>enhance trajectory exploration in 3D view</t>
  </si>
  <si>
    <t>10.1109/PacificVis.2019.00032</t>
  </si>
  <si>
    <t>KEGG Mapper for inferring cellular functions from protein sequences</t>
  </si>
  <si>
    <t>Kanehisa, Sato</t>
  </si>
  <si>
    <t>KEGG genomics, pathway ontology database</t>
  </si>
  <si>
    <t xml:space="preserve">visual exploration, analysis of pathway, gene sequence data </t>
  </si>
  <si>
    <t>molecular pathway, gene expression, interactions</t>
  </si>
  <si>
    <t>The pathway mapping tools in KEGG Mapper have been widely used for biological interpretation of genome sequences and other high-throughput data. The new release of KEGG Mapper integrates KEGG pathway mapping with BRITE enrichment analysis and module completeness check for genes and proteins. Furthermore, the integrated resource of KEGG pathway mapping and BRITE enrichment analysis will facilitate biological interpretation of other types of data, especially metabolites and drugs.</t>
  </si>
  <si>
    <t>kegg-mapper.jpg</t>
  </si>
  <si>
    <t>Kanehisa, Minoru; Sato, Yoko</t>
  </si>
  <si>
    <t>KEGG is a reference knowledge base for biological interpretation of large-scale molecular datasets, such as genome and metagenome sequences. It accumulates experimental knowledge about high-level functions of the cell and the organism represented in terms of KEGG molecular networks, including KEGG pathway maps, BRITE hierarchies, and KEGG modules. By the process called KEGG mapping, a set of protein coding genes in the genome, for example, can be converted to KEGG molecular networks enabling interpretation of cellular functions and other high-level features. Here we report a new version of KEGG Mapper, a suite of KEGG mapping tools available at the KEGG website (https://www.kegg.jp/ or https://www.genome.jp/kegg/), together with the KOALA family tools for automatic assignment of KO (KEGG Orthology) identifiers used in the mapping.</t>
  </si>
  <si>
    <t>KEGG; KEGG Mapper; KEGG Orthology; KEGG module; genome annotation; pathway analysis</t>
  </si>
  <si>
    <t>10.1002/pro.3711</t>
  </si>
  <si>
    <t>Visualization of molecular interactions by fluorescence complementation</t>
  </si>
  <si>
    <t>Kerppola</t>
  </si>
  <si>
    <t>Protein interaction</t>
  </si>
  <si>
    <t>Proteins</t>
  </si>
  <si>
    <t>Molecular biology</t>
  </si>
  <si>
    <t>Description of two coloring method to get direct visualization of protein interaction.</t>
  </si>
  <si>
    <t>kerppola.jpg</t>
  </si>
  <si>
    <t>Kerppola, Tom K.</t>
  </si>
  <si>
    <t>The visualization of protein complexes in living cells enables the examination of protein interactions in their normal environment and the determination of their subcellular localization. The bimolecular fluorescence complementation assay has been used to visualize interactions among multiple proteins in many cell types and organisms. Modified forms of this assay have been used to visualize the competition between alternative interaction partners and the covalent modification of proteins by ubiquitin-family peptides.</t>
  </si>
  <si>
    <t>10.1038/nrm1929</t>
  </si>
  <si>
    <t>BioVis Explorer: A visual guide for biological data visualization techniques</t>
  </si>
  <si>
    <t xml:space="preserve">Kerren et al. </t>
  </si>
  <si>
    <t>Physiology, Anatomy (structural is main focus for some)</t>
  </si>
  <si>
    <t xml:space="preserve">this is a tool that really provides a survey of the tools and methods for biological data visualization </t>
  </si>
  <si>
    <t>interactive tool that provides a review of techniques for visualizing biological data; authors divide a list of 146 techniques according to data type, data properties, and data tasks. "BioVis Explorer is an interactive web-based visualization tool that provides an electronic review of published visualization methods in interactive and intuitive ways, including faceted browsing and associations with related methods." Includes molecular, genomics data</t>
  </si>
  <si>
    <t>kerren.jpg</t>
  </si>
  <si>
    <t>Kerren, Andreas; Kucher, Kostiantyn; Li, Yuan-Fang; Schreiber, Falk</t>
  </si>
  <si>
    <t>Data visualization is of increasing importance in the Biosciences. During the past 15 years, a great number of novel methods and tools for the visualization of biological data have been developed and published in various journals and conference proceedings. As a consequence, keeping an overview of state-of-the-art visualization research has become increasingly challenging for both biology researchers and visualization researchers. To address this challenge, we have reviewed visualization research especially performed for the Biosciences and created an interactive web-based visualization tool, the BioVis Explorer. BioVis Explorer allows the exploration of published visualization methods in interactive and intuitive ways, including faceted browsing and associations with related methods. The tool is publicly available online and has been designed as community-based system which allows users to add their works easily.</t>
  </si>
  <si>
    <t>biological visualization</t>
  </si>
  <si>
    <t>maintain, interface for authors to add works to the explorer</t>
  </si>
  <si>
    <t>10.1371/journal.pone.0187341</t>
  </si>
  <si>
    <t>Dynamic flow characteristics in normal and asthmatic lungs</t>
  </si>
  <si>
    <t>Kim et al.</t>
  </si>
  <si>
    <t>simulation, CT</t>
  </si>
  <si>
    <t>explore simulation results in 3D model and quantify  airway network flow rates in charts</t>
  </si>
  <si>
    <t xml:space="preserve">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
  </si>
  <si>
    <t>kim-2015.jpg</t>
  </si>
  <si>
    <t>Kim, M.; Bordas, R.; Vos, W.; Hartley, R.A.; Brightling, C.E.; Kay, D.; Grau, V.; Burrowes, K.S.</t>
  </si>
  <si>
    <t>Complex flow patterns exist within the asymmetric branching airway network in the lungs. These flow patterns are known to become increasingly heterogeneous during disease as a result of various mechanisms such as bronchoconstriction or alterations in lung tissue compliance. Here, we present a coupled model of tissue deformation and network airflow enabling predictions of dynamic flow properties, including temporal flow rate, pressure distribution, and the occurrence of reverse flows. We created two patient-specific airway geometries, one for a healthy subject and one for a severe asthmatic subject, derived using a combination of high-resolution CT data and a volume-filling branching algorithm. In addition, we created virtually constricted airway geometry by reducing the airway radii of the healthy subject model. The flow model was applied to these three different geometries to solve the pressure and flow distribution over a breathing cycle. The differences in wave phase of the flows in parallel airways induced by asymmetric airway geometry and bidirectional interaction between intra-acinar and airway network pressures were small in central airways but were more evident in peripheral airways. The asthmatic model showed elevated ventilation heterogeneity and significant flow disturbance. The reverse flows in the asthmatic model not only altered the local flow characteristics but also affected total lung resistance. The clinical significance of temporal flow disturbance on lung ventilation in normal airway model is obscure. However, increased flow disturbance and ventilation heterogeneity observed in the asthmatic model suggests that reverse flow may be an important factor for asthmatic lung function.</t>
  </si>
  <si>
    <t>airway constriction; airway network; asthma; lung ventilation model; reverse flow</t>
  </si>
  <si>
    <t>include the influence of other physiological alterations such as mucus secretion, airway remodeling, and related tissue property changes, which might be more significant in a severely diseased lung, take into account the existence of parenchyma filling the space between acinar units and the interaction of acini through this media in this study.</t>
  </si>
  <si>
    <t>10.1002/cnm.2730</t>
  </si>
  <si>
    <t>mentioned in Sec. Taxonomy</t>
  </si>
  <si>
    <t>Escher: A Web Application for Building, Sharing, and Embedding Data-Rich Visualizations of Biological Pathways</t>
  </si>
  <si>
    <t>King et al.</t>
  </si>
  <si>
    <t>omics database (metabolite, gene (from RNAseq), pathway)</t>
  </si>
  <si>
    <t>build pathway maps for exploration, sharing, can build by metabolite, by gene, by data value</t>
  </si>
  <si>
    <t>We are now in the age of big data. More than ever before, biological discoveries require powerful and flexible tools for managing large datasets, including both visual and statistical tools. Pathway-based visualization is particularly powerful since it enables one to analyze complex datasets within the context of actual biological processes and to elucidate how each change in a cell effects related processes. To facilitate such approaches, we present Escher, a web application that can be used to rapidly build pathway maps. On Escher maps, diverse datasets related to genes, reactions, and metabolites can be quickly contextualized within metabolism and, increasingly, beyond metabolism. Escher is available now for free use (under the MIT license) at https://escher.github.io.</t>
  </si>
  <si>
    <t>escher.jpg</t>
  </si>
  <si>
    <t>King, Zachary A.; Dräger, Andreas; Ebrahim, Ali; Sonnenschein, Nikolaus; Lewis, Nathan E.; Palsson, Bernhard O.</t>
  </si>
  <si>
    <t>Escher is a web application for visualizing data on biological pathways. Three key features make Escher a uniquely effective tool for pathway visualization. First, users can rapidly design new pathway maps. Escher provides pathway suggestions based on user data and genome-scale models, so users can draw pathways in a semi-automated way. Second, users can visualize data related to genes or proteins on the associated reactions and pathways, using rules that define which enzymes catalyze each reaction. Thus, users can identify trends in common genomic data types (e.g. RNA-Seq, proteomics, ChIP)—in conjunction with metabolite- and reaction-oriented data types (e.g. metabolomics, fluxomics). Third, Escher harnesses the strengths of web technologies (SVG, D3, developer tools) so that visualizations can be rapidly adapted, extended, shared, and embedded. This paper provides examples of each of these features and explains how the development approach used for Escher can be used to guide the development of future visualization tools.</t>
  </si>
  <si>
    <t xml:space="preserve">biological pathway, pathway visualization, pathway map, web tool </t>
  </si>
  <si>
    <t>10.1371/journal.pcbi.1004321</t>
  </si>
  <si>
    <t>Our Resilient Genome</t>
  </si>
  <si>
    <t>Kingman</t>
  </si>
  <si>
    <t>Animation</t>
  </si>
  <si>
    <t>pathway, DNA repair</t>
  </si>
  <si>
    <t>Vis - Illustrator</t>
  </si>
  <si>
    <t xml:space="preserve">Diffusion movement of molecules can be in micro-seconds and thus impossible for human visual perception to conceive. Animations are than representing different sampling of the process state. This can be created offline, for example Kingman have created  a short science animation of DNA repair. </t>
  </si>
  <si>
    <t>kingman.jpg</t>
  </si>
  <si>
    <t>Kingman, Pina</t>
  </si>
  <si>
    <t>Our Resilient Genome is a short science animation by filmmaker Pina Kingman. It was developed as part of the PhysioIllustration Project with the Visualization Group, Department of Informatics at the University of Bergen. The aim of this project is to research novel visual communication techniques and advance knowledge translation methods, specifically in the field of molecular and cellular biology. This research culminated in the creation of a short film describing DNA Repair and is intended for the general public. In addition to showcasing our novel visual communication methods, the film also highlights research undertaken by the Department of Molecular Biology, UiB. The film tells the story of our DNA, how it is constantly breaking and rebuilding over and over again to keep us alive, and provides a  glimpse into the fascinating world of cellular biology.</t>
  </si>
  <si>
    <t>Multi-Scale Procedural Animations of Microtubule Dynamics Based on Measured Data</t>
  </si>
  <si>
    <t>Klein et al.</t>
  </si>
  <si>
    <t>In this way, biologists can create accurate visual representations of their theories and findings of how microtubule dynamic instability evolves. The model can be used for communicating scientific results, but also for education in biology. (keeping some exploration aspect because is still entirely data-driven)</t>
  </si>
  <si>
    <t>microtubule assembly</t>
  </si>
  <si>
    <t>microtubule (cell skeleton structure)</t>
  </si>
  <si>
    <t xml:space="preserve">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
  </si>
  <si>
    <t>klein.jpg</t>
  </si>
  <si>
    <t>Klein, Tobias; Viola, Ivan; Gröller, Eduard; Mindek, Peter</t>
  </si>
  <si>
    <t>Biologists often use computer graphics to visualize structures, which due to physical limitations are not possible to image with a microscope. One example for such structures are microtubules, which are present in every eukaryotic cell. They are part of the cytoskeleton maintaining the shape of the cell and playing a key role in the cell division. In this paper, we propose a scientifically-accurate multi-scale procedural model of microtubule dynamics as a novel application scenario for procedural animation, which can generate visualizations of their overall shape, molecular structure, as well as animations of the dynamic behaviour of their growth and disassembly. The model is spanning from tens of micrometers down to atomic resolution. All the aspects of the model are driven by scientific data. The advantage over a traditional, manual animation approach is that when the underlying data change, for instance due to new evidence, the model can be recreated immediately. The procedural animation concept is presented in its generic form, with several novel extensions, facilitating an easy translation to other domains with emergent multi-scale behavior.</t>
  </si>
  <si>
    <t>procedural animation, multiscale biological environment</t>
  </si>
  <si>
    <t>As a next step, we are investigating the possible application to processes, such as DNA replication, where DNA is read in a complex sequence of operations and copied into a new strand. Another research direction is the design of visual authoring metaphors for procedural animations. Artists and biologists should be able to easily set up animations without any programming skills.</t>
  </si>
  <si>
    <t>10.1109/TVCG.2019.2934612</t>
  </si>
  <si>
    <t>y- near lower grp, in collection with graphics approaches</t>
  </si>
  <si>
    <t>Prediction Framework for Statistical Respiratory Motion Modeling</t>
  </si>
  <si>
    <t>Klinder, Lorenz, Ostermann</t>
  </si>
  <si>
    <t>CT, Simulation</t>
  </si>
  <si>
    <t>modeling and direct visualization</t>
  </si>
  <si>
    <t>A statistical motion model can help to overcome the problems caused by breathing</t>
  </si>
  <si>
    <t>klinder.jpg</t>
  </si>
  <si>
    <t>Klinder, Tobias; Lorenz, Cristian; Ostermann, Jörn</t>
  </si>
  <si>
    <t>Breathing motion complicates many image-guided interventions working on the thorax or upper abdomen. However, prior knowledge provided by a statistical breathing model, can reduce the uncertainties of organ location. In this paper, a prediction framework for statistical motion modeling is presented and different representations of the dynamic data for motion model building of the lungs are investigated. Evaluation carried out on 4D-CT data sets of 10 patients showed that a displacement vector-based representation can reduce most of the respiratory motion with a prediction error of about 2 mm, when assuming the diaphragm motion to be known.</t>
  </si>
  <si>
    <t>10.1007/978-3-642-15711-0_41</t>
  </si>
  <si>
    <t>Semi-Automatic Vortex Extraction in 4D PC-MRI Cardiac Blood Flow Data using Line Predicates</t>
  </si>
  <si>
    <t>Kohler et al.</t>
  </si>
  <si>
    <t>derivation of data through semi-automatic means, arrow glyphs that tie directly to vortex features for analysis</t>
  </si>
  <si>
    <t>Kohler et al. proposed an aproach for extraction of vortex flow in the aorta and pulmonary artery incorporating line predicates from 4D PC-MRI. Their method was tested for the extension of existing diagnosis of cardio-vascular diseases.</t>
  </si>
  <si>
    <t>kohler.jpg</t>
  </si>
  <si>
    <t>Köhler, Benjamin; Gasteiger, Rocco; Preim, Uta; Theisel, Holger; Gutberlet, Matthias; Preim, and Bernhard</t>
  </si>
  <si>
    <t>Cardiovascular diseases (CVD) are the leading cause of death worldwide. Their initiation and evolution depends strongly on the blood flow characteristics. In recent years, advances in 4D PC-MRI acquisition enable reliable and time-resolved 3D flow measuring, which allows a qualitative and quantitative analysis of the patient-specific hemodynamics. Currently, medical researchers investigate the relation between characteristic flow patterns like vortices and different pathologies. The manual extraction and evaluation is tedious and requires expert knowledge. Standardized, (semi-)automatic and reliable techniques are necessary to make the analysis of 4D PC-MRI applicable for the clinical routine. In this work, we present an approach for the extraction of vortex flow in the aorta and pulmonary artery incorporating line predicates. We provide an extensive comparison of existent vortex extraction methods to determine the most suitable vortex criterion for cardiac blood flow and apply our approach to ten datasets with different pathologies like coarctations, Tetralogy of Fallot and aneurysms. For two cases we provide a detailed discussion how our results are capable to complement existent diagnosis information. To ensure real-time feedback for the domain experts we implement our method completely on the GPU.</t>
  </si>
  <si>
    <t>flow visualization, arrows, pathlines, line predicates, filtering</t>
  </si>
  <si>
    <t>Extending by reliable segmentation</t>
  </si>
  <si>
    <t>10.1109/TVCG.2013.189</t>
  </si>
  <si>
    <t>Muscle Deformation Using Position Based Dynamics</t>
  </si>
  <si>
    <t>Kohout, Cervenka</t>
  </si>
  <si>
    <t>simulation (position based dynamics)</t>
  </si>
  <si>
    <t>explore main axis of movements of muscle along abstracted fibers</t>
  </si>
  <si>
    <t>contraction</t>
  </si>
  <si>
    <t>muscle</t>
  </si>
  <si>
    <t>presented approach is capable of performing a visually plausible and physically correct real-time deformation of muscles represented by triangular meshes in most cases we tested.</t>
  </si>
  <si>
    <t>kohout-2020.png</t>
  </si>
  <si>
    <t>Kohout, J.; Červenka, M.</t>
  </si>
  <si>
    <t>This paper describes an approach to personalized musculoskeletal modelling, in which the muscle represented by its triangular mesh is subject to deformation, based on a modified position-based dynamic (PBD) method, followed by decomposition of its volume into a set of muscle fibres. The PBD was enhanced by respecting some muscle-specific features, mainly its anisotropy. The proposed method builds no internal structures and works only with the muscle surface model. It runs in real-time on commodity hardware while maintaining visual plausibility of the resulting deformation. For decomposition, the state-of-the-art Kukačka method is used. Experiments with the gluteus maximus, gluteus medius, iliacus and adductor brevis deforming during the simulation of the hip flexion and decomposed into 100 fibres of 15 line segments show that the approach is capable of achieving promising results comparable with those in the literature, at least in the term of muscle fibre lengths.</t>
  </si>
  <si>
    <t xml:space="preserve">Position based dynamics; Musculoskeletal system; Muscle deformation; Muscle fibres; Personalised model </t>
  </si>
  <si>
    <t>improve iliacus muscle</t>
  </si>
  <si>
    <t>10.1007/978-3-030-72379-8_24</t>
  </si>
  <si>
    <t>Real-Time Modelling of Fibrous Muscle</t>
  </si>
  <si>
    <t>Kohout, Kukacka</t>
  </si>
  <si>
    <t>This paper has presented an approach that can automatically generate, in a convenient time (typically less than 170 ms) muscle fibres of an arbitrary number within the volume of the muscle that is represented by its triangular surface and for which the information about its attachment areas is available. These adapt to dynamic changes in muscle shape</t>
  </si>
  <si>
    <t>kohout.jpg</t>
  </si>
  <si>
    <t>Kohout, Josef and Kukacka, M</t>
  </si>
  <si>
    <t>Relatively recently it has become apparent that providing human kind with a better healthcare requires personalized, predictive and integrative medicine, for which the building of virtual physiological human (VPH) framework accessible via virtual patient avatar is necessary. Real-time modelling and visual exploration of such a complex avatar is a challenging task. In this paper, we propose a real-time method for automatic modelling of an arbitrarily large number of muscle fibres in the volume of a muscle represented by its surface mesh. The method is based on an iterative morphing of predefined fibres template into the muscle volume exploiting harmonic scalar field computed on the surface of muscle. Experiments with muscles of thighs and pelvis show that the method produces realistic shapes of fibres. Our sequential VTK-based C++ implementation is capable of producing 64 fine fibres within a muscle of 10K triangles in less than 170 ms on commodity hardware making the method suitable for VPH purposes as well as for interactive educational medical software.</t>
  </si>
  <si>
    <t>muscle modeling, virtual physiological human</t>
  </si>
  <si>
    <t>10.1111/cgf.12354</t>
  </si>
  <si>
    <t>Knowledge Representation for Multi-Scale Physiology Route Modeling</t>
  </si>
  <si>
    <t>Kokash, de Bono</t>
  </si>
  <si>
    <t>BFO ontology, computational physiology models</t>
  </si>
  <si>
    <t>for experts to build multiscale physiology route maps</t>
  </si>
  <si>
    <t>bioengineering</t>
  </si>
  <si>
    <t>framework for the topological and semantic assembly of multiscale physiology route maps. The development of ApiNATOMY is a work-in-progress and is coupled to integrative efforts by communities in physiology and medicine [e.g., SPARC (National Institutes of Health), HuBMAP. route maps, or a combination of lyphs (ie the basic unit of knowledge representation in the model) and process edges such that there is a one-to-one mechanistic correspondence between a process edge and a lyph that conveys, or brokers, the transaction represented by the edge. A route can, therefore, represent a chemical reaction brokered by an enzyme, the diffusive flow of an ion across a membrane, or the advective flow of fluid down an anatomical conduit. Concatenations of routes can be assembled to represent complex multiscale biological models.ApiNATOMY users describe key elements of a physiological model, their relationships, and layout constraints in an input file.
""While there are many well-structured formats to accurately capture the semantic relationships among organs, cells, proteins, etc., none of them are working across scale in a way that enables automated generation of visual route schematics reflecting entity interaction within a given context. With ApiNATOMY KR model and KM toolset, we are able to model and display structural information (e.g., show regional and constitutional parts of various compartments, define material composition), satisfy spatial constraints (i.e., position process edges within compartments or their borders), automatically generate resources to model complex assemblies (arborizations, membrane channels), associate resources with various data from ontological terms to computational models.</t>
  </si>
  <si>
    <t>kokash.jpg</t>
  </si>
  <si>
    <t>Kokash, Natallia; de Bono, Bernard</t>
  </si>
  <si>
    <t>We present a framework for the topological and semantic assembly of multiscale physiology route maps. The framework, called ApiNATOMY, consists of a knowledge representation (KR) model and a set of knowledge management (KM) tools. Using examples of ApiNATOMY route maps, we present a KR format that is suitable for the analysis and visualization by KM tools. The conceptual KR model provides a simple method for physiology experts to capture process interactions among anatomical entities. In this paper, we outline the KR model, modeling format, and the KM procedures to translate concise abstraction-based specifications into fully instantiated models of physiology processes.</t>
  </si>
  <si>
    <t xml:space="preserve">route maps, pathway, multiscale physiology, ontology, HubMAP, node link diagram, tree </t>
  </si>
  <si>
    <t>10.3389/fninf.2021.560050</t>
  </si>
  <si>
    <t>Interactively illustrating polymerization using three-level model fusion</t>
  </si>
  <si>
    <t>Kolesar et al.</t>
  </si>
  <si>
    <t>Interactive illustration of polymerization</t>
  </si>
  <si>
    <t>Polymerization ranges spatially from molecules to macromolecules and temporally from nanoseconds (monomer movement) to seconds (overall process of polymerization)</t>
  </si>
  <si>
    <t>Illustrative animation model to show the emergence of the tree-like structures. The authors have proposed an illustrative model showing the process of polymerization in time scale ranging from nanoseconds to seconds. Model allows to steer the environment of the simulation and better explore and understand this complex process.</t>
  </si>
  <si>
    <t>kolesar.jpg</t>
  </si>
  <si>
    <t>Kolesár, Ivan; Byška, Jan; Parulek, Julius; Hauser, Helwig; Kozlíková, Barbora</t>
  </si>
  <si>
    <t>Background: Research in cell biology is steadily contributing new knowledge about many aspects of physiological processes, both with respect to the involved molecular structures as well as their related function. Illustrations of the spatio-temporal development of such processes are not only used in biomedical education, but also can serve scientists as an additional platform for in-silico experiments. Results: In this paper, we contribute a new, three-level modeling approach to illustrate physiological processes from the class of polymerization at different time scales. We integrate physical and empirical modeling, according to which approach best suits the different involved levels of detail, and we additionally enable a form of interactive steering, while the process is illustrated. We demonstrate the suitability of our approach in the context of several polymerization processes and report from a first evaluation with domain experts. Conclusion: We conclude that our approach provides a new, hybrid modeling approach for illustrating the process of emergence in physiology, embedded in a densely filled environment. Our approach of a complementary fusion of three systems combines the strong points from the different modeling approaches and is capable to bridge different spatial and temporal scales.</t>
  </si>
  <si>
    <t>10.1186/1471-2105-15-345</t>
  </si>
  <si>
    <t>Unfolding and Interactive Exploration of Protein Tunnels and their Dynamics</t>
  </si>
  <si>
    <t>protein tunnel dynamics</t>
  </si>
  <si>
    <t>The authors have introduced an explorative method of unfolded tunnel representation to get a more detailed visualization of the amino acids areas of influence in the tunnel.</t>
  </si>
  <si>
    <t>kolesar-2016.jpg</t>
  </si>
  <si>
    <t>Kolesar, Ivan; Parulek, Julius; Viola, Ivan; Bruckner, Stefan; Stavrum, Anne-Kristin; Hauser, Helwig</t>
  </si>
  <si>
    <t>The presence of tunnels in protein structures substantially influences their reactivity with other molecules. Therefore, studying their properties and changes over time has been in the scope of biochemists for decades. In this paper we introduce a novel approach for the comparative visualization and exploration of ensembles of tunnels. Our goal is to overcome occlusion problems with traditional tunnel representations while providing users a quick way to navigate through the input dataset and to identify potentially interesting tunnels. First, we unfold the input tunnels to a 2D representation enabling to observe the mutual position of amino acids forming the tunnel surface and the amount of surface they influence. These 2D images are subsequently described by image moments commonly used in image processing. This way we are able to detect similarities and outliers in the dataset, which are visualized as clusters in a scatterplot graph. The same coloring scheme is used in the linked bar chart enabling to detect the position of the cluster members over time. These views provide a way to select a subset of potentially interesting tunnels that can be further explored in detail using the 2D unfolded view and also traditional 3D representation. The usability of our approach is demonstrated by case studies conducted by domain experts.</t>
  </si>
  <si>
    <t>spatial abstraction, visual analysis, brushing</t>
  </si>
  <si>
    <t>10.2312/vcbm.20161265</t>
  </si>
  <si>
    <t>Analysis of Time-Dependent Flow-Sensitive PC-MRI Data</t>
  </si>
  <si>
    <t>Krishnan et al.</t>
  </si>
  <si>
    <t xml:space="preserve">"combines a number of integration-based visualization techniques with the goal of providing accurate and flexible visualization and analysis of blood flow" </t>
  </si>
  <si>
    <t>Apply integration-based flow visualization methods to PC-MRI data, and the methods described are aimed at supporting the investigation of specific questions arising in a diagnostic context.</t>
  </si>
  <si>
    <t>krishna.jpg</t>
  </si>
  <si>
    <t>Krishnan, Harinarayan; Garth, Christoph; Gühring, Jens; Gülsün, M. Akif; Greiser, Andreas; Joy, Kenneth I.</t>
  </si>
  <si>
    <t>Many flow visualization techniques, especially integration-based methods, are problematic when the measured data exhibit noise and discretization issues. Particularly, this is the case for flow-sensitive phase-contrast magnetic resonance imaging (PC-MRI) data sets which not only record anatomic information, but also time-varying flow information. We propose a novel approach for the visualization of such data sets using integration-based methods. Our ideas are based upon finite-time Lyapunov exponents (FTLE) and enable identification of vessel boundaries in the data as high regions of separation. This allows us to correctly restrict integration-based visualization to blood vessels. We validate our technique by comparing our approach to existing anatomy-based methods as well as addressing the benefits and limitations of using FTLE to restrict flow. We also discuss the importance of parameters, i.e., advection length and data resolution, in establishing a well-defined vessel boundary. We extract appropriate flow lines and surfaces that enable the visualization of blood flow within the vessels. We further enhance the visualization by analyzing flow behavior in the seeded region and generating simplified depictions.</t>
  </si>
  <si>
    <t>flow visualization, integral lines, integral surfaces, isosurface</t>
  </si>
  <si>
    <t>Add the capability of computing and visualizing parameters such as wall shear stress, pressure differences, peak velocity, and many other parameters significant to the medical community</t>
  </si>
  <si>
    <t>10.1109/TVCG.2011.80</t>
  </si>
  <si>
    <t>Molecular Surface Maps</t>
  </si>
  <si>
    <t>Krone et al.</t>
  </si>
  <si>
    <t>a novel 2D representation of the molecular surface</t>
  </si>
  <si>
    <t>A novel representation for the exploration of the molecular surface, which abstracts part of the spatial information in order to  create a 2D map. This way the authors have gained a free space for creating space-time cube, and to overcome occlusion.</t>
  </si>
  <si>
    <t>krone.jpg</t>
  </si>
  <si>
    <t>Krone, Michael; Frieß, Florian; Scharnowski, Katrin; Reina, Guido; Fademrecht, Silvia; Kulschewski, Tobias; Pleiss, Jurgen; Ertl, and Thomas</t>
  </si>
  <si>
    <t>We present Molecular Surface Maps, a novel, view-independent, and concise representation for molecular surfaces. It transfers the well-known world map metaphor to molecular visualization. Our application maps the complex molecular surface to a simple 2D representation through a spherical intermediate, the Molecular Surface Globe. The Molecular Surface Map concisely shows arbitrary attributes of the original molecular surface, such as biochemical properties or geometrical features. This results in an intuitive overview, which allows researchers to assess all molecular surface attributes at a glance. Our representation can be used as a visual summarization of a molecule’s interface with its environment. In particular, Molecular Surface Maps simplify the analysis and comparison of different data sets or points in time. Furthermore, the map representation can be used in a Space-time Cube to analyze time-dependent data from molecular simulations without the need for animation. We show the feasibility of Molecular Surface Maps for different typical analysis tasks of biomolecular data.</t>
  </si>
  <si>
    <t>2D mapping, time cube</t>
  </si>
  <si>
    <t>Contour lines based on the elevation.</t>
  </si>
  <si>
    <t>10.1109/TVCG.2016.2598824</t>
  </si>
  <si>
    <t>Patient-specific modeling and visualization of blood flow through the heart</t>
  </si>
  <si>
    <t>Kulp et al.</t>
  </si>
  <si>
    <t>CT, fluid simulation</t>
  </si>
  <si>
    <t>explore relationship between heart walls and flow field, then quantitative comparison of normal to pathogenic heart condition wrt flow</t>
  </si>
  <si>
    <t>During arrhythmia even the blood flow through the heart changes its properties. Kulp et al. \cite{kulp:2011} have created a heart model from 4D CT data, and blood flow through the heart. The authors proposed a cut visualization of the heart with glyph representation of the flow in the heart. There they are able to detect vorticity, and pressure inside the heart, to detect whether the blood is not stagnant in the separate stages of the heartbeat process.</t>
  </si>
  <si>
    <t>kulp.jpg</t>
  </si>
  <si>
    <t>Kulp, Scott; Metaxas, Dimitris; Qian, Zhen; Voros, Szilard; Axel, Leon; Mihalef, Viorel</t>
  </si>
  <si>
    <t>Many cardiovascular diseases, such as ischemia and arrhythmia, will cause abnormal motion of the myocardium, leading to a change of the blood flow pattern in the heart and an increased risk of the formation of thrombus. In this paper, we propose a new method to use high-resolution 4D CT data to model the complex moving boundaries of the heart walls, accurately simulate blood flow using the Navier-Stokes equations, and visualize the flow in order to view interactions between the heart walls and the fluid. We then visually and quantitatively compare the flow in a normal heart to that of a heart suffering from hypokinesis, and see how the diseased heart is at greater risk of blood clotting. In a clinical setting, these types of visualizations could prove to be invaluable, allowing doctors to more easily diagnose and prescribe treatments for certain conditions.</t>
  </si>
  <si>
    <t>flow visualization, arrows, pathlines</t>
  </si>
  <si>
    <t>Use method on the sick patients</t>
  </si>
  <si>
    <t>10.1109/ISBI.2011.5872730</t>
  </si>
  <si>
    <t>Gosling: A Grammar-based Toolkit for Scalable and Interactive Genomics Data Visualization</t>
  </si>
  <si>
    <t>L'Yi et al.</t>
  </si>
  <si>
    <t>genomic data</t>
  </si>
  <si>
    <t xml:space="preserve">Gosling is a grammar so is in principle customizable/adaptable to address any of the main 3 core visualization tasks, more weight to analysis because that task receives more attention for this topic area </t>
  </si>
  <si>
    <t>gene expression, gene localization</t>
  </si>
  <si>
    <t>In this paper, we presented Gosling-a grammar-based toolkit for scalable and interactive genomics data visualization. Gosling balances expressiveness for multi-scale and multi-focus visualizations with accessibility for a broad user audience. Driven by Nusrat et al tasks characterization</t>
  </si>
  <si>
    <t>gosling.jpg</t>
  </si>
  <si>
    <t>L'Yi, Sehi; Wang, Qianwen; Lekschas, Fritz; Gehlenborg, Nils</t>
  </si>
  <si>
    <t>The combination of diverse data types and analysis tasks in genomics has resulted in the development of a wide range of visualization techniques and tools. However, most existing tools are tailored to a specific problem or data type and offer limited customization, making it challenging to optimize visualizations for new analysis tasks or datasets. To address this challenge, we designed Gosling-a grammar for interactive and scalable genomics data visualization. Gosling balances expressiveness for comprehensive multi-scale genomics data visualizations with accessibility for domain scientists. Our accompanying JavaScript toolkit called Gosling.js provides scalable and interactive rendering. Gosling.js is built on top of an existing platform for web-based genomics data visualization to further simplify the visualization of common genomics data formats. We demonstrate the expressiveness of the grammar through a variety of real-world examples. Furthermore, we show how Gosling supports the design of novel genomics visualizations. An online editor and examples of Gosling.js, its source code, and documentation are available at https://gosling.js.org.</t>
  </si>
  <si>
    <t>genomics, grammar, genes</t>
  </si>
  <si>
    <t>While Gosling covers almost the entire taxonomy, Gosling currently lacks support for two rarely used layout techniques: space-filling curves and spatial 3D layouts. In some cases, it makes sense to map the genome sequence onto a space-filling curve (e.g., Hilbert curve [2], [27]) to produce a compact overview of the genome. Further, some examples have been published in which the genome was mapped onto (simu-lated) 3D spatial coordinates [81], for example, to visualize genome folding [16] and to provide an illustration of the genome's plasticity. While the Gosling grammar can easily be extended to support these two layouts, the utility of these layouts in the context of a grammar is limited as they do not afford alignment with other tracks. We will explore support for space-filling and 3D layouts in the future. Another limitation of Gosling concerning the taxonomy by Nusrat et al. [53] is that it currently only supports mapping to the entire genome sequence. It does not support sequence abstraction, i.e., it is not possible to filter out regions, such as intragenic regions, or to scale genomic regions of different lengths to a unit length. We intend to add support for such functionality in the future. Finally, we plan to conduct a controlled user study with members of our target audience to assess the grammar's learnability and overall ease-of-use.</t>
  </si>
  <si>
    <t>10.1109/TVCG.2021.3114876</t>
  </si>
  <si>
    <t>Two-Level Approach to Efficient Visualization of Protein Dynamics</t>
  </si>
  <si>
    <t>Lampe et al.</t>
  </si>
  <si>
    <t>During studies of proteins, biologists often like to switch between different levels of abstraction in proteins, e.g., first we might be interested in getting the big picture and seeing the backbone structure only, after identifying interesting regions we need to see the entire structure, or the most prominent part of the structure only etc. As our approach is aligned with the hierarchical structure of proteins, change in visual complexity of the scene comes out straightforward from our algorithm.</t>
  </si>
  <si>
    <t>visualization, bioinformatics</t>
  </si>
  <si>
    <t>We have designed a two-level rendering approach for immersive visualization and exploration of protein dynamics. Our approach performs better than that of a One Level with approximate 60% and consumes significantly less bandwidth as compared to a one-level approach; that makes it superior in scenarios with frequent positional change of the backbone in proteins.</t>
  </si>
  <si>
    <t>lampe2007.jpg</t>
  </si>
  <si>
    <t>Lampe, Ove Daae; Viola, Ivan; Reuter, Nathalie; Hauser, Helwig</t>
  </si>
  <si>
    <t>Proteins are highly flexible and large amplitude deformations of their structure, also called slow dynamics, are often decisive to their function. We present a two-level rendering approach that enables visualization of slow dynamics of large protein assemblies. Our approach is aligned with a hierarchical model of large scale molecules. Instead of constantly updating positions of large amounts of atoms, we update the position and rotation of residues, i.e., higher level building blocks of a protein. Residues are represented by one vertex only indicating its position and additional information defining the rotation. The atoms in the residues are generated on-the-fly on the GPU, exploiting the new graphics hardware geometry shader capabilities. Moreover, we represent the atoms by billboards instead of tessellated spheres. Our representation is then significantly faster and pixel precise. We demonstrate the usefulness of our new approach in the context of our collaborative bioinformatics project.</t>
  </si>
  <si>
    <t>hierarchical visualization, molecular dynamics, billboard visualization, slow dynamics</t>
  </si>
  <si>
    <t>10.1109/TVCG.2007.70517</t>
  </si>
  <si>
    <t>Explainable Classification of Brain Networks via Contrast Subgraphs</t>
  </si>
  <si>
    <t>Lanciano, Bonchi, Gionis</t>
  </si>
  <si>
    <t xml:space="preserve">Mainly a visual analysis tool to understand connectome in visualization called a contrast subgraph to classify brain networks, but there is a component of exploration where the relatively raw data are directly visualized to give a spatial context for where the data are/where they come from </t>
  </si>
  <si>
    <t>KDD</t>
  </si>
  <si>
    <t>In this paper we approach the task of brain-network classification with a two-fold goal: to achieve good accuracy, but most importantly, to identify discriminant brain patterns that lead a model to classify an individual. The framework we propose, based on the notion of contrast subgraph, satisfies both of these conditions. It outperforms several state-of-the-art competitors and returns some very intuitive explanations, which can be shared with experts from the neuroscience field. Moreover, contrast subgraphs are exceptionally easy to compute, both in terms of runtime and memory.</t>
  </si>
  <si>
    <t>lanciano.png</t>
  </si>
  <si>
    <t>Lanciano, Tommaso; Bonchi, Francesco; Gionis, Aristides</t>
  </si>
  <si>
    <t xml:space="preserve">Mining human-brain networks to discover patterns that can be used to discriminate between healthy individuals and patients affected by some neurological disorder, is a fundamental task in neuroscience. Learning simple and interpretable models is as important as mere classification accuracy. In this paper we introduce a novel approach for classifying brain networks based on extracting contrast subgraphs, i.e., a set of vertices whose induced subgraphs are dense in one class of graphs and sparse in the other. We formally define the problem and present an algorithmic solution for extracting contrast subgraphs. We then apply our method to a brain-network dataset consisting of children affected by Autism Spectrum Disorder and children Typically Developed. Our analysis confirms the interestingness of the discovered patterns, which match background knowledge in the neuroscience literature. Further analysis on other classification tasks confirm the simplicity, soundness, and high explainability of our proposal, which also exhibits superior classification accuracy, to more complex state-of-the-art methods.
</t>
  </si>
  <si>
    <t>Information Systems, Information Systems Applications, Data Mining, network visualization</t>
  </si>
  <si>
    <t>work focuses on autism spectrum, but look beyond to apply to other mental disorders, other contexts</t>
  </si>
  <si>
    <t>10.1145/3394486.3403383</t>
  </si>
  <si>
    <t>Loon: Using Exemplars to Visualize Large-Scale Microscopy Data</t>
  </si>
  <si>
    <t>Lange et al.</t>
  </si>
  <si>
    <t>Visual analysis tool to track growth rates of exemplar cells in response to drug treatments, requirement to be able to share results for communication</t>
  </si>
  <si>
    <t>visual analysis tool to better profile exemplars of cells to understand patterns of growth, behavior, to identify what makes a drug most promising for a certain patient</t>
  </si>
  <si>
    <t>lange.png</t>
  </si>
  <si>
    <t>Lange, Devin; Polanco, Eddie; Judson-Torres, Robert; Zangle, Thomas; Lex, Alexander</t>
  </si>
  <si>
    <t>Which drug is most promising for a cancer patient? This is a question a new microscopy-based approach for measuring the mass of individual cancer cells treated with different drugs promises to answer in only a few hours. However, the analysis pipeline for extracting data from these images is still far from complete automation: human intervention is necessary for quality control for preprocessing steps such as segmentation, to adjust filters, and remove noise, and for the analysis of the result. To address this workflow, we developed Loon, a visualization tool for analyzing drug screening data based on quantitative phase microscopy imaging. Loon visualizes both, derived data such as growth rates, and imaging data. Since the images are collected automatically at a large scale, manual inspection of images and segmentations is infeasible. However, reviewing representative samples of cells is essential, both for quality control and for data analysis. We introduce a new approach of choosing and visualizing representative exemplar cells that retain a close connection to the low-level data. By tightly integrating the derived data visualization capabilities with the novel exemplar visualization and providing selection and filtering capabilities, Loon is well suited for making decisions about which drugs are suitable for a specific patient.</t>
  </si>
  <si>
    <t>microscopy visualization, cancer cell lines, design study, exemplars</t>
  </si>
  <si>
    <t>10.1109/TVCG.2021.3114766</t>
  </si>
  <si>
    <t>Impact of Pulmonary Venous Inflow on Cardiac Flow Simulations: Comparison with In Vivo 4D Flow MRI</t>
  </si>
  <si>
    <t>Lantz et al.</t>
  </si>
  <si>
    <t>MRI, CFD simulation</t>
  </si>
  <si>
    <t>visualize flow simulations and compare with 4D MRI, quantify parameters</t>
  </si>
  <si>
    <t xml:space="preserve">this is an example of a domain-side visualization for blood flow that uses glyphs and heatmap to encode velocity values. </t>
  </si>
  <si>
    <t>lantz.jpeg</t>
  </si>
  <si>
    <t>Lantz, Jonas; Gupta, Vikas; Henriksson, Lilian; Karlsson, Matts; Persson, Anders; Carlhäll, Carljohan; Ebbers, Tino</t>
  </si>
  <si>
    <t>Blood flow simulations are making their way into the clinic, and much attention is given to estimation of fractional flow reserve in coronary arteries. Intracardiac blood flow simulations also show promising results, and here the flow field is expected to depend on the pulmonary venous (PV) flow rates. In the absence of in vivo measurements, the distribution of the flow from the individual PVs is often unknown and typically assumed. Here, we performed intracardiac blood flow simulations based on time-resolved computed tomography on three patients, and investigated the effect of the distribution of PV flow rate on the flow field in the left atrium and ventricle. A design-of-experiment approach was used, where PV flow rates were varied in a systematic manner. In total 20 different simulations were performed per patient, and compared to in vivo 4D flow MRI measurements. Results were quantified by kinetic energy, mitral valve velocity profiles and root-mean-square errors of velocity. While large differences in atrial flow were found for varying PV inflow distributions, the effect on ventricular flow was negligible, due to a regularizing effect by mitral valve. Equal flow rate through all PVs most closely resembled in vivo measurements and is recommended in the absence of a priori knowledge.</t>
  </si>
  <si>
    <t>Computational fluid dynamics; Design-of-experiments; In vivo measurements; Sensitivity analysis</t>
  </si>
  <si>
    <t>10.1007/s10439-018-02153-5</t>
  </si>
  <si>
    <t>A Neuron Membrane Mesh Representation for Visualization of Electrophysiological Simulations</t>
  </si>
  <si>
    <t>Lasserre et al.</t>
  </si>
  <si>
    <t>Microscope,Simulation</t>
  </si>
  <si>
    <t>mesh representation of the data</t>
  </si>
  <si>
    <t>Neurons</t>
  </si>
  <si>
    <t>A process to automatically generate three-dimensional mesh representations of the complex, arborized cell membrane surface of cortical neurons and simulate electrophysical activity</t>
  </si>
  <si>
    <t>lasserre.jpg</t>
  </si>
  <si>
    <t>Lasserre, Sébastien; Hernando, Juan; Hill, Sean; Schürmann, Felix; Anasagasti, Pedro de Miguel; Jaoudé, Georges Abou; Markram, Henry</t>
  </si>
  <si>
    <t>We present a process to automatically generate three-dimensional mesh representations of the complex, arborized cell membrane surface of cortical neurons (the principal information processing cells of the brain) from nonuniform morphological measurements. Starting from manually sampled morphological points (3D points and diameters) from neurons in a brain slice preparation, we construct a polygonal mesh representation that realistically represents the continuous membrane surface, closely matching the original experimental data. A mapping between the original morphological points and the newly generated mesh enables simulations of electrophysiolgical activity to be visualized on this new membrane representation. We compare the new mesh representation with the state of the art and present a series of use cases and applications of this technique to visualize simulations of single neurons and networks of multiple neurons.</t>
  </si>
  <si>
    <t>mesh, color coded</t>
  </si>
  <si>
    <t>handle other neuron classes from throughout the brain</t>
  </si>
  <si>
    <t>10.1109/TVCG.2011.55</t>
  </si>
  <si>
    <t>Coherent View-Dependent Streamlines for Understanding Blood Flow</t>
  </si>
  <si>
    <t>Lawonn et al.</t>
  </si>
  <si>
    <t>CT, MRI, US, simulated hemodynamics</t>
  </si>
  <si>
    <t>illustrative visualization of pathline from blood flow and wall thickness with suggestive contours to allow experts to clearly see inside the aneurysm</t>
  </si>
  <si>
    <t>cerebral aneurysm</t>
  </si>
  <si>
    <t>investigate vessel morphology and the hemodynamic data (in form of pathlines)--exploration and analysis of aneurysms</t>
  </si>
  <si>
    <t>lawonn2016.jpg</t>
  </si>
  <si>
    <t>Lawonn, Kai; Günther, Tobias; Preim, Bernhard</t>
  </si>
  <si>
    <t>We present the first visualization tool that combines pathlines from blood flow and wall thickness information. Our method uses illustrative techniques to provide occlusion-free visualization of the flow. We thus offer medical researchers an effective visual analysis tool for aneurysm treatment risk assessment. Such aneurysms bear a high risk of rupture and significant treatment-related risks. Therefore, to get a fully informed decision it is essential to both investigate the vessel morphology and the hemodynamic data. Ongoing research emphasizes the importance of analyzing the wall thickness in risk assessment. Our combination of blood flow visualization and wall thickness representation is a significant improvement for the exploration and analysis of aneurysms. As all presented information is spatially intertwined, occlusion problems occur. We solve these occlusion problems by dynamic cutaway surfaces. We combine this approach with a glyph-based blood flow representation and a visual mapping of wall thickness onto the vessel surface. We developed a GPU-based implementation of our visualizations which facilitates wall thickness analysis through real-time rendering and flexible interactive data exploration mechanisms. We designed our techniques in collaboration with domain experts, and we provide details about the evaluation of the technique and tool.</t>
  </si>
  <si>
    <t>flow visualization, pathlines, cutaway, glyphs</t>
  </si>
  <si>
    <t>More interaction to get to the original data</t>
  </si>
  <si>
    <t>10.2312/eurovisshort.20141151</t>
  </si>
  <si>
    <t>y-in lower group</t>
  </si>
  <si>
    <t>Adaptive Surface Visualization of Vessels with Animated Blood Flow</t>
  </si>
  <si>
    <t>Lawonn, Gasteiger, Preim</t>
  </si>
  <si>
    <t>PC-MRI, CFD simulation (sim is main thing)</t>
  </si>
  <si>
    <t>adaptive surface visualization with animated blood flow to aid exploration of hemodynamic properties</t>
  </si>
  <si>
    <t>Vessels</t>
  </si>
  <si>
    <t>A method, which combines several illustrative techniques to enhance a perception of surface and depths. Additionally the method shows an animation of blood flow.</t>
  </si>
  <si>
    <t>lawoon2014.jpg</t>
  </si>
  <si>
    <t>Lawonn, Kai; Gasteiger, Rocco; Preim, Bernhard</t>
  </si>
  <si>
    <t>The investigation of hemodynamic information for the assessment of cardiovascular diseases (CVDs) gained importance in recent years. Improved flow measuring modalities and computational fluid dynamics (CFD) simulations yield in reliable blood flow information. For a visual exploration of the flow information, domain experts are used to investigate the flow information combined with its enclosed vessel anatomy. Since the flow is spatially embedded in the surrounding vessel surface, occlusion problems have to be resolved. A visual reduction of the vessel surface that still provides important anatomical features is required. We accomplish this by applying an adaptive surface visualization inspired by the suggestive contour measure. Furthermore, an illustration is employed to highlight the animated pathlines and to emphasize nearby surface regions. Our approach combines several visualization techniques to improve the perception of surface shape and depth. Thereby, we ensure appropriate visibility of the embedded flow information, which can be depicted with established or advanced flow visualization techniques. We apply our approach to cerebral aneurysms and aortas with simulated and measured blood flow. An informal user feedback with nine domain experts, we confirm the advantages of our approach compared with existing methods, e.g. semi-transparent surface rendering. Additionally, we assessed the applicability and usefulness of the pathline animation with highlighting nearby surface regions.</t>
  </si>
  <si>
    <t>flow visualization, semi-transparent surface, animation</t>
  </si>
  <si>
    <t>Do user study</t>
  </si>
  <si>
    <t>10.1111/cgf.12355</t>
  </si>
  <si>
    <t>Occlusion-free Blood Flow Animation with Wall Thickness Visualization</t>
  </si>
  <si>
    <t>Lawonn, Gunther, Preim</t>
  </si>
  <si>
    <t>MRA, CTA or 3DRA image, CFD flow sim</t>
  </si>
  <si>
    <t xml:space="preserve">expressive visualization of blood flow, clear communication goal that is drawn from the underlying data </t>
  </si>
  <si>
    <t>Lawoon et al. have adopted a suggestive contour method for the visualization of streamlines in blood flow.</t>
  </si>
  <si>
    <t>lawon.jpg</t>
  </si>
  <si>
    <t>Lawonn, K.; Glaßer, S.; Vilanova, A.; Preim, B.; Isenberg, T.</t>
  </si>
  <si>
    <t>The expressive visualization of (time-dependent) 3D blood flow along with the vessel wall is essential for understanding vascular diseases. However, the high complexity of the underlying flow data makes the exploration challenging. For the biomedical research, it is necessary to provide methods that allow for rapid flow comprehension, ideally by emphasizing relevant flow characteristics. Therefore, we present a fast approach that visualizes streamlines in a view-dependent way, while taking relevant flow features into consideration. For this, we adapt a well-established non-photorealistic rendering technique - suggestive contours - for surface meshes to streamline illustrations. The advantages of our approach are confirmed in an informal user feedback with domain experts, who were able to comprehend the overall flow behavior faster.</t>
  </si>
  <si>
    <t>flow visualization, illuminated streamlines</t>
  </si>
  <si>
    <t>Analyze different light positions effect</t>
  </si>
  <si>
    <t>10.1109/TVCG.2015.2467961</t>
  </si>
  <si>
    <t>Illustrative Visualization of Molecular Reactions Using Omniscient Intelligence and Passive Agents</t>
  </si>
  <si>
    <t>Le Muzic et al.</t>
  </si>
  <si>
    <t>illustrative method to show a process</t>
  </si>
  <si>
    <t>NAD pathway</t>
  </si>
  <si>
    <t xml:space="preserve">propose a method to couple spatial visual representation of the molecular environment with reaction events. In this system the user can immediately visualize a reaction and build the sequence of reactions that follow from this event. While this then forms a pathway, the primary emphasis of this work is on the interactions between two molecules at one time that make this more fittingly classified as a molecular reaction visualization. </t>
  </si>
  <si>
    <t>lemuzic2014.jpg</t>
  </si>
  <si>
    <t>Le Muzic, M.; Parulek, J.; Stavrum, A. K.; Viola, I.</t>
  </si>
  <si>
    <t>In this paper we propose a new type of a particle systems, tailored for illustrative visualization purposes, in particular for visualizing molecular reactions in biological networks. Previous visualizations of biochemical processes were exploiting the results of agent-based modeling. Such modeling aims at reproducing accurately the stochastic nature of molecular interactions. However, it is impossible to expect events of interest happening at a certain time and location, which is impractical for storytelling. To obtain the means of controlling molecular interactions, we propose to govern passive agents with an omniscient intelligence, instead of giving to the agents the freedom of initiating reaction autonomously. This makes it possible to generate illustrative animated stories that communicate the functioning of the molecular machinery. The rendering performance delivers for interactive framerates of massive amounts of data, based on the dynamic tessellation capabilities of modern graphics cards. Finally, we report an informal expert feedback we obtained from the potential users.</t>
  </si>
  <si>
    <t>particles, illustrative animation</t>
  </si>
  <si>
    <t>Collision detection</t>
  </si>
  <si>
    <t>10.1111/cgf.12370</t>
  </si>
  <si>
    <t>Illustrative Timelapse: A Technique for Illustrative Visualization of Particle Simulations on the Mesoscale Level</t>
  </si>
  <si>
    <t>illustrative method to show a process in different time scales</t>
  </si>
  <si>
    <t>molecular interactions, diffusion</t>
  </si>
  <si>
    <t>visualizes seamless time scale transition in molecular dynamics that emphasizes important events(focus) while suppressing visualization of those that are in the background (context)</t>
  </si>
  <si>
    <t>lemuzic2015.jpg</t>
  </si>
  <si>
    <t>Le Muzic, M.; Waldner, Manuela; Parulek, Julius; Viola, Ivan</t>
  </si>
  <si>
    <t>particles, illustrative animation, time lapse</t>
  </si>
  <si>
    <t>10.1109/PACIFICVIS.2015.7156384</t>
  </si>
  <si>
    <t>CycleStack: Inferring periodic behavior via temporal sequence visualization in ultrasound video</t>
  </si>
  <si>
    <t>Lee et al.</t>
  </si>
  <si>
    <t>visual analysis (from brehmer and munzer, search, compare), compare between US video and signal, assess movement due to respiration. The primary purpose of CycleStack plot is to provide the viewer with an easy way of comparing the periodic movement of the object against that of the signal.</t>
  </si>
  <si>
    <t>we introduce a novel visualization algorithm called CycleStack plot. Given a video and a time-varying respiratory signal as the two inputs, the CycleStack algorithm simultaneously plots them in a stacked layout in such a way that the viewer can detect abnormally long or short cycles and significant phase shifts of either input leading to asynchronism between the two. CycleStack also creates an effective overview of the video which allows the user to efficiently compare the video against the signal without having to watch through all the frames. These benefits make CycleStack a useful tool for the human observers to monitor the course of dynamic changes in periodic video data.nt</t>
  </si>
  <si>
    <t>lee2010.jpg</t>
  </si>
  <si>
    <t>Lee, Teng-Yok; Chaudhuri, Abon; Porikli, Fatih; Shen, Han-Wei</t>
  </si>
  <si>
    <t>A range of well-known treatment methods for destroying tumor and similar harmful growth in human body utilizes the coherence between the inherently periodic movement of the affected body part and periodic respiratory signal of the patient, with the objective of minimizing damage to surrounding normal tissues. Such methods require constant monitoring by an operator who observes the 3D body motion via its 2D projection onto an ultrasound imaging plane and studies the synchronism of this motion with the respiratory signal. Keeping an attentive eye on the respiratory signal as well as the ultrasound video for the entire treatment period is often inconvenient and burdensome. In this paper, we propose a video visualization technique called CycleStack Plot which reduces this cognitive overhead by blending the video and the signal together in a stack-like layout. This visualization reveals the inherent synchronism between the target’s movement and the respiratory signal, visually highlights significant phase shifts of either of the two cyclic phenomena, with the hope of arresting the operator’s attention. Our proposed visualization also provides a visual overview for the posttreatment analysis which enables educated users to quickly and effectively skim through the excessively long process. This paper demonstrates the utility of CycleStack Plot with a case study using real ultrasound videos. In addition, a user study has been performed to evaluate the merits and limitations of the proposed method with respect to the conventional way of watching a video and a signal side-by-side. Even though the motivation of the proposed visualization is improvement of medical applications that use ultrasound, the core techniques discussed here have potential to be extended to other application domains requiring analysis of cyclic patterns from videos.</t>
  </si>
  <si>
    <t>time-cycle plot, deformation, comparative visualization</t>
  </si>
  <si>
    <t>verify the benefit of CycleStack Plot by having it employed in an actual medical system</t>
  </si>
  <si>
    <t>10.1109/PACIFICVIS.2010.5429602</t>
  </si>
  <si>
    <t>y, lower group</t>
  </si>
  <si>
    <t>WholeCellViz: data visualization for whole-cell models</t>
  </si>
  <si>
    <t>Lee, Karr, Covert</t>
  </si>
  <si>
    <t xml:space="preserve">visual analysis of big biological data from the cell cycle model; small element of schematic diagrams to indicate size of actors </t>
  </si>
  <si>
    <t>Bioengineering</t>
  </si>
  <si>
    <t>A web-based software filled with visual analysis tools to explore whole-cell simulations is WholeCellViz. The tool provides set of animations, and metabolic maps, to provide an overview of the cell simulation. Moreover comparison of different simulations is possible by juxtaposing visualizations.</t>
  </si>
  <si>
    <t>lee.karr.jpg</t>
  </si>
  <si>
    <t>Lee, Ruby; Karr, Jonathan R.; Covert, Markus W.</t>
  </si>
  <si>
    <t>Background: Whole-cell models promise to accelerate biomedical science and engineering. However, discovering new biology from whole-cell models and other high-throughput technologies requires novel tools for exploring and analyzing complex, high-dimensional data. Results: We developed WholeCellViz, a web-based software program for visually exploring and analyzing whole-cell simulations. WholeCellViz provides 14 animated visualizations, including metabolic and chromosome maps. These visualizations help researchers analyze model predictions by displaying predictions in their biological context. Furthermore, WholeCellViz enables researchers to compare predictions within and across simulations by allowing users to simultaneously display multiple visualizations. Conclusion: WholeCellViz was designed to facilitate exploration, analysis, and communication of whole-cell model data. Taken together, WholeCellViz helps researchers use whole-cell model simulations to drive advances in biology and bioengineering.</t>
  </si>
  <si>
    <t>network, heatmap, space-time plot, gene coding</t>
  </si>
  <si>
    <t>Additional visualization for DNA supercoiling, RNA protein maturation. Moreover plotting tools for detecting complex relationshi[s</t>
  </si>
  <si>
    <t>10.1186/1471-2105-14-253</t>
  </si>
  <si>
    <t>MorphoNet: an interactive online morphological browser to explore complex multi-scale data</t>
  </si>
  <si>
    <t>Leggio et al.</t>
  </si>
  <si>
    <t>imaging (many), simulation</t>
  </si>
  <si>
    <t>Exploration and analysis of morphodynamic data from large imaging datasets</t>
  </si>
  <si>
    <t>molecule, cell, tissue, organ</t>
  </si>
  <si>
    <t>image analysis and machine learning</t>
  </si>
  <si>
    <t>goal to create a generic tool in the imaging field that matches the power, generality and intuitiveness of genomic browsers. The open-source web-based tool presented here (http://www.morphonet.org) shows that the exploration and analysis of diverse large-scale imaging datasets can be used for a conceptually analogous philosophy to that which presided over the development of generic web-based genome browsers. MorphoNet allows the interactive visualization and sharing of complex morphodynamic datasets, onto which quantitative and qualitative information can be projected. Central to the concept is the definition of a unified, human-readable data format. In this sense, one could refer to MorphoNet as a morphodynamic browser.</t>
  </si>
  <si>
    <t>leggio.jpeg</t>
  </si>
  <si>
    <t>Leggio, B., Laussu, J., Carlier, A., Godin, C., Lemaire, P. and Faure, E.</t>
  </si>
  <si>
    <t>Powerful novel imaging and image-processing methods are revolutionizing many fields of biology, at scales ranging from the molecule to the functional organ. To support this big-data revolution, we develop a concept of generic web-based morphodynamic browser to interactively visualize complex image datasets, with applications in research and education. MorphoNet handles a broad range of natural or simulated morphological data, onto which quantitative geometric or genetic data can be projected.</t>
  </si>
  <si>
    <t>embryonic development</t>
  </si>
  <si>
    <t>develop the MorphoNet data and metadata formats towards standardization.</t>
  </si>
  <si>
    <t>10.1038/s41467-019-10668-1</t>
  </si>
  <si>
    <t>Reconstruction and Decomposition of High-Dimensional Landscapes via Unsupervised Learning</t>
  </si>
  <si>
    <t>Lei et al.</t>
  </si>
  <si>
    <t>simulation (BioPython library, etc)</t>
  </si>
  <si>
    <t>visual analysis of energy landscapes from proteins in dimensionality reduction approach (PCA)</t>
  </si>
  <si>
    <t xml:space="preserve">bioinformatics (KDD) </t>
  </si>
  <si>
    <t>study of high-dimensional energy landscape, or fitness landscape, of molecules/proteins -- look at the structural/hierarchical organization of these various microstates that the proteins toggle between. "as some of the visualization-based analysis indicates, MS(nngraph) may be useful in comparing landscapes and structural states probed by different conformational sampling algorithms and different energy functions. In doing so, the method may assist researchers in highlighting inherent sampling biases and, more importantly, assist in the design of more powerful conformational sampling algorithms and more accurate energy functions for molecular modeling.</t>
  </si>
  <si>
    <t>lei.png</t>
  </si>
  <si>
    <t>Lei, Jing; Akhter, Nasrin; Qiao, Wanli; Shehu, Amarda</t>
  </si>
  <si>
    <t>Uncovering the organization of a landscape that encapsulates all states of a dynamic system is a central task in many domains, as it promises to reveal, in an unsupervised manner, a system's inner working. One domain where this task is crucial is in bioinformatics, where the energy landscape that organizes three-dimensional structures of a molecule by their energetics is a powerful construct. The landscape can be leveraged, among other things, to reveal macrostates where a molecule is biologically-active. This is a daunting task, as landscapes of complex actuated systems, such as molecules, are inherently high-dimensional. Nonetheless, our laboratories have made some progress via topological and statistical analysis of spatial data over the recent years. We have proposed what is essentially a dichotomy, methods that are more pertinent for visualization-driven discovery, and methods that are more pertinent for discovery of the biologically-active macrostates but not amenable to visualization. In this paper, we present a novel, hybrid method that combines strengths of these methods, allowing both visualization of the landscape and discovery of macrostates. We demonstrate what the method is capable of uncovering in comparison with existing methods over structure spaces sampled with conformational sampling algorithms. Though the direct evaluation in this paper is on protein energy landscapes, the proposed method is of broad interest in cross-cutting problems that necessitate characterization of fitness and optimization landscapes.</t>
  </si>
  <si>
    <t>10.1145/3394486.3403300</t>
  </si>
  <si>
    <t>Interactive Visual Similarity Analysis of Measured and Simulated Multi-field Tubular Flow Ensembles</t>
  </si>
  <si>
    <t>Leistikow et al.</t>
  </si>
  <si>
    <t>Our tool supports experts from both the MRI and CFD domain to analyze their data. generating and analyzing tubular multifield ensembles. Estimate parameters for multiparametric simulation model with linked views to quickly see spatiotemporal differences</t>
  </si>
  <si>
    <t>visual analysis tool that combines spatial data with simulation data to explore common hemodynamic parameters and to visualize ensemble similiarities in low-d embedding. linked views</t>
  </si>
  <si>
    <t>leistikow.png</t>
  </si>
  <si>
    <t>Leistikow, Simon; Nahardani, Ali; Hoerr, Verena; Linsen, Lars</t>
  </si>
  <si>
    <t>Tubular flow analysis plays an important role in many fields, such as for blood flow analysis in medicine, e.g., for the diagnosis of cardiovascular diseases and treatment planning. Phase-contrast magnetic resonance imaging (PC-MRI) allows for noninvasive in vivo-measurements of such tubular flow, but may suffer from imaging artifacts. New acquisition techniques (or sequences) that are being developed to increase image quality and reduce measurement time have to be validated against the current clinical standard. Computational Fluid Dynamics (CFD), on the other hand, allows for simulating noise-free tubular flow, but optimization of the underlying model depends on multiple parameters and can be a tedious procedure that may run into local optima. Data assimilation is the process of optimally combining the data from both PC-MRI and CFD domains. We present an interactive visual analysis approach to support domain experts in the above-mentioned fields by addressing PC-MRI and CFD ensembles as well as their combination. We develop a multi-field similarity measure including both scalar and vector fields to explore common hemodynamic parameters, and visualize the evolution of the ensemble similarities in a low-dimensional embedding. Linked views to spatial visualizations of selected time steps support an in-detail analysis of the spatio-temporal distribution of differences. To evaluate our system, we reached out to experts from the PC-MRI and CFD domains and summarize their feedback.</t>
  </si>
  <si>
    <t>10.2312/VCBM.20201180</t>
  </si>
  <si>
    <t>Pattern-Driven Navigation in 2D Multiscale Visualizations with Scalable Insets</t>
  </si>
  <si>
    <t>Lekschas et al.</t>
  </si>
  <si>
    <t>Gene sequence, e.g., Microarray</t>
  </si>
  <si>
    <t>Anatomy, Physiology</t>
  </si>
  <si>
    <t>in qualitative case study for gene coexpression data users magnified and aggregated views of annotated patterns inside the visualization was perceived useful for exploring genome interaction matrices. The domain experts noted that they were able to find and evaluate the detailed visual structure of the patterns without having to navigate extensively. Data are highly abstracted and visualized as heatmaps with insets for analysis</t>
  </si>
  <si>
    <t>pathway (gene co-expression)</t>
  </si>
  <si>
    <t>broadly applicable tool, where second study was qualtitative study with genomics data. Used genome interaction matrices at the order of 3×3 million rows and columns that are visualized as a heatmap. Scalable Insets enable guided exploration and navigation of large numbers of sparsely-distributed annotated patterns 2D multiscale visualizations. Scalable Insets visualizes annotated patterns as magnified thumbnails and dynamically places and aggregates these insets based
on location and pattern type.</t>
  </si>
  <si>
    <t>lekschas.jpg</t>
  </si>
  <si>
    <t>Lekschas, Fritz; Behrisch, Michael; Bach, Benjamin; Kerpedjiev, Peter; Gehlenborg, Nils; Pfister, Hanspeter</t>
  </si>
  <si>
    <t>We present Scalable Insets, a technique for interactively exploring and navigating large numbers of annotated patterns
in multiscale visualizations such as gigapixel images, matrices, or maps. Exploration of many but sparsely-distributed patterns in multiscale visualizations is challenging as visual representations change across zoom levels, context and navigational cues get lost upon zooming, and navigation is time consuming. Our technique visualizes annotated patterns too small to be identifiable at certain zoom levels using insets, i.e., magnified thumbnail views of the annotated patterns. Insets support users in searching, comparing, and contextualizing patterns while reducing the amount of navigation needed. They are dynamically placed either within the viewport or along the boundary of the viewport to offer a compromise between locality and context preservation. Annotated patterns are interactively clustered by location and type. They are visually represented as an aggregated inset to provide scalable exploration within a single viewport. In a controlled user study with 18 participants, we  found that Scalable Insets can speed up visual search and improve the accuracy of pattern comparison at the cost of slower frequency estimation compared to a baseline technique. A second study with 6 experts in the field of genomics showed that Scalable Insets is easy to learn and provides first insights into how Scalable Insets can be applied in an open-ended data exploration scenario.</t>
  </si>
  <si>
    <t>Guided Navigation, Pattern Exploration, Multiscale Visualizations, Gigapixel Images, Geospatial Maps, Genomics</t>
  </si>
  <si>
    <t>While Scalable Insets currently supports images, maps, and matrices, we plan for other data types and scenarios, investigate techniques to cope with dense regions of patterns, and support more free form exploration, e.g., through pinning and manually grouping of insets.</t>
  </si>
  <si>
    <t>10.1109/TVCG.2019.2934555</t>
  </si>
  <si>
    <t>y-central body (because is more of a general tool, not concentrated in domain)</t>
  </si>
  <si>
    <t>iPath: interactive exploration of biochemical pathways and networks</t>
  </si>
  <si>
    <t>Letunic et al.</t>
  </si>
  <si>
    <t>data highly abstracted and visualized as metabolic paths that look like a subway network that can be queried for analysis</t>
  </si>
  <si>
    <t>Biochemist</t>
  </si>
  <si>
    <t>Online tool for visualizing and analysing metabolic pathways. global map has been manually constructed using 123 classical KEGG maps with an average of 17 reactions each
**by merging human genome data with two important gut commensals, iPath can pinpoint the complementarity of the host–symbiont metabolic capacities (gut microbiome application!)</t>
  </si>
  <si>
    <t>letunic.jpg</t>
  </si>
  <si>
    <t>Letunic, Ivica; Yamada, Takuji; Kanehisa, Minoru; Bork, Peer</t>
  </si>
  <si>
    <t>iPath is an open-access online tool (http://pathways.embl.de) for visualizing and analyzing metabolic pathways. An interactive viewer provides straightforward navigation through various pathways and enables easy access to the underlying chemicals and enzymes. Customized pathway maps can be generated and annotated using various external data. For example, by merging human genome data with two important gut commensals, iPath can pinpoint the complementarity of the host-symbiont metabolic capacities.</t>
  </si>
  <si>
    <t>network, layout, gut microbiome</t>
  </si>
  <si>
    <t>10.1016/j.tibs.2008.01.001</t>
  </si>
  <si>
    <t>Entourage: Visualizing Relationships Between Biological Pathways Using Contextual Subsets</t>
  </si>
  <si>
    <t>Lex et al.</t>
  </si>
  <si>
    <t>visual analysis tool</t>
  </si>
  <si>
    <t>New visualization approach showing relevant data in pathway map.</t>
  </si>
  <si>
    <t>lex2013.jpg</t>
  </si>
  <si>
    <t>Lex, Alexander; Streit, Marc; Kruijff, Ernst; Schmalstieg, Dieter</t>
  </si>
  <si>
    <t>Biological pathway maps are highly relevant tools for many tasks in molecular biology. They reduce the complexity of the overall biological network by partitioning it into smaller manageable parts. While this reduction of complexity is their biggest strength, it is, at the same time, their biggest weakness. By removing what is deemed not important for the primary function of the pathway, biologists lose the ability to follow and understand cross-talks between pathways. Considering these cross-talks is, however, critical in many analysis scenarios, such as judging effects of drugs. In this paper we introduce Entourage, a novel visualization technique that provides contextual information lost due to the artificial partitioning of the biological network, but at the same time limits the presented information to what is relevant to the analyst's task. We use one pathway map as the focus of an analysis and allow a larger set of contextual pathways. For these context pathways we only show the contextual subsets, i.e., the parts of the graph that are relevant to a selection. Entourage suggests related pathways based on similarities and highlights parts of a pathway that are interesting in terms of mapped experimental data. We visualize interdependencies between pathways using stubs of visual links, which we found effective yet not obtrusive. By combining this approach with visualization of experimental data, we can provide domain experts with a highly valuable tool. We demonstrate the utility of Entourage with case studies conducted with a biochemist who researches the effects of drugs on pathways. We show that the technique is well suited to investigate interdependencies between pathways and to analyze, understand, and predict the effect that drugs have on different cell types.</t>
  </si>
  <si>
    <t>bucket view, visual link, parallel coordinates, heatmap, dendrogram</t>
  </si>
  <si>
    <t>Integrate biomedical data from different domains</t>
  </si>
  <si>
    <t>10.1109/TVCG.2013.154</t>
  </si>
  <si>
    <t>Caleydo: Design and evaluation of a visual analysis framework for gene expression data in its biological context</t>
  </si>
  <si>
    <t>microarray, pathway database (eg. KEGG)</t>
  </si>
  <si>
    <t>visual analysis tool but aimed primarily at hypothesis generation, so exploration</t>
  </si>
  <si>
    <t>pathway (gene expression)</t>
  </si>
  <si>
    <t>explore relationships between multiple, handcrafted pathways, and the relationship of pathways to actual measurements of gene expression regulation directly. Hypothesis generation for gene expression related to pathways</t>
  </si>
  <si>
    <t>lex2010.jpg</t>
  </si>
  <si>
    <t>Lex, Alexander; Partl, Christian; Kalkofen, Denis; Streit, Marc; Gratzl, Samuel; Wassermann, Anne Mai; Schmalstieg, Dieter; Pfister, Hanspeter</t>
  </si>
  <si>
    <t>The goal of our work is to support experts in the process of hypotheses generation concerning the roles of genes in diseases. For a deeper understanding of the complex interdependencies between genes, it is important to bring gene expressions (measurements) into context with pathways. Pathways, which are models of biological processes, are available in online databases. In these databases, large networks are decomposed into small sub-graphs for better manageability. This simplification results in a loss of context, as pathways are interconnected and genes can occur in multiple instances scattered over the network. Our main goal is therefore to present all relevant information, i.e., gene expressions, the relations between expression and pathways and between multiple pathways in a simple, yet effective way. To achieve this we employ two different multiple-view approaches. Traditional multiple views are used for large datasets or highly interactive visualizations, while a 2.5D technique is employed to support a seamless navigation of multiple pathways which simultaneously links to the expression of the contained genes. This approach facilitates the understanding of the interconnection of pathways, and enables a non-distracting relation to gene expression data. We evaluated Caleydo with a group of users from the life science community. Users were asked to perform three tasks: pathway exploration, gene expression analysis and information comparison with and without visual links, which had to be conducted in four different conditions. Evaluation results show that the system can improve the process of understanding the complex network of pathways and the individual effects of gene expression regulation considerably. Especially the quality of the available contextual information and the spatial organization was rated good for the presented 2.5D setup.</t>
  </si>
  <si>
    <t>visual link, closeup</t>
  </si>
  <si>
    <t>Comparative analysis of multiple paths</t>
  </si>
  <si>
    <t>10.1109/PACIFICVIS.2010.5429609</t>
  </si>
  <si>
    <t>done, in molecular pathway - explore</t>
  </si>
  <si>
    <t>Modeling Liver Physiology: Combining Fractals, Imaging and Animation</t>
  </si>
  <si>
    <t>Lin, Johnson, Hunt</t>
  </si>
  <si>
    <t xml:space="preserve"> visualization of the liver model output in Maya, highly abstracted visual representations "help researchers gain intuition, support scientists" -&gt; exploratory (discover)</t>
  </si>
  <si>
    <t>perfusion in liver primary (lobules) and secondary units, full liver</t>
  </si>
  <si>
    <t>Medical informatics</t>
  </si>
  <si>
    <t xml:space="preserve">dynamic rendering and visualization of liver morphology at many levels (lobule, secondary unit and whole liver) using fractals, as well as the particle dynamics of liver-drug interaction. output in Maya </t>
  </si>
  <si>
    <t>lin.jpg</t>
  </si>
  <si>
    <t>Lin, Debbie W.; Johnson, Scott; Hunt, C. Anthony</t>
  </si>
  <si>
    <t>Physiological modeling of vascular and microvascular networks in several key human organ systems is critical for a deeper understanding of pharmacology and the effect of pharmacotherapies on disease. Like the lung and the kidney, the morphology of its vascular and microvascular system plays a major role in its functional capability. To understand liver function in absorption and metabolism of food and drugs, one must examine the morphology and physiology at both higher and lower level liver function. We have developed validated virtualized dynamic three dimensional (3D) models of liver secondary units and primary units by combining a number of different methods: threedimensional rendering, fractals, and animation. We have simulated particle dynamics in the liver secondary unit. The resulting models are suitable for use in helping researchers easily visualize and gain intuition on results of in silico liver experiments.</t>
  </si>
  <si>
    <t>illustrative animation, fractals</t>
  </si>
  <si>
    <t>develop an entire rat liver by recomposing secondary units. We hope to incorporate imaging information of healthy and diseased rat livers so that they can both validate and inform our visualizations and be provided alongside the 3D rat liver visualizations so that scientists are supported by more comprehensive visualization information.</t>
  </si>
  <si>
    <t>10.1109/IEMBS.2004.1403881</t>
  </si>
  <si>
    <t>Accelerated Visualization of Dynamic Molecular Surfaces</t>
  </si>
  <si>
    <t>Lindow</t>
  </si>
  <si>
    <t xml:space="preserve">explore output of simulation to understand molecular shape dynamics on very local scale </t>
  </si>
  <si>
    <t>We presented improvements for the computation and rendering of the solvent excluded surface (SES) and the molecular skin surface (MSS). We accelerated the MSS construction by two orders of magnitude. With these improvements, interactively visualizing the MSS of a molecule with a few thousand atoms has become possible for the first time. Nevertheless, in terms of computational and rendering speed, the SES remains superior to the MSS by a factor of approximately 4. Hence, we suggest using the SES for larger molecules.</t>
  </si>
  <si>
    <t>lindow.jpg</t>
  </si>
  <si>
    <t>Lindow, N.; Baum, D.; Prohaska, S.; Hege, H.C</t>
  </si>
  <si>
    <t>Molecular surfaces play an important role in studying the interactions between molecules. Visualizing the dynamic behavior of molecules is particularly interesting to gain insights into a molecular system. Only recently it has become possible to interactively visualize dynamic molecular surfaces using ray casting techniques.
In this paper, we show how to further accelerate the construction and the rendering of the solvent excluded surface (SES) and the molecular skin surface (MSS). We propose several improvements to reduce the update times for displaying these molecular surfaces. First, we adopt a parallel approximate Voronoi diagram algorithm to compute the MSS. This accelerates the MSS computation by more than one order of magnitude on a single core. Second, we demonstrate that the contour-buildup algorithm is ideally suited for computing the SES due to its inherently parallel structure. For both parallel algorithms, we observe good scalability up to 8 cores and, thus, obtain interactive frame rates for molecular dynamics trajectories of up to twenty thousand atoms for the SES and up to a few thousand atoms for the MSS. Third, we reduce the rendering time for the SES using tight-fitting bounding quadrangles as rasterization primitives. These primitives also accelerate the rendering of the MSS. With these improvements, the interactive visualization of the MSS of dynamic trajectories of a few thousand atoms becomes for the first time possible. Nevertheless, the SES remains a few times faster than the MSS.</t>
  </si>
  <si>
    <t>molecular skin surface, local molecular dynamics</t>
  </si>
  <si>
    <t>patch clipping, more coarse-grained simulations</t>
  </si>
  <si>
    <t>10.1111/j.1467-8659.2009.01693.x</t>
  </si>
  <si>
    <t>High-resolution three-dimensional visualization of hepatic sinusoids in cirrhotic rats via serial histological sections</t>
  </si>
  <si>
    <t>Liu et al.</t>
  </si>
  <si>
    <t>microscopy (digital)</t>
  </si>
  <si>
    <t>directly visualize histology for analysis, hypothesis confirmation</t>
  </si>
  <si>
    <t xml:space="preserve">Cirrhosis (Cirrhosis is a late-stage liver disease in which healthy liver tissue is replaced with scar tissue and the liver is permanently damaged)--fits into somewhat the opposite of morphogenesis </t>
  </si>
  <si>
    <t>Hepatic sinusoids</t>
  </si>
  <si>
    <t>histopathology</t>
  </si>
  <si>
    <t>this is really more of an anatomy based thing but since there are so few tissue based visaulization works want to highlight this as a domain work to show how form follows function (degradation of liver tissue in diseases affects shape/size of hepatic sinuses which then impacts liver function)</t>
  </si>
  <si>
    <t>liu-2021.png</t>
  </si>
  <si>
    <t>Liu, J.Y., Lv, W.J., Jian, J.B., Xin, X.H., Zhao, X.Y. and Hu, C.H.</t>
  </si>
  <si>
    <t>Aim: As a specialized intraparenchymal vascular conduit, hepatic sinusoids play a key role in liver microcirculation. This study aimed to explore the three-dimensional (3D) morphological changes of cirrhotic sinusoids by serial histological sections.
Methods: Cirrhosis was induced by tail vein injection of albumin in Wistar rats with a positive antibody. A total of 356 serial histological sections were prepared from liver tissue blocks of normal and cirrhotic rats. The optical microscope images were registered and reconstructed, and 3D reconstructions of the fine structures of fibrous tissues and sinusoids were subsequently visualized.
Results: The fibrosis area of the cirrhotic sample was 6-16 times that of the normal sample (P&lt;0.001). Cirrhosis led to obvious changes in the distribution and morphology of sinusoids, which were mainly manifested as dilation, increased quantity and disordered distribution. Compared with normal liver, cirrhotic liver has a significantly increased volume ratio, number and volume of sinusoids (1.63-, 0.53-, and 1.75-fold, respectively, P&lt;0.001). Furthermore, the samples were further divided into three zones according to the oxygen supply, and there were significant differences in the morphology of the sinusoids in the normal and cirrhotic samples (P&lt;0.05). In particular, morphological parameters of the cirrhotic sinusoids near the portal area were obviously greater than those in the normal liver (P&lt;0.05).
Conclusion: 3D morphological structures of hepatic sinusoids were reconstructed, and the adaptive microstructure changes of cirrhotic sinusoids were accurately measured, which has an important implications for the study of hepatic microcirculation and pathological changes of cirrhosis.</t>
  </si>
  <si>
    <t>lab study, cirrhosis, pathology, histopatholoy, direct visualization</t>
  </si>
  <si>
    <t>10.14670/HH-18-339</t>
  </si>
  <si>
    <t>On consciousness, resting state fMRI, and neurodynamics</t>
  </si>
  <si>
    <t>Lundervold</t>
  </si>
  <si>
    <t>Main instances shown in this paper illustrate visualization use cases where goal is to visualize the input data to understand what it contains. Some instances where charts summarize data in e.g., histogram of FA values or line chart showing time course to summarize parameters</t>
  </si>
  <si>
    <t>Lundervold et al. presented a paper about usage of fMRI to study the neural correlates of consciousness, includes examples of how DTI (structural connectivity) data can be integrated with fMRI (functional connectivity) data in visualization. NB this is a very imaging-centric paper, visualization is a byproduct</t>
  </si>
  <si>
    <t>lundervold.jpg</t>
  </si>
  <si>
    <t>Lundervold, Arvid</t>
  </si>
  <si>
    <t>Background: During the last years, functional magnetic resonance imaging (fMRI) of the brain has been introduced as a new tool to measure consciousness, both in a clinical setting and in a basic neurocognitive research. Moreover, advanced mathematical methods and theories have arrived the field of fMRI (e.g. computational neuroimaging), and functional and structural brain connectivity can now be assessed non-invasively. Results: The present work deals with a pluralistic approach to "consciousness", where we connect theory and tools from three quite different disciplines: (1) philosophy of mind (emergentism and global workspace theory), (2) functional neuroimaging acquisitions, and (3) theory of deterministic and statistical neurodynamics - in particular the Wilson-Cowan model and stochastic resonance. Conclusions: Based on recent experimental and theoretical work, we believe that the study of large-scale neuronal processes (activity fluctuations, state transitions) that goes on in the living human brain while examined with functional MRI during "resting state", can deepen our understanding of graded consciousness in a clinical setting, and clarify the concept of "consiousness" in neurocognitive and neurophilosophy research.</t>
  </si>
  <si>
    <t>time curve, small multiples, color coded, 3D view</t>
  </si>
  <si>
    <t>10.1186/1753-4631-4-S1-S9</t>
  </si>
  <si>
    <t>gganatogram: An R package for modular visualisation of anatograms and tissues based on ggplot2</t>
  </si>
  <si>
    <t>Maag et al.</t>
  </si>
  <si>
    <t>genomics data (microarray, etc) and proteomics data from the Expression Atlas</t>
  </si>
  <si>
    <t>Molecule, Cell, Tissue, Organ, *Organism</t>
  </si>
  <si>
    <t>main goal is to communicate levels of gene expression in different tissues - COMPARE differences between tissues/groups; cell diagram allows to plot gene expression for locations of proteins, mRNAs, other molecules</t>
  </si>
  <si>
    <t>gene, tissue</t>
  </si>
  <si>
    <t xml:space="preserve">Whereas bar charts and heatmaps provide an informative view of the differences between groups, it can be difficult to immediately observe the biological significance ( Figure 1a–b). As compared to an anatogram, where it is easy to quickly spot the differences between tissues or groups, and immediately provide biological context to these observations ( Figure 1c). This also has the added benefit that the audience, whether reading a paper or attending a lecture, will have to spend less time and effort to grasp the results.
</t>
  </si>
  <si>
    <t>maag.jpg</t>
  </si>
  <si>
    <t>Maag, Jesper L. V.</t>
  </si>
  <si>
    <t>Displaying data onto anatomical structures is a convenient technique to quickly observe tissue related information. However, drawing tissues is a complex task that requires both expertise in anatomy and the arts. While web based applications exist for displaying gene expression on anatograms, other non-genetic disciplines lack similar tools. Moreover, web based tools often lack the modularity associated with packages in programming languages, such as R.
Here I present gganatogram, an R package used to plot modular species anatograms based on a combination of the graphical grammar of ggplot2 and the publicly available anatograms from the Expression Atlas. This combination allows for quick and easy, modular, and reproducible generation of anatograms. Using only one command and a data frame with tissue name, group, colour, and  value, this tool enables the user to visualise specific human and mouse tissues with desired colours, grouped by a variable, or displaying a desired value, such as gene-expression, pharmacokinetics, or bacterial load across selected tissues. gganatogram consists of 5 highly annotated organisms, male/female human/mouse, and a cell anatogram. It further consists of 24 other less annotated organisms from the animal and plant kingdom. I hope that this tool will be useful by the wider community in biological sciences. Community members are welcome to submit additional anatograms, which can be incorporated into the package.
A stable version gganatogram has been deposited to neuroconductor, and a development version can be found on  github/jespermaag/gganatogram. An interactive shiny app of gganatogram can be found on  https://jespermaag.shinyapps.io/gganatogram/, which allows for non-R users to create anatograms.</t>
  </si>
  <si>
    <t>Anatograms, Anatomy, Tissues, Organs, ggplot2, R, Expression Atlas, Shiny</t>
  </si>
  <si>
    <t>10.12688/f1000research.16409.2</t>
  </si>
  <si>
    <t>VEGF gradients, receptor activation, and sprout guidance in resting and exercising skeletal muscle</t>
  </si>
  <si>
    <t>Mac Gabhann, Ji, Popel</t>
  </si>
  <si>
    <t>simulation, imaging (microscopy)</t>
  </si>
  <si>
    <t>visualization serves mainly to help analysis and/or to validate model, not interactive</t>
  </si>
  <si>
    <t>molecular pathways, tissue dynamics, tissue interactions</t>
  </si>
  <si>
    <t>muscle, capillaries</t>
  </si>
  <si>
    <t>applied physiology</t>
  </si>
  <si>
    <t>developed a three-dimensional computational model of skeletal muscle fibers, blood vessels, and interstitial space. Here it is applied to rat extensor digitorum longus.</t>
  </si>
  <si>
    <t>a three-dimensional computational model of skeletal muscle fibers, blood vessels, and interstitial space. Here it is applied to rat extensor digitorum longus.</t>
  </si>
  <si>
    <t>Mac Gabhann, F., Ji, J.W. and Popel, A.S.</t>
  </si>
  <si>
    <t>Extensive experimental studies have identified vascular endothelial growth factor (VEGF) concentrations and concentration gradients as major factors in angiogenesis; however, localized in vivo measurements of these parameters have not been possible. We developed a three-dimensional computational model of skeletal muscle fibers, blood vessels, and interstitial space. Here it is applied to rat extensor digitorum longus. VEGF isoforms are secreted by myocytes, diffuse through extracellular matrix and basement membranes, and bind endothelial cell surface receptors on blood vessels. In addition, one isoform, VEGF164, binds to proteoglycans in the interstitial space. VEGF secretion rate is determined from the predicted tissue oxygen level through its effect on the hypoxia inducible factor-1α transcription factor. We estimate VEGF secretion and its concentrations and gradients in resting muscle and for different levels of exercise. The effects of low levels of inspired oxygen are also studied. We predict that the high spatial heterogeneity of muscle fiber VEGF secretion in hypoxic tissue leads to significant gradients of VEGF concentration and VEGF receptor activation. VEGF concentration gradients are predicted to be significant in both resting and exercising muscle (4% and 6–8% change in VEGF over 10 μm, respectively), sufficient for chemotactic guidance of 50-μm-long sprout tip cells. VEGF gradients also result in heterogeneity in VEGF receptor activation—a possible explanation for the stochasticity of sprout location. In the absence of interstitial flow, gradients are 10-fold steeper in the transverse direction (i.e., perpendicular to the muscle fibers) than in the longitudinal direction. This may explain observed perpendicular anastomoses in skeletal muscle.</t>
  </si>
  <si>
    <t>VEGF, molecular pathways, muscle function</t>
  </si>
  <si>
    <t>10.1152/japplphysiol.00800.2006</t>
  </si>
  <si>
    <t>Multicompartment modeling of protein shedding kinetics during vascularized tumor growth</t>
  </si>
  <si>
    <t>Machiraju et al.</t>
  </si>
  <si>
    <t xml:space="preserve">illustrate model of tumor growth and shedding compartmentalization </t>
  </si>
  <si>
    <t xml:space="preserve">tumor tissue, tumor cells </t>
  </si>
  <si>
    <t>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t>
  </si>
  <si>
    <t>machiraju.jpg</t>
  </si>
  <si>
    <t>Machiraju, Gautam B.; Mallick, Parag; Frieboes, Hermann B.</t>
  </si>
  <si>
    <t>Identification of protein biomarkers for cancer diagnosis and prognosis remains a critical unmet clinical need. A major reason is that the dynamic relationship between proliferating and necrotic cell populations during vascularized tumor growth, and the associated extra- and intra-cellular protein outflux from these populations into blood circulation remains poorly understood. Complementary to experimental efforts, mathematical approaches have been employed to effectively simulate the kinetics of detectable surface proteins (e.g., CA-125) shed into the bloodstream. However, existing models can be difficult to tune and may be unable to capture the dynamics of non-extracellular proteins, such as those shed from necrotic and apoptosing cells. The models may also fail to account for intra-tumoral spatial and microenvironmental heterogeneity. We present a new multi-compartment model to simulate heterogeneously vascularized growing tumors and the corresponding protein outflux. Model parameters can be tuned from histology data, including relative vascular volume, mean vessel diameter, and distance from vasculature to necrotic tissue. The model enables evaluating the difference in shedding rates between extra- and non-extracellular proteins from viable and necrosing cells as a function of heterogeneous vascularization. Simulation results indicate that under certain conditions it is possible for non-extracellular proteins to have superior outflux relative to extracellular proteins. This work contributes towards the goal of cancer biomarker identification by enabling simulation of protein shedding kinetics based on tumor tissue-specific characteristics. Ultimately, we anticipate that models like the one introduced herein will enable examining origins and circulating dynamics of candidate biomarkers, thus facilitating marker selection for validation studies.</t>
  </si>
  <si>
    <t>cancer, tissue biomarkers, medical illustration</t>
  </si>
  <si>
    <t>10.1038/s41598-020-73866-8</t>
  </si>
  <si>
    <t>Modeling and Simulating Virtual Anatomical Humans</t>
  </si>
  <si>
    <t>MadehKhaksar et al.</t>
  </si>
  <si>
    <t>simulation, motion data, imaging data</t>
  </si>
  <si>
    <t>Organ, *System</t>
  </si>
  <si>
    <t>description of steps necessary to model and simulate biomechanical structures of human body - here main role of visualization is to explore output of simulation or model with different degrees of accuracy in parameters complexity leading to more/less realistic visuals of simulation; discuss incorporation of high-end rendering of e.g. skin to make visualization of simulation more intuitive to observers</t>
  </si>
  <si>
    <t>movement</t>
  </si>
  <si>
    <t>muscle, skeleton</t>
  </si>
  <si>
    <t>biomechanics, computer animation</t>
  </si>
  <si>
    <t>In order to realistically animate the human body, it is necessary to take into account the biomechanical aspects of modeling. Although this makes procedures more complicated and thus computationally expensive, it will result in more meaningful medical simulations. Below, we describe possible steps to undertake in order to model and simulate the complex human musculoskeletal structure.</t>
  </si>
  <si>
    <t>madehkhaksar.jpg</t>
  </si>
  <si>
    <t>MadehKhaksar, Forough; Luo, Zhiping; Pronost, Nicolas; Egges, Arjan</t>
  </si>
  <si>
    <t>This chapter presents human musculoskeletal modeling and simulation as a challenging field that lies between biomechanics and computer animation. One of the main goals of computer animation research is to develop algorithms and systems that produce plausible motion. On the other hand, the main challenge of biomechanics is investigating the influence of internal and external forces and stimulators on the biological behavior of different tissues. By combining the two approaches, it is possible to produce real-time animation of a user’s avatar under different activities and to simulate the related biological effects of that activity. In this chapter we review the challenges and issues of modeling, simulating, and animating virtual anatomical humans, as well as an overview of the benefits and limitations of such systems.</t>
  </si>
  <si>
    <t>biomechanical simulation, model, direct visualization, animation</t>
  </si>
  <si>
    <t>10.1007/978-1-4471-6275-9_6</t>
  </si>
  <si>
    <t>in beyond</t>
  </si>
  <si>
    <t>Towards Patient-Specific Finite-Element Simulation of Mitralclip Procedure</t>
  </si>
  <si>
    <t>Mansi et al.</t>
  </si>
  <si>
    <t>Echocardiography</t>
  </si>
  <si>
    <t>quantitative evaluation and prediction of surgical outcomes for patients</t>
  </si>
  <si>
    <t>mitral valve regurgitation</t>
  </si>
  <si>
    <t>Mitral valve</t>
  </si>
  <si>
    <t>Different data acquisition is Transesophageal Echocardiography (TEE). In this case the ultrasound probe is attached to a thin tube and through mouth put into patients esophagus. Mansi et al. \cite{mansi:2011} have created a MitralClip framework, which takes 4D data of TEE, segments mitral valve model for each time step, and simulates the outcomes of mitral clipping procedure.</t>
  </si>
  <si>
    <t>mansi.jpg</t>
  </si>
  <si>
    <t>Mansi, T.; Voigt, I.; Mengue, E. Assoumou; Ionasec, R.; Georgescu, B.; Noack, T.; Seeburger, J.; Comaniciu, D.</t>
  </si>
  <si>
    <t>MitralClip is a novel minimally invasive procedure to treat mitral valve (MV) regurgitation. It consists in clipping the mitral leaflets together to close the regurgitant hole. A careful preoperative planning is necessary to select respondent patients and to determine the clipping sites. Although preliminary indications criteria are established, they lack prediction power with respect to complications and effectiveness of the therapy in specific patients. We propose an integrated framework for personalized simulation of MV function and apply it to simulate Mitral- Clip procedure. A patient-specific dynamic model of the MV apparatus is computed automatically from 4D TEE images. A biomechanical model of the MV, constrained by the observed motion of the mitral annulus and papillary muscles, is employed to simulate valve closure and MitralClip intervention. The proposed integrated framework enables, for the first time, to quantitatively evaluate an MV finite-element model in-vivo, on eleven patients, and to predict the outcome of MitralClip intervention in one of these patients. The simulations are compared to ground truth and to postoperative images, resulting in promising accuracy (average point-to-mesh distance: 1:47_x0006_0:24mm). Our framework may constitute a tool for MV therapy planning and patient management.</t>
  </si>
  <si>
    <t>representation combination, mesh, volume, color coded</t>
  </si>
  <si>
    <t>The development of non-linear anisotropic model of MV, simulation of valve opening to assess the e_x000B_ects of MitralClip on the diastolic function, anatomical model improvement and validation on larger cohorts</t>
  </si>
  <si>
    <t>10.1007/978-3-642-23623-5</t>
  </si>
  <si>
    <t>Visualizing tumor environment with perfusion and diffusion MRI: Computational challenges</t>
  </si>
  <si>
    <t>Marias et al.</t>
  </si>
  <si>
    <t>DWI, PWI</t>
  </si>
  <si>
    <t xml:space="preserve">Visualize tumor regions, highlighted through color coding overlay. gain information on cellularity, tissue integrity or changes in its architecture. Charts that are shown are summarizing results from acquisition </t>
  </si>
  <si>
    <t>blood flow (perfusion)</t>
  </si>
  <si>
    <t>tumor</t>
  </si>
  <si>
    <t>In this paper we presented a number of considerations regarding the application of diffusion and perfusion MRI for Visualizing the tumor environment based on the work and experience of our group.</t>
  </si>
  <si>
    <t>marias.jpg</t>
  </si>
  <si>
    <t>Marias, Kostas; Nikiforaki, Katerina; Manikis, Georgios C.; Kontopodis, Eleftherios; Papanikolaou, Nikolaos</t>
  </si>
  <si>
    <t>Visualizing tumor environment is a critical task for assessing treatment response as well as tailoring therapy to the individual by better understanding the viable, necrotic and hypoxic areas. While a number of imaging modalities can provide complementary information about the tumor composition, there are several constraints regarding radiation, cost and patient tolerance that dictate the need of non-invasive and cost-effective methods to be used for tumor imaging in the context of personalized medicine. In this paper we present some of the major challenges in imaging tumor environment using perfusion and diffusion Magnetic Resonance Imaging (MRI) based on the actual computational workflows and discuss important computational issues that affect the robustness, reproducibility as well as the clinical significance of the extracted clinical biomarkers.</t>
  </si>
  <si>
    <t>tumor composition, diffusion weighted imaging, perfusion weighted imaging</t>
  </si>
  <si>
    <t>10.1145/2949035.2949064</t>
  </si>
  <si>
    <t>GRACE: A visual comparison framework for integrated spatial and non-spatial geriatric data</t>
  </si>
  <si>
    <t>Maries et al.</t>
  </si>
  <si>
    <t>MRI, Multiple</t>
  </si>
  <si>
    <t xml:space="preserve">visual analysis tool (main task: comparison) with the direct visualization of the data; visual analysis framework blends medical imaging, mathematical analysis and interactive visualization techniques, and includes the adaptation of Sparse Partial Least Squares and iterated Tikhonov Regularization algorithms to quantify potential neurologymobility connections. </t>
  </si>
  <si>
    <t>we have designed, developed and validated a novel framework for the comparative visual analysis and exploration of spatial and non-spatial correlations in functional geriatric research data. In this process, we have generated an analysis of the application domain - with emphasis on spatial and non-spatial information integration and comparison tasks. Our domain task analysis may be built upon across application domains to extract a consistent taxonomy of tasks typical of spatial and non-spatial integration. Main idea is to give researchers a tool to help identify link between brain and [reduced] mobility in aging.</t>
  </si>
  <si>
    <t>maries.jpg</t>
  </si>
  <si>
    <t>We present the design of a novel framework for the visual integration, comparison, and exploration of correlations in spatial and non-spatial geriatric research data. These data are in general high-dimensional and span both the spatial, volumetric domain – through magnetic resonance imaging volumes – and the non-spatial domain, through variables such as age, gender, or walking speed. The visual analysis framework blends medical imaging, mathematical analysis and interactive visualization techniques, and includes the adaptation of Sparse Partial Least Squares and iterated Tikhonov Regularization algorithms to quantify potential neurologymobility connections. A linked-view design geared specifically at interactive visual comparison integrates spatial and abstract visual representations to enable the users to effectively generate and refine hypotheses in a large, multidimensional, and fragmented space. In addition to the domain analysis and design description, we demonstrate the usefulness of this approach on two case studies. Last, we report the lessons learned through the iterative design and evaluation of our approach, in particular those relevant to the design of comparative visualization of spatial and non-spatial data.</t>
  </si>
  <si>
    <t>3D view, kiviot, tree view, brushing, filtering</t>
  </si>
  <si>
    <t>10.1109/TVCG.2013.161</t>
  </si>
  <si>
    <t>Building structural models of a whole mycoplasma cell</t>
  </si>
  <si>
    <t>Maritan et al.</t>
  </si>
  <si>
    <t>Molecule, Organelle, Cell, *Organism</t>
  </si>
  <si>
    <t>exploration of mycoplasma cell model in its entirety (we present the first 3D structural models of an entire Mycoplasma genitalium (MG) cell, built using the CellPACK suite of computational modeling tools).  We establish a framework for gathering, curating and evaluating these structures, exposing current weaknesses of modeling methods and the boundaries of MG structural knowledge, and visualization methods to explore functional characteristics of the genome and proteome.</t>
  </si>
  <si>
    <t>whole-cel modeling</t>
  </si>
  <si>
    <t>(1) 3D whole cell modeling requires new bioinformatics and computational methods. (2) Information for generating 3D cell models is gathered and curated with Mesoscope. (3) A multi-step workflow generates structural models of an entire proteome. Entire bacterial cells are interactively modeled and visualized with CellPACKgpu. (4) This work demonstrates the feasibility of building 3D models of an entire cell. The online tool Mesoscope is then used to author and curate a recipe, in the current study, using information from specific timepoints from WC-MG simulations. The WC-MG model represents the function of all annotated gene products in 28 subcellular processes such as metabolism, DNA replication, transcription, and translation. Together, this enables the model to capture a variety of phenotypes throughout the life cycle of MG, such as the variation in the growth of individual cells and the essentiality of most genes. **Molecules and genes are colored by function, can visualize time-dependent properities of model, e.g., protein expression, gene expression. Isolation mode feature allows viewers to instantly get a sense of the concentration of a specific ingredient and to see if a gene is being transcribed and where its mRNA can be found in that specific time frame. The concept can be applied to groups of ingredients sharing a specific characteristic</t>
  </si>
  <si>
    <t>maritan.jpg</t>
  </si>
  <si>
    <t>Maritan, M.; Autin, L.,; Karr, J.;  Covert, M.W.;  Olson, A.J.; Goodsell, D.S</t>
  </si>
  <si>
    <t>Building structural models of entire cells has been a long-standing cross-discipline challenge for the research community, as it requires an unprecedented level of integration between multiple sources of biological data and enhanced methods for computational modeling and visualization. Here, we present the first 3D structural models of an entire Mycoplasma genitalium (MG) cell, built using the CellPACK suite of computational modeling tools. Our model recapitulates the data described in recent whole-cell system biology simulations and provides a structural representation for all MG proteins, DNA and RNA molecules, obtained by combining experimental and homology-modeled structures and lattice-based models of the genome. We establish a framework for gathering, curating and evaluating these structures, exposing current weaknesses of modeling methods and the boundaries of MG structural knowledge, and visualization methods to explore functional characteristics of the genome and proteome. We compare two approaches for data gathering, a manually-curated workflow and an automated workflow that uses homologous structures, both of which are appropriate for the analysis of mesoscale properties such as crowding and volume occupancy. Analysis of model quality provides estimates of the regularization that will be required when these models are used as starting points for atomic molecular dynamics simulations.</t>
  </si>
  <si>
    <t xml:space="preserve">WC-MG model, whole cell simulation, organism simulation, </t>
  </si>
  <si>
    <t>Our current paradigm for modeling places rigid-body ingredients randomly in soluble or membrane spaces to generate a draft model with atomic detail. The models are highly effective in visual applications such as education and outreach, where the goal is to give an impression of the overall ultrastructure, crowding, and heterogeneity of molecules within the cellular environment. As we move towards full atomic modeling, two major challenges to the current workflow must be overcome: lipids and DNA/protein interactions. Lipid membrane modeling is a field that requires lifetimes of dedicated work, so we rely on 3rd party experts to provide the current state-of-the-art. For this reason, we currently use LipidWrapper,46 which is a popular method that provides interactive performance. DNA/protein interactions rely on experimental or modeled structures of the complex, and CellPACKgpu currently does a simple overlap of the protein position on the site in the genome. A topic for future development will be to incorporate a more detailed representation of the interaction into the Flex optimization, to resolve small clashes that result from improper local structure of the DNA at the site of interaction.</t>
  </si>
  <si>
    <t>10.1016/j.jmb.2021.167351</t>
  </si>
  <si>
    <t>Weighing-up protein dynamics: the combination of native mass spectrometry and molecular dynamics simulations</t>
  </si>
  <si>
    <t>Marklund, Benesch</t>
  </si>
  <si>
    <t>mass spectrometry</t>
  </si>
  <si>
    <t>visualize results of simulation/experiment, use for better/more targeted analysis of dynamics and structure</t>
  </si>
  <si>
    <t>molecular interactions (protein-ligand interactions)</t>
  </si>
  <si>
    <t xml:space="preserve">structural biology </t>
  </si>
  <si>
    <t>current opinion paper from structural biology domain with the following points: (1) Native mass spectrometry provides coarse structural and dynamics information. (2) Molecular dynamics simulations operate at the atomic level. (3) Integrating these approaches addresses the individual weaknesses of each. (4) The combination has great potential for structural and dynamical proteomics. **The inherent suitability of native MS for interrogating structurally dynamic and heterogeneous systems gives it a unique position within structural biology, and it benefits greatly from the addition of MD as a ‘computational microscope’ that can inspect closely regions of interest in the structural ensemble.</t>
  </si>
  <si>
    <t>marklund.jpg</t>
  </si>
  <si>
    <t>Marklund, Erik G; Benesch, Justin LP</t>
  </si>
  <si>
    <t>Structural dynamics underpin biological function at the molecular level, yet many biophysical and structural biology approaches give only a static or averaged view of proteins. Native mass spectrometry yields spectra of the many states and interactions in the structural ensemble, but its spatial resolution is limited. Conversely, molecular dynamics simulations are innately high-resolution, but have a limited capacity for exploring all structural possibilities. The two techniques hence differ fundamentally in the information they provide, returning data that reflect different length scales and time scales, making them natural bedfellows. Here we discuss how the combination of native mass spectrometry with molecular dynamics simulations is enabling unprecedented insights into a range of biological questions by interrogating the motions of proteins, their assemblies, and interactions.</t>
  </si>
  <si>
    <t>molecular dynamics, molecular simulations, MS, MD</t>
  </si>
  <si>
    <t>We expect the use of native MS to continue to grow in the fields of structural biology and biophysics, addressing new and challenging applications in academic and industrial research, and argue its integration with computational methods will be a key aspect of its impact.</t>
  </si>
  <si>
    <t>10.1016/j.sbi.2018.12.011</t>
  </si>
  <si>
    <t>SigTools: Exploratory Visualization for Genomic Signals</t>
  </si>
  <si>
    <t>Masoumi et al.</t>
  </si>
  <si>
    <t xml:space="preserve">omics data </t>
  </si>
  <si>
    <t xml:space="preserve">assists scientists in the early steps of genomic signal analysis, such as the value range, variation and covariation. Small aspect of exploration/exploratory data analysis in that may not always know what the data contain, so want to get a picture of the modification signals </t>
  </si>
  <si>
    <t>gene signal (see if a pathway is active/working)</t>
  </si>
  <si>
    <t xml:space="preserve">A genomic signal is a continuous variable across the genome indicating the presence of a biological activity such as protein interaction, DNA methylation, transcription sites, chromatin crosslinks and regulatory elements.  These signals are utilized in detecting the position of different elements on the genome and discovering the reason why different cell types emerge from the same DNA material. </t>
  </si>
  <si>
    <t>masoumi.jpg</t>
  </si>
  <si>
    <t>Masoumi, Shohre; Libbrecht, Maxwell W.; Wiese, Kay C.</t>
  </si>
  <si>
    <t>Motivation: With the advancement of sequencing technologies, genomic data sets are constantly being expanded by high volumes of different data types. One recently introduced data type in genomic science is genomic signals, which are usually short-read coverage measurements over the genome. To understand and evaluate the results of such studies, one needs to understand and analyze the characteristics of the input data.
Results: SigTools is an R-based genomic signals visualization package developed with two objectives: (i) to facilitate genomic signals exploration in order to uncover insights for later model training, refinement and development by including distribution and autocorrelation plots; (ii) to enable genomic signals interpretation by including correlation and aggregation plots. In addition, our corresponding web application, SigTools-Shiny, extends the accessibility scope of these modules to people who are more comfortable working with graphical user interfaces instead of command-line tools.
Availability and implementation: SigTools source code, installation guide and manual is freely available on http://github.com/shohre73</t>
  </si>
  <si>
    <t>Shiny app, module, gene signalling,</t>
  </si>
  <si>
    <t>10.1093/bioinformatics/btab742</t>
  </si>
  <si>
    <t>Non-invasive 4D blood flow and pressure quantification in central blood vessels via PC-MRI</t>
  </si>
  <si>
    <t>Meier et al.</t>
  </si>
  <si>
    <t>computation and visualization of relative pressure field from computational flow data, visualized as heatmap over geometry; algorithm accurately predicts drops in pressure</t>
  </si>
  <si>
    <t>Medical (cardiology</t>
  </si>
  <si>
    <t>Meier et al. have presented a new finite-element-based method for computing 4D intravascular blood pressure differences.</t>
  </si>
  <si>
    <t>meier.jpg</t>
  </si>
  <si>
    <t>Meier, S.; Hennemuth, A.; Friman, O.; Bock, J.; Markl, M.; Preusser, T.</t>
  </si>
  <si>
    <t>Purpose of this work is the demonstration of new methods for non-invasive assessment of detailed haemodynamical parameters in central blood vessels based on advanced postprocessing methods. In particular, we present a new finite-element-based method for computing 4D intravascular blood pressure differences. A verification using CFD methods and tests on real image data show the possible value of the method for clinical diagnosis and therapy planning.</t>
  </si>
  <si>
    <t>flow visualization, pathlines, color coded</t>
  </si>
  <si>
    <t>Pathline: A Tool For Comparative Functional Genomics</t>
  </si>
  <si>
    <t>Melançon, Munzner, Weiskopf</t>
  </si>
  <si>
    <t>microarray(?), BioCyc database</t>
  </si>
  <si>
    <t>The level of gene activity, analogous to enzyme levels, and the level of the metabolites, change over time. Finding differences between species in the patterns of the these changes is an important part of comparative functional genomics. Pathline addresses analysis tasks where only a small number of pathways are under consideration at one time, and their topological structure is a secondary, rather than primary, concern.</t>
  </si>
  <si>
    <t xml:space="preserve">Gene </t>
  </si>
  <si>
    <t>Pathline is an interactive prototype tool for visualizing comparative functional genomics data across multiple pathways, multiple genes and metabolites, and multiple species. Its curvemap detail view is an alternative to the color-based visual encoding of traditional heatmaps that supports detailed analysis of the shapes of time series curves across species and genes. The linearized pathways view provides an overview of multiple aggregate similarity scores for each gene across multiple pathways. We took a user-centered design approach in developing Pathline, working closely with our biology collaborators to refine the tool’s design. These biologists used Pathline in their analysis process to confirm known findings and to generate new insights, and are using the tool to communicate these findings.</t>
  </si>
  <si>
    <t>meyer-pathline.jpg</t>
  </si>
  <si>
    <t>Melançon, G; Munzner, T; Weiskopf, D</t>
  </si>
  <si>
    <t>Biologists pioneering the new field of comparative functional genomics attempt to infer the mechanisms of gene regulation by looking for similarities and differences of gene activity over time across multiple species. They use three kinds of data: functional data such as gene activity measurements, pathway data that represent a series of reactions within a cellular process, and phylogenetic relationship data that describe the relatedness of species. No existing visualization tool can visually encode the biologically interesting relationships between multiple pathways, multiple genes, and multiple species. We tackle the challenge of visualizing all aspects of this comparative functional genomics dataset with a new interactive tool called Pathline. In addition to the overall characterization of the problem and design of Pathline, our contributions include two new visual encoding techniques. One is a new method for linearizing metabolic pathways that provides appropriate topological information and supports the comparison of quantitative data along the pathway. The second is the curvemap view, a depiction of time series data for comparison of gene activity and metabolite levels across multiple species. Pathline was developed in close collaboration with a team of genomic scientists. We validate our approach with case studies of the biologists’ use of Pathline and report on how they use the tool to confirm existing findings and to discover new scientific insights.</t>
  </si>
  <si>
    <t>functional genomics, pathline, sparkline, curvemap</t>
  </si>
  <si>
    <t>extend Pathline by allowing it to import metabolic and cellular pathway information directly from
databases such as KEGG; support for showing DNA sequence information</t>
  </si>
  <si>
    <t>10.1111/j.1467-8659.2009.01710.x</t>
  </si>
  <si>
    <t>Conditional shape models for cardiac motion estimation</t>
  </si>
  <si>
    <t>Metz et al.</t>
  </si>
  <si>
    <t xml:space="preserve">statistical shape models derived from CTA data, visualized heatmap on model surface indicates accuracy of predicted shape from model to the shape from the segemented data. </t>
  </si>
  <si>
    <t>heart beat</t>
  </si>
  <si>
    <t>Metz et al. \cite{metz:2010} created a method to predict patient specific cardiac motion from a single 3D CT angiography image. A conditional statistical shape model is used to predict patient specific cardiac motion from the 3D end-diastolic CT angiography scan. (This heavily sounds like just a segmentation method).</t>
  </si>
  <si>
    <t>metz.jpg</t>
  </si>
  <si>
    <t>We propose a conditional statistical shape model to predict patient specific cardiac motion from the 3D end-diastolic CTA scan. The model is built from 4D CTA sequences by combining atlas based segmentation and 4D registration. Cardiac motion estimation is, for example, relevant in the dynamic alignment of pre-operative CTA data with intra-operative X-ray imaging. Due to a trend towards prospective electrocardiogram gating techniques, 4D imaging data, from which motion information could be extracted, is not commonly available. The prediction of motion from shape information is thus relevant for this purpose. Evaluation of the accuracy of the predicted motion was performed using CTA scans of 50 patients, showing an average accuracy of 1.1 mm.</t>
  </si>
  <si>
    <t>flow visualization, isosurface, color coded</t>
  </si>
  <si>
    <t>Enlarge training set to make correlation between shape and motion</t>
  </si>
  <si>
    <t>10.1007/978-3-642-15705-9_55</t>
  </si>
  <si>
    <t>Skyscraper visualization of multiple time-dependent scalar fields on surfaces</t>
  </si>
  <si>
    <t>Meuschke et al.</t>
  </si>
  <si>
    <t>visual exploration of time-dependent scalar data correlations with skyscraper metaphor, exploration of model surface directly in one view (data minimally abstracted in this view)</t>
  </si>
  <si>
    <t>A novel system to visually explore multiple scalar fields on 3D surfaces simultaneously, which includes skyline visualizations to show their spatio-temporal behavior.An automatic report generation summarizing findings from the exploration of the multiple scalar fields. Several linked views that provide novel 3D and 2D data representations allow the exploration of scalar correlations. The importance and usefulness of our approach was shown on the example of simulated and measured data sets from technical and medical applications, where interesting regions could be found with minimal effort.</t>
  </si>
  <si>
    <t>meuschke-skyscraper.jpg</t>
  </si>
  <si>
    <t>Meuschke, M.; Voß, S.; Gaidzik, F.; Preim, B.; Lawonn, K.</t>
  </si>
  <si>
    <t>We present a system to visualize multiple time-dependent scalar fields defined on 3D surfaces as they arise from numerical simulations. Domain experts want to understand correlations between multiple scalar fields to verify underlying processes. However, existing visualization techniques require high exploration effort to perceive temporal changes and relations of multiple fields on 3D surfaces. This makes analysis time-consuming and carries a high risk of overlooking regions with specific correlations.
Therefore, we introduce a novel concept to facilitate exploration of multiple time-dependent scalar fields simultaneously. The basic idea is to use a novel glyph-based depiction, called skyline visualization, which is inspired by the skyscraper metaphor from information visualization. The skyscrapers are represented by 2D and 3D bar charts, where their floors show the temporal behavior of scalar fields of the corresponding surface region. The user can interact with the skyline visualization to see at which surface areas the scalar fields take on striking values or whether correlations exist between them. Furthermore, the user can immediately see in which regions scalar fields change strongly over time or show strongly inverted behavior. We evaluated our system with several CFD engineers, radiologists and visualization experts. Compared to existing systems, they were able to find regions of interest quickly and with high accuracy.</t>
  </si>
  <si>
    <t>Multivariate data visualization;Scalar data;Biomedical visualization</t>
  </si>
  <si>
    <t>integrate the comparison of multiple data sets.</t>
  </si>
  <si>
    <t>10.1016/j.cag.2021.05.005</t>
  </si>
  <si>
    <t>Semi-automatic Vortex Flow Classification in 4D PC-MRI Data of the Aorta</t>
  </si>
  <si>
    <t>Vortices semi-automatic classification (analysis) and visualization</t>
  </si>
  <si>
    <t>A technique of vortices classification and visualization on 3D shape of aorta and 2D diagram.</t>
  </si>
  <si>
    <t>meuschke2016.jpg</t>
  </si>
  <si>
    <t>Meuschke, M.; B.Köhler; Preim, U.; Preim, B.; Lawonn, K.</t>
  </si>
  <si>
    <t>We present an Aortic Vortex Classification (AVOCLA) that allows to classify vortices in the human aorta semi-automatically. Current medical studies assume a strong relation between cardiovascular diseases and blood flow patterns such as vortices. Such vortices are extracted and manually classified according to specific, unstandardized properties. We employ an agglomerative hierarchical clustering to group vortex-representing path lines as basis for the subsequent classification. Classes are based on the vortex’ size, orientation and shape, its temporal occurrence relative to the cardiac cycle as well as its spatial position relative to the vessel course. The classification results are presented by a 2D and 3D visualization technique. To confirm the usefulness of both approaches, we report on the results of a user study. Moreover, AVOCLA was applied to 15 datasets of healthy volunteers and patients with different cardiovascular diseases. The results of the semi-automatic classification were qualitatively compared to a manually generated ground truth of two domain experts considering the vortex number and five specific properties.</t>
  </si>
  <si>
    <t>flow visualization, classification, 3D and 2D</t>
  </si>
  <si>
    <t>10.1111/cgf.12911</t>
  </si>
  <si>
    <t>Aneulysis - A System for Aneurysm Data Analysis</t>
  </si>
  <si>
    <t>main focus is analysis -- evaluate rupture risk and treatment decisions of cerebral aneurysms; has automatic flow pattern classification; some exploration tasks (e.g. explore distribution of tensor directions, explore wall deformation, aneurysm morphology)</t>
  </si>
  <si>
    <t>vessel (cerebral artery)</t>
  </si>
  <si>
    <t>ANEULYSIS – an interactive management and visualization system to evaluate the rupture risk and treatment decisions of cerebral aneurysms. ANEULYSIS allows a consistent documentation and guided exploration of aneurysm data. Based on different modules, morphological and hemodynamic information comprising scalar, vector, and tensor data together with the internal blood flow can be analyzed simultaneously. It shows the dynamic interaction between the wall and flow to get a deeper understanding of their growth and rupture. Aneulysis is focused on clinically essential aspects, such as to find an optimal treatment and supports the communication between engineers and physicians, e.g., in investigating how changes in flow patterns after treatment are related to its success</t>
  </si>
  <si>
    <t>meuchke2021.jpg</t>
  </si>
  <si>
    <t>Meuschke, Monique; Wickenhöfer, Ralph; Preim, Bernhard; Lawonn, Kai</t>
  </si>
  <si>
    <t>We present ANEULYSIS, a system to improve risk assessment and treatment planning of cerebral aneurysms. Aneurysm treatment must be carefully examined as there is a risk of fatal outcome during surgery. Aneurysm growth, rupture, and treatment success depend on the interplay of vascular morphology and hemodynamics. Blood flow simulations can obtain the patient-specific hemodynamics. However, analyzing the time-dependent, multi-attribute data is time-consuming and error-prone. ANEULYSIS supports the analysis and visual exploration of aneurysm data including morphological and hemodynamic attributes. Since this is an interdisciplinary process involving both physicians and fluid mechanics experts, we provide a redundancy-free management of aneurysm data sets according to a consistent structure. Major contributions are an improved analysis of morphological aspects, simultaneous evaluation of wall- and flow-related characteristics as well as multiple attributes on the vessel wall, the assessment of mechanical wall processes as well as an automatic classification of the internal flow behavior. It was designed and evaluated in collaboration with domain experts who confirmed its usefulness and clinical necessity.</t>
  </si>
  <si>
    <t>aneurysm, interactive visual analysis, clinical evaluation, streamlines, tensor glyphs</t>
  </si>
  <si>
    <t xml:space="preserve">improve tooling for comparison of datasets </t>
  </si>
  <si>
    <t>10.1016/j.cag.2021.06.001</t>
  </si>
  <si>
    <t>MulteeSum: A Tool for Comparative Spatial and Temporal Gene Expression Data</t>
  </si>
  <si>
    <t>Meyer et al.</t>
  </si>
  <si>
    <t>microscopy, gene expression</t>
  </si>
  <si>
    <t>Molecule, Organelle, Cell, Tissue</t>
  </si>
  <si>
    <t>visualize output of microscopy data (virtual embryo), visually analyze to answer the following questions: 
--Are there groups of cells in one species that have unique expression profiles compared to cells in the other species?
--Do groups of cells with similar expression patterns in different species exist in the same location in the embryos?
--How do groups of cells with a known morphological function relate to patterns in location and/or gene expression?
pathline feature describes gene expression over time in blastoderm</t>
  </si>
  <si>
    <t>gene expression, cell function</t>
  </si>
  <si>
    <t>cells, groups of cells</t>
  </si>
  <si>
    <t>MulteeSum is a visualization system that supports inspection and curation of data sets showing gene expression over time, in conjunction with the spatial location of the cells where the genes are expressed -- it is the first tool to support comparisons across multiple such datasets. MulteeSum is part of a general and flexible framework that allows biologists to explore the results of computations that mix spatial information, gene expression measurements over time, and data from multiple species or organisms. MulteeSum was developed to support the research activities of biologists studying developing Drosophila embryos. Has multi view with curve map (pathlines) showing gene expression over time, embryo map shows similar cells color coded where cell similarity determined by their gene expression profile/spatial location.</t>
  </si>
  <si>
    <t>meyer-multeesum.png</t>
  </si>
  <si>
    <t>Meyer, M; Munzner, T; DePace, A; Pfister, H</t>
  </si>
  <si>
    <t>Cells in an organism share the same genetic information in their DNA, but have very different forms and behavior because of the selective expression of subsets of their genes. The widely used approach of measuring gene expression over time from a tissue sample using techniques such as microarrays or sequencing do not provide information about the spatial position within the tissue where these genes are expressed. In contrast, we are working with biologists who use techniques that measure gene expression in every individual cell of entire fruitfly embryos over an hour of their development, and do so for multiple closely-related subspecies of Drosophila. These scientists are faced with the challenge of integrating temporal gene expression data with the spatial location of cells and, moreover, comparing this data across multiple related species. We have worked with these biologists over the past two years to develop MulteeSum, a visualization system that supports inspection and curation of data sets showing gene expression over time, in conjunction with the spatial location of the cells where the genes are expressed — it is the first tool to support comparisons across multiple such data sets. MulteeSum is part of a general and flexible framework we developed with our collaborators that is built around multiple summaries for each cell, allowing the biologists to explore the results of computations that mix spatial information, gene expression measurements over time, and data from multiple related species or organisms. We justify our design decisions based on specific descriptions of the analysis needs of our collaborators, and provide anecdotal evidence of the efficacy of MulteeSum through a series of case studies.</t>
  </si>
  <si>
    <t>Spatial data, temporal data, gene expression.</t>
  </si>
  <si>
    <t>adapt multeesum for use with other model organisms</t>
  </si>
  <si>
    <t>10.1109/TVCG.2010.137</t>
  </si>
  <si>
    <t>MizBee: A multiscale synteny browser</t>
  </si>
  <si>
    <t>synteny data (gene sequence data)</t>
  </si>
  <si>
    <t>Explore possible synteny of various genes (browse data). Visual analysis main concept because users want to then identify and compare syntentic blocks</t>
  </si>
  <si>
    <t>targeted at the exploration of syntenic blocks, blocks of features that appear in the same form on the same or multiple chromosomes. While the data only consists of dozens of chromosomes, the number of features reaches hundreds of thousands. Shows gene coexpression, shows map with positions of base pairs on a particular strand of DNA for a given chromosome</t>
  </si>
  <si>
    <t>meyer-mizbee.png</t>
  </si>
  <si>
    <t>Meyer, Miriah; Munzner, Tamara; Pfister, Hanspeter; Member, Senior</t>
  </si>
  <si>
    <t>In the field of comparative genomics, scientists seek to answer questions about evolution and genomic function by comparing the genomes of species to find regions of shared sequences. Conserved syntenic blocks are an important biological data abstraction for indicating regions of shared sequences. The goal of this work is to show multiple types of relationships at multiple scales in a way that is visually comprehensible in accordance with known perceptual principles. We present a task analysis for this domain where the fundamental questions asked by biologists can be understood by a characterization of relationships into the four types of proximity/location, size, orientation, and similarity/strength, and the four scales of genome, chromosome, block, and genomic feature. We also propose a new taxonomy of the design space for visually encoding conservation data. We present MizBee, a multiscale synteny browser with the unique property of providing interactive side-by-side views of the data across the range of scales supporting exploration of all of these relationship types. We conclude with case studies from two biologists who used MizBee to augment their previous automatic analysis work flow, providing anecdotal evidence about the efficacy of the system for the visualization of syntenic data, the analysis of conservation relationships, and the communication of scientific insights</t>
  </si>
  <si>
    <t>synteny, design study, information visualization, bioinformatics</t>
  </si>
  <si>
    <t>adapt MizBee for use with on-the-fly parameter adjustments of conservation algorithms, rather than as a viewer for static data</t>
  </si>
  <si>
    <t>10.1109/TVCG.2009.167</t>
  </si>
  <si>
    <t>?</t>
  </si>
  <si>
    <t>Glyph-Based SPECT Visualization for the Diagnosis of Coronary Artery Disease</t>
  </si>
  <si>
    <t>Meyer-Spradow et al.</t>
  </si>
  <si>
    <t>SPECT</t>
  </si>
  <si>
    <t xml:space="preserve">visual analysis system placed on 3D model to explore shape with perfusion parameters mapped to surface </t>
  </si>
  <si>
    <t xml:space="preserve">heart </t>
  </si>
  <si>
    <t xml:space="preserve">glyph-based visualization approach for the structured analysis of myocardial perfusion imaging examination. A contour-finding algorithm is integrated into the normal workflow for the automatic calculation of wall thickening and wall thickness in order to be able to visualize these important parameters. In addition, for in-depth analysis a traditional 2D slice-based representation of single parameters is always available. By clicking glyphs metadata such as the mapping of a myocardial region to the most likely supplying coronary artery as well as the results of prior examinations such as coronary angiography are also readily accessible. This concept lends itself to a fast, structured analysis of multi-parameter perfusion studies. </t>
  </si>
  <si>
    <t>meyer.jpg</t>
  </si>
  <si>
    <t>Meyer-Spradow, Jennis; Stegger, Lars; Döring, Christian; Ropinski, Timo; Hinrichs, Klaus</t>
  </si>
  <si>
    <t>Myocardial perfusion imaging with single photon emission computed tomography (SPECT) is an established method for the detection and evaluation of coronary artery disease (CAD). State-of-the-art SPECT scanners yield a large number of regional parameters of the left-ventricular myocardium (e.g., blood supply at rest and during stress, wall thickness, and wall thickening during heart contraction) that all need to be assessed by the physician. Today, the individual parameters of this multivariate data set are displayed as stacks of 2D slices, bull’s eye plots, or, more recently, surfaces in 3D, which depict the left-ventricular wall. In all these visualizations, the data sets are displayed side-by-side rather than in an integrated manner, such that the multivariate data have to be examined sequentially and need to be fused mentally. This is time consuming and error-prone. In this paper we present an interactive 3D glyph visualization, which enables an effective integrated visualization of the multivariate data. Results from semiotic theory are used to optimize the mapping of different variables to glyph properties. This facilitates an improved perception of important information and thus an accelerated diagnosis. The 3D glyphs are linked to the established 2D views, which permit a more detailed inspection, and to relevant meta-information such as known stenoses of coronary vessels supplying the myocardial region. Our method has demonstrated its potential for clinical routine use in real application scenarios assessed by nuclear physicians.</t>
  </si>
  <si>
    <t>mesh, color coded, glyphs</t>
  </si>
  <si>
    <t>explore utility/adoption in clinical routine</t>
  </si>
  <si>
    <t>10.1109/TVCG.2008.136</t>
  </si>
  <si>
    <t>Hierarchical Computational Anatomy: Unifying the Molecular to Tissue Continuum Via Measure Representations of the Brain</t>
  </si>
  <si>
    <t>Miller, Tward, Trouvé</t>
  </si>
  <si>
    <t>MRI, simulation, histology</t>
  </si>
  <si>
    <t>Explore input simulation and imaging data</t>
  </si>
  <si>
    <t>"This paper focusses on the challenge of building multi-scale representations that simultaneously connect the quantum nano-scales of modern molecular biology for characterizing neural circuits architecture in the brain with the classical continuum representations at the anatomical gross and meso scales."</t>
  </si>
  <si>
    <t>miller.jpg</t>
  </si>
  <si>
    <t>Miller, Michael; Tward, Daniel; Trouvé, Alain</t>
  </si>
  <si>
    <t>This paper presents a unified representation of the brain based on mathematical functional measures integrating the molecular and cellular scale descriptions with continuum tissue scale descriptions. We present a fine-to-coarse recipe for traversing the brain as a hierarchy of measures projecting functional description into stable empirical probability laws that unifies scale-space aggregation. The representation uses measure norms for mapping the brain across scales from different measurement technologies. Brainspace is constructed as a metric space with metric comparison between brains provided by a hierarchy of Hamiltonian geodesic flows of diffeomorphisms connecting the molecular and continuum tissue scales. The diffeomorphisms act on the brain measures via the 3D varifold action representing “copy and paste” so that basic particle quantities that are conserved biologically are combined with greater multiplicity and not geometrically distorted. Two applications are examined, the first histological and tissue scale data in the human brain for studying Alzheimer’s disease, and the second the RNA and cell signatures of dense spatial transcriptomics mapped to the meso-scales of brain atlases. The representation unifies the classical formalism of computational anatomy for representing continuum tissue scale with non-classical generalized functions appropriate for molecular particle scales.</t>
  </si>
  <si>
    <t>computational anatomy, hierarchical anatomy</t>
  </si>
  <si>
    <t>10.1101/2021.04.19.440540</t>
  </si>
  <si>
    <t>Abstractocyte: A Visual Tool for Exploring Nanoscale Astroglial Cells</t>
  </si>
  <si>
    <t>Mohammed et al.</t>
  </si>
  <si>
    <t xml:space="preserve">electron microscopy, </t>
  </si>
  <si>
    <t>Anatomy, Physiology (form from function)</t>
  </si>
  <si>
    <t xml:space="preserve">biologists can explore the morphology of astrocytes using various visual abstraction levels, while simultaneously analyzing neighboring neurons and their connectivity. Explore connectome data, visual analysis to answer questions about the data with use of abstractions to summarize features of the data specific to a line of inquiry. also supports the visual analysis of the detailed glycogen distribution and neurite proximity of astrocytes. **this physiology aspect is mainly about visual analysis
***enables exploring 3D mesh and node-link representation of astrocytes and neurons. </t>
  </si>
  <si>
    <t xml:space="preserve">signal propagation (based on availability of glycogen) </t>
  </si>
  <si>
    <t>cell (astrocytes), tissue</t>
  </si>
  <si>
    <t xml:space="preserve">explore and analyze morphology of astrocytes to understand their function and their relation to neurons in microtissue samples. Visualization shows astrocytes and neuron connectome data over a range of visual abstraction levels to control level of detail based on line of inquiry. Case studies included: assess astrocytic coverage of synapses, glycogen distribution in relation to synapses, and astrocytic-mitochondria coverage. </t>
  </si>
  <si>
    <t>mohammed-abstractocyte.jpg</t>
  </si>
  <si>
    <t>Mohammed, Haneen; Al-Awami, Ali K.; Beyer, Johanna; Cali, Corrado; Magistretti, Pierre; Pfister, Hanspeter; Hadwiger, Markus</t>
  </si>
  <si>
    <t>This paper presents Abstractocyte, a system for the visual analysis of astrocytes and their relation to neurons, in nanoscale volumes of brain tissue. Astrocytes are glial cells, i.e., non-neuronal cells that support neurons and the nervous system. The study of astrocytes has immense potential for understanding brain function. However, their complex and widely-branching structure requires high-resolution electron microscopy imaging and makes visualization and analysis challenging. Furthermore, the structure and function of astrocytes is very different from neurons, and therefore requires the development of new visualization and analysis tools. With Abstractocyte, biologists can explore the morphology of astrocytes using various visual abstraction levels, while simultaneously analyzing neighboring neurons and their connectivity. We define a novel, conceptual 2D abstraction space for jointly visualizing astrocytes and neurons. Neuroscientists can choose a specific joint visualization as a point in this space. Interactively moving this point allows them to smoothly transition between different abstraction levels in an intuitive manner. In contrast to simply switching between different visualizations, this preserves the visual context and correlations throughout the transition. Users can smoothly navigate from concrete, highly-detailed 3D views to simplified and abstracted 2D views. In addition to investigating astrocytes, neurons, and their relationships, we enable the interactive analysis of the distribution of glycogen, which is of high importance to neuroscientists. We describe the design of Abstractocyte, and present three case studies in which neuroscientists have successfully used our system to assess astrocytic coverage of synapses, glycogen distribution in relation to synapses, and astrocytic-mitochondria coverage.</t>
  </si>
  <si>
    <t>glial cells, astrocyte, visual abstraction, connectomics</t>
  </si>
  <si>
    <t>10.1109/TVCG.2017.2744278</t>
  </si>
  <si>
    <t>ParaGlyder: Probe-driven Interactive Visual Analysis for Multiparametric Medical Imaging Data</t>
  </si>
  <si>
    <t>Mörth et al.</t>
  </si>
  <si>
    <t>MR</t>
  </si>
  <si>
    <t xml:space="preserve">Metabolic tumor profiling with through interactive visual analysis of multimodal data; for individuals </t>
  </si>
  <si>
    <t>tumors</t>
  </si>
  <si>
    <t>*Multiparametric datasets are generated in medical imaging by, e.g., Magnetic Resonance Imaging (MRI) scanners, by varying acquisition parameters resulting in imaging data with varying contrasts.</t>
  </si>
  <si>
    <t>moerth-2020-ParaGlyder.jpg</t>
  </si>
  <si>
    <t>Mörth, E.; Haldorsen, I.S.; Bruckner, S.; Smit, N.N.</t>
  </si>
  <si>
    <t>Multiparametric medical imaging describes approaches that include multiple imaging sequences acquired within the same imaging examination, as opposed to one single imaging sequence or imaging from multiple imaging modalities. Multiparametric imaging in cancer has been shown to be useful for tumor detection and may also depict functional tumor characteristics relevant for clinical phenotypes. However, when confronted with datasets consisting of multiple values per voxel, traditional reading of the imaging series fails to capture complicated patterns. Those patterns of potentially important imaging properties of the parameter space may be critical for the analysis. Standard approaches, such as transfer functions and juxtapositioned visualizations, fail to convey the shape of the multiparametric parameter distribution in sufficient detail. For these reasons, in this paper we present an approach that aims to enable the exploration and analysis of such multiparametric studies using an interactive visual analysis application to remedy the trade-offs between details in the value domain and in spatial resolution. Interactive probing within or across subjects allows for a digital biopsy that is able to uncover multiparametric tissue properties. This may aid in the discrimination between healthy and cancerous tissue, unravel radiomic tissue features that could be linked to targetable pathogenic mechanisms, and potentially highlight metastases that evolved from the primary tumor. We conducted an evaluation with eleven domain experts from the field of gynecological cancer imaging, neurological imaging, and machine learning research to confirm the utility of our approach.</t>
  </si>
  <si>
    <t xml:space="preserve">multimodal visualization, tumor profiling, tSNE, t-SNE, 3D probe </t>
  </si>
  <si>
    <t>apply method for cohorts</t>
  </si>
  <si>
    <t>10.1007/978-3-030-61864-3_29</t>
  </si>
  <si>
    <t>RadEx: Integrated Visual Exploration of Multiparametric Studies for Radiomic Tumor Profiling</t>
  </si>
  <si>
    <t>Metabolic tumor profiling with through interactive visual analysis of multimodal data; uses dimensionality reduction techniques; for cohort</t>
  </si>
  <si>
    <t>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"Imaging data is often multiparametric, allowing the visualization of different aspects of tumor physiology related to, e.g., tumor microcirculation and microstructure, which reportedly are closely linked to the observed clinical phenotype in cancer."</t>
  </si>
  <si>
    <t>moerth-2020-RadEx.jpg</t>
  </si>
  <si>
    <t>Mörth, E.; Wagner‐Larsen, K.; Hodneland, E.; Krakstad, C.; Haldorsen, I.S.; Bruckner, S.; Smit, N.N.</t>
  </si>
  <si>
    <t>Better understanding of the complex processes driving tumor growth and metastases is critical for developing targeted treatment strategies in cancer. Radiomics extracts large amounts of features from medical images which enables radiomic tumor profiling in combination with clinical markers. However, analyzing complex imaging data in combination with clinical data is not trivial and supporting tools aiding in these exploratory analyses are presently missing. In this paper, we present an approach that aims to enable the analysis of multiparametric medical imaging data in combination with numerical, ordinal, and categorical clinical parameters to validate established and unravel novel biomarkers. We propose a hybrid approach where dimensionality reduction to a single axis is combined with multiple linked views allowing clinical experts to formulate hypotheses based on all available imaging data and clinical parameters. This may help to reveal novel tumor characteristics in relation to molecular targets for treatment, thus providing better tools for enabling more personalized targeted treatment strategies. To confirm the utility of our approach, we closely collaborate with experts from the field of gynecological cancer imaging and conducted an evaluation with six experts in this field.</t>
  </si>
  <si>
    <t>multimodal visualization, tumor profiling, tSNE, t-SNE, dimensionality reduction</t>
  </si>
  <si>
    <t>adding an intuitive way to perform a landmark based registration.</t>
  </si>
  <si>
    <t>10.1111/cgf.14172</t>
  </si>
  <si>
    <t>Visualizing ribosome biogenesis: parallel assembly pathways for the 30S subunit</t>
  </si>
  <si>
    <t>Mulder et al.</t>
  </si>
  <si>
    <t>pathway with the 3D model of molecule</t>
  </si>
  <si>
    <t>molecular assembly pathway</t>
  </si>
  <si>
    <t>Ribosome</t>
  </si>
  <si>
    <t>Bioinform</t>
  </si>
  <si>
    <t>Visualizing the structures of 14 assembly intermediates, monitor their population and flux</t>
  </si>
  <si>
    <t>mulder.jpg</t>
  </si>
  <si>
    <t>Mulder, Anke M.; Yoshioka, Craig; Beck, Andrea H.; Bunner, Anne E.; Milligan, Ronald A.; Potter, Clinton S.; Carragher, Bridget; Williamson, James R.</t>
  </si>
  <si>
    <t>Ribosomes are self-assembling macromolecular machines that translate DNA into proteins, and an understanding of ribosome biogenesis is central to cellular physiology. Previous studies on the Escherichia coli 30S subunit suggest that ribosome assembly occurs via multiple parallel pathways rather than through a single rate-limiting step, but little mechanistic information is known about this process. Discovery single-particle profiling (DSP), an application of time-resolved electron microscopy, was used to obtain more than 1 million snapshots of assembling 30S subunits, identify and visualize the structures of 14 assembly intermediates, and monitor the population flux of these intermediates over time. DSP results were integrated with mass spectrometry data to construct the first ribosome-assembly mechanism that incorporates binding dependencies, rate constants, and structural characterization of populated intermediates</t>
  </si>
  <si>
    <t>small multiples, time curve, mesh, heatmap, network</t>
  </si>
  <si>
    <t>10.1126/science.1193220.</t>
  </si>
  <si>
    <t>CrossTalkeR: analysis and visualization of ligand–receptor networks</t>
  </si>
  <si>
    <t>Nagai et al.</t>
  </si>
  <si>
    <t>scRNA-seq</t>
  </si>
  <si>
    <t>aggregates predictions from CPDB (Efremova et al., 2019) as cell and cell/gene networks. First it ranks cell types, cell–receptors and cell–ligand pairs regarding their importance in cellular crosstalk based on certain network topology measures. Second, CrossTalkeR enables researchers to perform a phenotype based comparative LR analysis. Result is compiled into HTML/PDF report (communication aspect)</t>
  </si>
  <si>
    <t>molecular interactions, cell communication</t>
  </si>
  <si>
    <t>molecule, cell</t>
  </si>
  <si>
    <t xml:space="preserve">CrossTalkeR is a framework for network analysis and visualisation of LR interactions. CrossTalkeR identifies relevant ligands, receptors and cell types contributing to changes in cell communication when contrasting two biological phenotypes, i.e. disease vs. homeostasis. Creates series of figures in a html/pdf report (heatmap table, node link diagram of cell-cell and or cell-gene links, PCA biplot of cell-gene interactions, sankey plot of ligand-receptor interactions 
**context: Single cell RNA sequencing (scRNA-seq) enables the characterization of tissue heterogeneity at an unprecedented level (Armingol et al., 2020; Luecken and Theis, 2019). However, information of cellular proximity and crosstalk is not directly captured by common single cell sequencing protocols. Computational methods, which search for pairs of cell types expressing compatible ligand–receptor (LR) pairs, have thus become a powerful approach for dissecting cellular crosstalk from scRNA-seq data
</t>
  </si>
  <si>
    <t>crosstalker.jpg</t>
  </si>
  <si>
    <t>Nagai, James S; Leimkühler, Nils B; Schaub, Michael T; Schneider, Rebekka K; Costa, Ivan G</t>
  </si>
  <si>
    <r>
      <t xml:space="preserve">Motivation: Ligand-receptor (LR) network analysis allows the characterization of cellular crosstalk based on single cell RNA-seq data. However, current methods typically provide a list of inferred LR interactions and do not allow the researcher to focus on specific cell types, ligands or receptors. In addition, most of these methods cannot quantify changes in crosstalk between two biological phenotypes.
Results: CrossTalkeR is a framework for network analysis and visualisation of LR interactions. CrossTalkeR identifies relevant ligands, receptors and cell types contributing to changes in cell communication when contrasting two biological phenotypes, i.e. disease vs. homeostasis. A case study on scRNA-seq of human myeloproliferative neoplasms reinforces the strengths of CrossTalkeR for characterisation of changes in cellular crosstalk in disease.
Availability: CrosstalkeR is an R package available at:Github: https://github.com/CostaLab/CrossTalkeR.Zenodo: </t>
    </r>
    <r>
      <rPr>
        <u/>
        <sz val="10"/>
        <color rgb="FF1155CC"/>
        <rFont val="Arial"/>
      </rPr>
      <t>https://zenodo.org/record/4740646.</t>
    </r>
    <r>
      <rPr>
        <sz val="10"/>
        <color rgb="FF000000"/>
        <rFont val="Arial"/>
      </rPr>
      <t xml:space="preserve">
Supplementary information: Supplementary data are available at Bioinformatics online.</t>
    </r>
  </si>
  <si>
    <t>scRNA-seq, lr network, ligand-receptor, cellular communication</t>
  </si>
  <si>
    <t>extension of network-based method analysis as well as the analysis of more complex experimental designs as time series or the comparison of several biological conditions.</t>
  </si>
  <si>
    <t>10.1093/bioinformatics/btab370</t>
  </si>
  <si>
    <t>Surface deformation analysis of collapsed lungs using model-based shape matching</t>
  </si>
  <si>
    <t>Nakao et al.</t>
  </si>
  <si>
    <t>explore reconstructed model and match its shape to the CT lung in inflated and deflated states after pneumothorax between subjects</t>
  </si>
  <si>
    <t>Lung</t>
  </si>
  <si>
    <t>computer science/radiology</t>
  </si>
  <si>
    <t>model-based shape matching techniques to analyze the inter-subject three-dimensional surface deformation induced by pneumothorax to help with eventually understanding how pneumothorax changes positions of lung nodules</t>
  </si>
  <si>
    <t>nakao.jpeg</t>
  </si>
  <si>
    <t>Nakao, M., Tokuno, J., Chen-Yoshikawa, T., Date, H. and Matsuda, T.</t>
  </si>
  <si>
    <t>Purpose
To facilitate intraoperative localization of lung nodules, this study used model-based shape matching techniques to analyze the inter-subject three-dimensional surface deformation induced by pneumothorax. Methods: Contrast- enhanced computed tomography (CT) images of the left lungs of 11 live beagle dogs were acquired at two bronchial pressures (14 and 2 cmH2O). To address shape matching problems for largely deformed lung images with pixel intensity shift, a complete Laplacian-based shape matching solution that optimizes the differential displacement field was introduced.
Results
Experiments were performed to confirm the methods’ registration accuracy using CT images of lungs. Shape similarity and target displacement errors in the registered models were improved compared with those from existing shape matching methods. Spatial displacement of the whole lung’s surface was visualized with an average error of within 5 mm.
Conclusion
The proposed methods address problems with the matching of surfaces with large curvatures and deformations and achieved smaller registration errors than existing shape matching methods, even at the tip and ridge regions. The findings and inter-subject statistical representation are directly available for further research on pneumothorax deformation modeling.</t>
  </si>
  <si>
    <t>lung deformation, pneumothorax, lung inflation, lung deflation</t>
  </si>
  <si>
    <t>explore deformation estimation methods and develop an intraoperative guidance system for VATS.</t>
  </si>
  <si>
    <t>10.1007/s11548-019-02013-0</t>
  </si>
  <si>
    <t>Spectral landscapes of flow instabilities in brain aneurysms</t>
  </si>
  <si>
    <t>Natarajan et al.</t>
  </si>
  <si>
    <t xml:space="preserve">compare spectrograms of velocity-time data in aneurysm sac region; main idea is that these summarize the flow in a very abstracted way that clearly summarizes the salient information </t>
  </si>
  <si>
    <t>mechanical engineering</t>
  </si>
  <si>
    <t xml:space="preserve">illustration-inspired visualization of hemodynamics of cerebral aneurysms and their spectral characteristics, classified by a neural network. To amplify appearance of spectrograms these are extruded in 3D and shown in a perceptually optimized landscape to visualize multiple cases simultaneously and to also discern nature of time varying flow instabilities </t>
  </si>
  <si>
    <t>natarajan.jpg</t>
  </si>
  <si>
    <t>Natarajan, Thangam; MacDonald, Daniel E.; Temor, Lucas; Coppin, Peter W.; Steinman, David A.</t>
  </si>
  <si>
    <t>Rupture of a brain aneurysm is a devastating event, leading to death or permanent disability in the majority of cases. Roughly 1 in 30 adults harbors a brain aneurysm, and unruptured aneurysms are being detected more frequently due to the growing use of 3D medical imaging.  Our research focuses on the use of “patient-specific” computational fluid dynamics (CFD) to help doctors decide whether and how to treat an unruptured aneurysm, since the risk of treating can often outweigh the risk of rupture. This poster describes how our team and engineers and designers are using machine learning and perceptual-cognitive principles to make sense of the large amounts of clinical CFD data we generate, in order to identify which kinds of fluid dynamic features within the aneurysm sac may make it prone to rupture.</t>
  </si>
  <si>
    <t>spectrograms, cerebral aneurysm, illustrative visualization, compare between patients</t>
  </si>
  <si>
    <t>10.1103/PhysRevFluids.6.110505</t>
  </si>
  <si>
    <t>Using 3D Animation to Visualize Hypotheses</t>
  </si>
  <si>
    <t>Nayak et al.</t>
  </si>
  <si>
    <t>Animation, x-ray crystallography, nmr</t>
  </si>
  <si>
    <t>use artist-driven methods to develop hypotheses</t>
  </si>
  <si>
    <t xml:space="preserve">pathway, interactionss </t>
  </si>
  <si>
    <t>molecules, organelles, cells</t>
  </si>
  <si>
    <t>Vis - VIZBI (animation)</t>
  </si>
  <si>
    <t>very brief publication on the value of using medical animation and storytelling techniques to help resarchers visualize and communicate their hypotheses. Challenges are lack of standardization in depicting missing information, and abstraction through the creative process reducing realism. Wins are that can model in missing information, combine data from multiple sources in a seamless way</t>
  </si>
  <si>
    <t>nayak.jpg</t>
  </si>
  <si>
    <t>Nayak, Shraddha; Liu, Hui; Hsu, Grace I.; Iwasa, Janet H.</t>
  </si>
  <si>
    <t>The power of 3D animation is its ability to integrate and communicate diverse information within a realistic, intuitive, and engaging visualization, thus allowing researchers to build, explore, and communicate their hypotheses. The workflow begins by clearly defining the hypothesis to be visualized and is followed by drafting a storyboard describing steps of the animation in 2D. Next, molecular structures are obtained where available (converted from PDBs to polygonal meshes using UCSF Chimerai) and imported into a 3D animation program to model additional cellular/molecular content, complex structures, and incorporate dynamics, often by scripting. The animated scene is then rendered as a series of images. Finally, images are imported into compositing software to assemble the animation and append labels, annotations, and audio.</t>
  </si>
  <si>
    <t>animation, storytelling, hypothesis generation, chord diagram</t>
  </si>
  <si>
    <t>10.1016/j.tibs.2020.04.009</t>
  </si>
  <si>
    <t>Real time muscle deformations using mass-spring systems</t>
  </si>
  <si>
    <t>Nedel, Thalmann</t>
  </si>
  <si>
    <t>direct visualization of the modeled muscle, abstracted main axis of muscle shown as an action line</t>
  </si>
  <si>
    <t>In this paper we propose a method to simulate muscle deformation in real-time, still aiming at satisfying visual results, that is, we are not attempting perfect simulation, but building a useful tool for interactive applications</t>
  </si>
  <si>
    <t>nedel.jpg</t>
  </si>
  <si>
    <t>Nedel, Luciana Porcher; Thalmann, Daniel</t>
  </si>
  <si>
    <t>In this paper we propose a method to simulate muscle deformation in real-time, still aiming at satisfying visual results, that is, we are not attempting perfect simulation, but building a useful tool for interactive applications. Muscles are represented at 2 levels: the action lines and the muscle shape. The action line represents the force produced by a muscle on the bones, while the muscle shapes used in the simulation consist of a surface based model fitted to the boundary of medical image data. The algorithm to model muscle shapes is described. To physically simulate deformations, we used a mass-spring system with a new kind of springs called “angular springs” which were developed to control the muscle volume during simulation. Results are presented as examples at the end of the paper.</t>
  </si>
  <si>
    <t>mesh, animation</t>
  </si>
  <si>
    <t>· provide some automatic way to specify the elasticity and curvature coefficients, and fundamentally the relation between this parameters · study the possibility of using multiresolution techniques to discretize muscles · model muscles with more than one action line · improve the system performance to allow the use of a system with several muscles working in parallel.</t>
  </si>
  <si>
    <t>10.1109/CGI.1998.694263</t>
  </si>
  <si>
    <t>Map Displays for the Analysis of Scalar Data on Cerebral Aneurysm Surfaces</t>
  </si>
  <si>
    <t>Neugebauer et al.</t>
  </si>
  <si>
    <t>MRA, simulation</t>
  </si>
  <si>
    <t xml:space="preserve">visual analysis approach of static simulation data targeted to locating areas of highest wall shear stress and rupture risk, focused on those data that are closest to vessel wall to assess risk of rupture. Direct visualization of static simulation input data, so there is exploration component of structure </t>
  </si>
  <si>
    <t>Negebauer et al. created a visualization of scalar values on cerebral aneurysm by mapping 3D information into 2D layout based on the current viewport and models bounding box.Use cube-map-based approach
"We restrict ourselves to visualizing static simulation results, although the developed concept is also capable of dealing with dynamic data. It is based on flattening, where 3D surface data is projected to a map." - inspired by cardiology bullseye plot</t>
  </si>
  <si>
    <t>neugebauer.jpg</t>
  </si>
  <si>
    <t>Neugebauer, Mathias; Gasteiger, Rocco; Beuing, Oliver; Diehl, Volker; Skalej, Martin; Preim, Bernhard</t>
  </si>
  <si>
    <t>Cerebral aneurysms result from a congenital or evolved weakness of stabilizing parts of the vessel wall and potentially lead to rupture and a life-threatening bleeding. Current medical research concentrates on the integration of blood flow simulation results for risk assessment of cerebral aneurysms. Scalar flow characteristics close to the aneurysm surface, such as wall shear stress, form an important part of the simulation results. Aneurysms exhibit variable surface shapes with only few landmarks. Therefore, the exploration and mental correlation of different surface regions is a difficult task. In this paper, we present an approach for the intuitive and interactive overview visualization of near wall flow data that is mapped onto the surface of a 3D model of a cerebral aneurysm. We combine a multi-perspective 2D projection map with a standard 3D visualization and present techniques to facilitate the correlation between a 3D model and a related 2D map. An informal evaluation with 4 experienced radiologists has shown that the map-based overview actually improves the surface exploration. Furthermore, different color schemes were discussed and, as a result, an appropriate color scheme for the visual analysis of the wall shear stress is presented.</t>
  </si>
  <si>
    <t xml:space="preserve">surface mapping, color coded, mesh, wall shear stress </t>
  </si>
  <si>
    <t>Annotation, comparative visualization.</t>
  </si>
  <si>
    <t>10.1111/j.1467-8659.2009.01459.x</t>
  </si>
  <si>
    <t>Dynamic Visualization of Coexpression in Systems Genetics Data</t>
  </si>
  <si>
    <t>New et al.</t>
  </si>
  <si>
    <t>microarray</t>
  </si>
  <si>
    <t xml:space="preserve">perform specific queries on the data, dynamic fuzzy classification methods to visualize gene networks </t>
  </si>
  <si>
    <t>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In conclusion, it has been shown that the integrated computational tools not only provide research scientists and analysts a way to visualize their data, but it also allows complex querying and filtering for drill-down, graphical analysis, and statistical output. Each of these are facilitated by combinations of a 3D spring-embedded layout, efficient B-tree processing, neural networks, matrix operations, and graph algorithms.
Figure caption: BTD selections (bottom) qualitatively extract gene networks (sides), are rendered using dynamic level-of-detail (center left), and used for template-based classification of entire subgraphs in the original data (center right) for other regulatory mechanisms</t>
  </si>
  <si>
    <t>new.jpg</t>
  </si>
  <si>
    <t>New, Joshua; Kendall, Wesley; Huang, Jian; Chesler, Elissa</t>
  </si>
  <si>
    <t>Biologists hope to address grand scientific challenges by exploring the abundance of data made available through modern microarray technology and other high-throughput techniques. The impact of this data, however, is limited unless researchers can effectively assimilate such complex information and integrate it into their daily research; interactive visualization tools are called for to support the effort. Specifically, typical studies of gene co-expression require novel visualization tools that enable the dynamic formulation and fine-tuning of hypotheses to aid the process of evaluating sensitivity of key parameters. These tools should allow biologists to develop an intuitive understanding of the structure of biological networks and discover genes residing in critical positions in networks and pathways. By using a graph as a universal representation of correlation in gene expression, our system employs several techniques that when used in an integrated manner provide innovative analytical capabilities. Our tool for interacting with gene co-expression data integrates techniques such as: graph layout, qualitative subgraph extraction through a novel 2D user interface, quantitative subgraph extraction using graph-theoretic algorithms or by compound queries, dynamic level-of-detail abstraction, and template-based fuzzy classification. We demonstrate our system using a real-world workflow from a large-scale, systems genetics study of mammalian gene co-expression.</t>
  </si>
  <si>
    <t xml:space="preserve">genetics network, genomics, genome </t>
  </si>
  <si>
    <t>integrate with Gaggle API for sharing amongst systems biologists</t>
  </si>
  <si>
    <t>10.1109/TVCG.2008.61</t>
  </si>
  <si>
    <t>Modeling in the Time of COVID-19: Statistical and Rule-based Mesoscale Models</t>
  </si>
  <si>
    <t>Nguyen et al.</t>
  </si>
  <si>
    <t>EM</t>
  </si>
  <si>
    <t>Anatomy (from physiology)</t>
  </si>
  <si>
    <t xml:space="preserve">The result of this can be used for scientific communication, exploration aspect is understanding how the various molecular components fit together and interact in rule-based system that user defines </t>
  </si>
  <si>
    <t>molecule, virion</t>
  </si>
  <si>
    <t>This is mainly a structural paper but the interesting part related to physiology is the use of a user-defined rule-based system that is partly dependent on the molecular interactions as they build the model, e.g., the lipid bilayer density is defined by the density of molecular interactions, twist of DNA defined by rule specifying rotation between nucleotides</t>
  </si>
  <si>
    <t>nguyen-modeling-covid.jpg</t>
  </si>
  <si>
    <t>Nguyen, Ngan; Strnad, Ondrej; Klein, Tobias; Luo, Deng; Alharbi, Ruwayda; Wonka, Peter; Maritan, M.; Mindek, Peter; Autin, L.; Goodsell, D.; Viola, I.</t>
  </si>
  <si>
    <t>We present a new technique for the rapid modeling and construction of scientifically accurate mesoscale biological models. The resulting 3D models are based on a few 2D microscopy scans and the latest knowledge available about the biological entity, represented as a set of geometric relationships. Our new visual-programming technique is based on statistical and rule-based modeling approaches that are rapid to author, fast to construct, and easy to revise. From a few 2D microscopy scans, we determine the statistical properties of various structural aspects, such as the outer membrane shape, the spatial properties, and the distribution characteristics of the macromolecular elements on the membrane. This information is utilized in the construction of the 3D model. Once all the imaging evidence is incorporated into the model, additional information can be incorporated by interactively defining the rules that spatially characterize the rest of the biological entity, such as mutual interactions among macromolecules, and their distances and orientations relative to other structures. These rules are defined through an intuitive 3D interactive visualization as a visual-programming feedback loop. We demonstrate the applicability of our approach on a use case of the modeling procedure of the SARS-CoV-2 virion ultrastructure. This atomistic model, which we present here, can steer biological research to new promising directions in our efforts to fight the spread of the virus.</t>
  </si>
  <si>
    <t>We present a new technique for rapid modeling and construction of scientifically accurate mesoscale biological models. Resulting 3D models are based on few 2D microscopy scans and the latest knowledge about the biological entity represented as a set of geometric relationships. Our new technique is based on statistical and rule-based modeling approaches that are rapid to author, fast to construct, and easy to revise. From a few 2D microscopy scans, we learn statistical properties of various structural aspects, such as the outer membrane shape, spatial properties and distribution characteristics of the macromolecular elements on the membrane. This information is utilized in 3D model construction. Once all imaging evidence is incorporated in the model, additional information can be incorporated by interactively defining rules that spatially characterize the rest of the biological entity, such as mutual interactions among macromolecules, their distances and orientations to other structures. These rules are defined through an intuitive 3D interactive visualization and modeling feedback loop. We demonstrate the utility of our approach on a use case of the modeling procedure of the SARS-CoV-2 virus particle ultrastructure. Its first complete atomistic model, which we present here, can steer biological research to new promising directions in fighting spread of the virus.</t>
  </si>
  <si>
    <t>10.1109/TVCG.2020.3030415</t>
  </si>
  <si>
    <t>Deriving and Visualizing Uncertainty in Kinetic PET Modeling</t>
  </si>
  <si>
    <t>PET, CT, model</t>
  </si>
  <si>
    <t>Tissue, Organ, *Organism</t>
  </si>
  <si>
    <t>direct visualization, visual analysis to understand parameters: (note from figure) system employs multiple views supporting the kinetic modeling process. A multi-volume rendering view (top left) allows us to assess the spatial location of the input function sampling positions as well as of the ROIs. 2D slice views (bottom left) enable to assess tracer uptake in more detail and support repositioning of the image-derived input function sample locations. The plot (bottom right) shows the output of the Patlak graphical analysis. An uncertaintyaware widget (top right) reveals the modeling uncertainty
interactive visual feedback in the integrated visualization enables to adapt the input parameters in order to minimize the uncertainty</t>
  </si>
  <si>
    <t xml:space="preserve">metabolic activity in whole body </t>
  </si>
  <si>
    <t>whole body</t>
  </si>
  <si>
    <t>Main contributions of paper are: (1) Intra- and inter-model uncertainty derivation based on standard kinetic PET modeling approaches. (2) Integrated visualization of micro and macro parameter uncertainty to combine and compare the results of standard kinetic PET modeling approaches. Idea is to assess the standard kinetic PET modeling approaches in an integrated manner in order to improve the modeling result. novel view linking abstract and spatial representations is based on the ThemeRiver visualization metaphor (the uncertainty vis)</t>
  </si>
  <si>
    <t>nguyen-pet.jpg</t>
  </si>
  <si>
    <t>Nguyen, Khoa; Bock, Alexander; Ynnerman, Anders; Ropinski, Timo</t>
  </si>
  <si>
    <t>Kinetic modeling is the tool of choice when developing new positron emission tomography (PET) tracers for quantitative functional analysis. Several approaches are widely used to facilitate this process. While all these approaches are inherently different, they are still subject to uncertainty arising from various stages of the modeling process. In this paper we propose a novel approach for deriving and visualizing uncertainty in kinetic PET modeling. We distinguish between intra- and inter-model uncertainties. While intra-model uncertainty allows us to derive uncertainty based on a single modeling approach, inter-model uncertainty arises from the differences of the results of different approaches. To derive intra-model uncertainty we exploit the covariance matrix analysis. The inter-model uncertainty is derived by comparing the outcome of three standard kinetic PET modeling approaches. We derive and visualize this uncertainty to exploit it as a basis for changing model input parameters with the ultimate goal to reduce the modeling uncertainty and thus obtain a more realistic model of the tracer under investigation. To support this uncertainty reduction process, we visually link abstract and spatial data by introducing a novel visualization approach based on the ThemeRiver metaphor, which has been modified to support the uncertainty-aware visualization of parameter changes between spatial locations. We have investigated the benefits of the presented concepts by conducting an evaluation with domain experts.</t>
  </si>
  <si>
    <t>volume, surface mapping</t>
  </si>
  <si>
    <t>integrate uncertainty visualization approach with machine learning techniques to assist uncertainty reduction process</t>
  </si>
  <si>
    <t>10.2312/VCBM/VCBM12/107-114</t>
  </si>
  <si>
    <t xml:space="preserve">y-in Organ function section, introduction part before individual organ processes (general vis)? </t>
  </si>
  <si>
    <t>Using CellML with OpenCMISS to simulate multi-scale physiology</t>
  </si>
  <si>
    <t>Nickerson et al.</t>
  </si>
  <si>
    <t>Simulation (CellML models)</t>
  </si>
  <si>
    <t>See results of CellML simulations, modify parameters in OpenCMISS-Zinc (the compnent that allows field manipulation and visualization). CellML used to represent molecular-level mathematical models</t>
  </si>
  <si>
    <t>Bioengineering/Biotech</t>
  </si>
  <si>
    <t>OpenCMISS is an open-source modeling environment aimed, in particular, at the solution of bioengineering problems. OpenCMISS consists of two main parts: a computational library (OpenCMISS-Iron) and a field manipulation and visualization library (OpenCMISS-Zinc).</t>
  </si>
  <si>
    <t>opencmiss-membranepol.jpeg</t>
  </si>
  <si>
    <t>Nickerson, David P.; Ladd, David; Hussan, Jagir R.; Safaei, Soroush; Suresh, Vinod; Hunter, Peter J.; Bradley, Christopher P.</t>
  </si>
  <si>
    <t>OpenCMISS is an open-source modeling environment aimed, in particular, at the solution of bioengineering problems. OpenCMISS consists of two main parts: a computational library (OpenCMISS-Iron) and a field manipulation and visualization library (OpenCMISS-Zinc). OpenCMISS is designed for the solution of coupled multi-scale, multi-physics problems in a general-purpose parallel environment. CellML is an XML format designed to encode biophysically based systems of ordinary differential equations and both linear and non-linear algebraic equations. A primary design goal of CellML is to allow mathematical models to be encoded in a modular and reusable format to aid reproducibility and interoperability of modeling studies. In OpenCMISS, we make use of CellML models to enable users to configure various aspects of their multi-scale physiological models. This avoids the need for users to be familiar with the OpenCMISS internal code in order to perform customized computational experiments. Examples of this are: cellular electrophysiology models embedded in tissue electrical propagation models; material constitutive relationships for mechanical growth and deformation simulations; time-varying boundary conditions for various problem domains; and fluid constitutive relationships and lumped-parameter models. In this paper, we provide implementation details describing how CellML models are integrated into multi-scale physiological models in OpenCMISS. The external interface OpenCMISS presents to users is also described, including specific examples exemplifying the extensibility and usability these tools provide the physiological modeling and simulation community. We conclude with some thoughts on future extension of OpenCMISS to make use of other community developed information standards, such as FieldML, SED-ML, and BioSignalML. Plans for the integration of accelerator code (graphical processing unit and field programmable gate array) generated from CellML models is also discussed.</t>
  </si>
  <si>
    <t>opencmiss, modeling</t>
  </si>
  <si>
    <t>10.3389/fbioe.2014.00079</t>
  </si>
  <si>
    <t>Simplified simulation and visualization of tubular flows with approximate centerline generation</t>
  </si>
  <si>
    <t>Nobrega, Cravalho, Wangenheim</t>
  </si>
  <si>
    <t>CT,MRI imaging; Smoothed Particle Hydrodynamics (SPH) simulation</t>
  </si>
  <si>
    <t>visualization of simulation output</t>
  </si>
  <si>
    <t>Nobrega et al. created a method for simplified flow simulation, which relies on the structure’s centerline, to efficiently simulate fluid flows through tubular structures such as pipes and blood vessels. The technique is useful in performing simplified simulations, particularly when efficiency and visual feedback are important. **from Fig in paper: Surface-based motion field estimation. Patient-specific lung mesh (a) tracked through all phases, exemplarily shown for end-exhale (b) and end-inhale (c). Note that inside structures are covered in the mesh.</t>
  </si>
  <si>
    <t>nobrega.jpg</t>
  </si>
  <si>
    <t>Nobrega, Tiago H. C.; Carvalho, Diego Dias Bispo; Wangenheim, Aldo Von</t>
  </si>
  <si>
    <t>We present a method to efficiently simulate fluid flows through tubular structures such as pipes and blood vessels. The method relies on the structure's centerline and for that purpose we present an algorithm to generate an approximate centerline of a tubular structure defined by an ordinary polygonal mesh. As an additional benefit, this centerline provides approximations of measures about the tubular structure such as length of regions of interest and crosssection diameters. The fluid is simulated with the Smoothed Particle Hydrodynamics method and the fluid-structure interaction is simplified to provide interactive rates. The particles can be colored according to physical quantities to better visualize the evolution of the fluid's state in narrow and otherwise obstructed areas.</t>
  </si>
  <si>
    <t>flow visualization, particles</t>
  </si>
  <si>
    <t>10.1109/CBMS.2009.5255378</t>
  </si>
  <si>
    <t>The Systems Biology Graphical Notation</t>
  </si>
  <si>
    <t>Novère et al.</t>
  </si>
  <si>
    <t>omics data (database knowledge source)</t>
  </si>
  <si>
    <t xml:space="preserve">draws from database information but visual output highly abstracted and designed for communication purposes </t>
  </si>
  <si>
    <t>pathway, networks</t>
  </si>
  <si>
    <t xml:space="preserve">systems biology </t>
  </si>
  <si>
    <t xml:space="preserve">hypergraph modeling approach to promote standardization in how we depict biological networks </t>
  </si>
  <si>
    <t>novere.jpg</t>
  </si>
  <si>
    <t>Novère, Nicolas Le; Hucka, Michael; Mi, Huaiyu; Moodie, Stuart; Schreiber, Falk; Sorokin, Anatoly; Demir, Emek; Wegner, Katja; Aladjem, Mirit I.; Wimalaratne, Sarala M.; Bergman, Frank T.; Gauges, Ralph; Ghazal, Peter; Kawaji, Hideya; Li, Lu; Matsuoka, Yukiko; Villéger, Alice; Boyd, Sarah E.; Calzone, Laurence; Courtot, Melanie; Dogrusoz, Ugur; Freeman, Tom C.; Funahashi, Akira; Ghosh, Samik; Jouraku, Akiya; Kim, Sohyoung; Kolpakov, Fedor; Luna, Augustin; Sahle, Sven; Schmidt, Esther; Watterson, Steven; Wu, Guanming; Goryanin, Igor; Kell, Douglas B.; Sander, Chris; Sauro, Herbert; Snoep, Jacky L.; Kohn, Kurt; Kitano, Hiroaki</t>
  </si>
  <si>
    <t>Circuit diagrams and Unified Modeling Language diagrams are just two examples of standard visual languages that help accelerate work by promoting regularity, removing ambiguity and enabling software tool support for communication of complex information. Ironically, despite having one of the highest ratios of graphical to textual information, biology still lacks standard graphical notations. The recent deluge of biological knowledge makes addressing this deficit a pressing concern. Toward this goal, we present the Systems Biology Graphical Notation (SBGN), a visual language developed by a community of biochemists, modelers and computer scientists. SBGN consists of three complementary languages: process diagram, entity relationship diagram and activity flow diagram. Together they enable scientists to represent networks of biochemical interactions in a standard, unambiguous way. We believe that SBGN will foster efficient and accurate representation, visualization, storage, exchange and reuse of information on all kinds of biological knowledge, from gene regulation, to metabolism, to cellular signaling.</t>
  </si>
  <si>
    <t xml:space="preserve">SBGN, network diagram, node-link diagram </t>
  </si>
  <si>
    <t>the representation of spatial structures and spatial events, of composed and modular models, and of dynamic creation or destruction of compartments remains unchartered territory.</t>
  </si>
  <si>
    <t>10.1038/nbt.1558</t>
  </si>
  <si>
    <t>An integrated visual analysis system for fusing MR spectroscopy and multi-modal radiology imaging</t>
  </si>
  <si>
    <t>Nunes et al.</t>
  </si>
  <si>
    <t>MRS, MRI</t>
  </si>
  <si>
    <t xml:space="preserve">visual analysis application with inclusion of input MR data for context, for discovery, but generally have fairly clear analytical goals and questions </t>
  </si>
  <si>
    <t>tumor metabolism, perfusion</t>
  </si>
  <si>
    <t>Visual analysis tool to analyze cancer tissues from PET, MRI and MR spectroscopy images.</t>
  </si>
  <si>
    <t>nunes.jpg</t>
  </si>
  <si>
    <t>Nunes, Miguel; Rowland, Benjamin; Schlachter, Matthias; Ken, Soléakhéna; Matkovic, Kresimir; Laprie, Anne; Bühler, Katja</t>
  </si>
  <si>
    <t>For cancers such as glioblastoma multiforme, there is an increasing interest in defining ”biological target volumes” (BTV), high tumour-burden regions which may be targeted with dose boosts in radiotherapy. The definition of a BTV requires insight into tumour characteristics going beyond conventionally defined radiological abnormalities and anatomical features. Molecular and biochemical imaging techniques, like positron emission tomography, the use of Magnetic Resonance (MR) Imaging contrast agents or MR Spectroscopy deliver this information and support BTV delineation. MR Spectroscopy Imaging (MRSI) is the only non-invasive technique in this list. Studies with MRSI have shown that voxels with certain metabolic signatures are more susceptible to predict the site of relapse. Nevertheless, the discovery of complex relationships between a high number of different metabolites, anatomical, molecular and functional features is an ongoing topic of research - still lacking appropriate tools supporting a smooth workflow by providing data integration and fusion of MRSI data with other imaging modalities. We present a solution bridging this gap which gives fast and flexible access to all data at once. By integrating a customized visualization of the multi-modal and multi-variate image data with a highly flexible visual analytics (VA) framework, it is for the first time possible to interactively fuse, visualize and explore user defined metabolite relations derived from MRSI in combination with markers delivered by other imaging modalities. Real-world medical cases demonstrate the utility of our solution. By making MRSI data available both in a VA tool and in a multi-modal visualization renderer we can combine insights from each side to arrive at a superior BTV delineation. We also report feedback from domain experts indicating significant positive impact in how this work can improve the understanding of MRSI data and its integration into radiotherapy planning.</t>
  </si>
  <si>
    <t>slice rendering, color coded, scatter plot, brushing</t>
  </si>
  <si>
    <t>Mathematical generation of data</t>
  </si>
  <si>
    <t>10.1109/VAST.2014.7042481</t>
  </si>
  <si>
    <t>Blood flow clustering and applications in virtual stenting of intracranial aneurysms</t>
  </si>
  <si>
    <t>Oeltze et al.</t>
  </si>
  <si>
    <t>show that clustering based on streamline geometry as well as on domain-specific streamline attributes contributes to 
comparing and evaluating different virtual stenting strategies</t>
  </si>
  <si>
    <t>"We presented an approach for reducing visual clutter in streamline visualizations of simulated blood flow. The approach is based on clustering streamlines and computing cluster representatives, which are compiled into a flow summary. To determine the most appropriate clustering algorithm, we carried out a quantitative evaluation of spectral clustering, four variants of agglomerative hierarchical clustering, and k-means. Based on cluster validity measures, we identified SC and AHC with average link and Ward’s method, respectively as superior. In an expert evaluation of blood flow summaries generated by these algorithms, SC achieved the best ratings by a narrow margin. Its summaries are complete with respect to the relevant flow structures in most cases. In a tight feedback loop with our collaborators, we carefully designed the flow summary. The design lessons learned help scientists, e.g., in exploring flow in other vascular pathologies. 
""Evaluation of three clustering techniques — k-means, agglomerative hierarchical clustering (AHC), and spectral clustering to reduce clutter when visualizing streamlines traced from simulated blood flow."</t>
  </si>
  <si>
    <t>oeltze2014-clustering.jpg</t>
  </si>
  <si>
    <t>Sane, Sudhanshu; Bujack, Roxana; Garth, Christoph; Childs, Hank</t>
  </si>
  <si>
    <t>Understanding the hemodynamics of blood flow in vascular pathologies such as intracranial aneurysms is essential for both their diagnosis and treatment. Computational fluid dynamics (CFD) simulations of blood flow based on patient-individual data are performed to better understand aneurysm initiation and progression and more recently, for predicting treatment success. In virtual stenting, a flow-diverting mesh tube (stent) is modeled inside the reconstructed vasculature and integrated in the simulation. We focus on steady-state simulation and the resulting complex multiparameter data. The blood flow pattern captured therein is assumed to be related to the success of stenting. It is often visualized by a dense and cluttered set of streamlines.We present a fully automatic approach for reducing visual clutter and exposing characteristic flow structures by clustering streamlines and computing cluster representatives. While individual clustering techniques have been applied before to streamlines in 3D flow fields, we contribute a general quantitative and a domain-specific qualitative evaluation of three state-of-the-art techniques. We show that clustering based on streamline geometry as well as on domain-specific streamline attributes contributes to comparing and evaluating different virtual stenting strategies. With our work, we aim at supporting CFD engineers and interventional neuroradiologists.</t>
  </si>
  <si>
    <t>streamlines, clustering algorithms, blood flow</t>
  </si>
  <si>
    <t>-</t>
  </si>
  <si>
    <t>10.1109/TVCG.2013.2297914</t>
  </si>
  <si>
    <t>Integrated Visualization of Morphologic and Perfusion Data for the Analysis of Coronary Artery Disease</t>
  </si>
  <si>
    <t>MRI, CTA</t>
  </si>
  <si>
    <t>visual analysis but with element of direct visualization as well</t>
  </si>
  <si>
    <t>We presented visualization techniques for the analysis of perfusion data. In particular, the analysis of different parameters characterizing time-intensity curves for a particular voxel is supported. Colored icons, colored heightfields and flexible lenses turned out to be useful for the integrated visualization of different parameters. The visualization of perfusion parameters can be combined with the visualization of anatomic data in order to enhance the overview. For the analysis of myocardial perfusion, we support the analysis of perfusion data at rest and under stress. The Bull’s-Eye Plot which is frequently used for CAD diagnosis is refined to support the rest/stress comparison of perfusion parameters. The correlation between Bull’s-Eye Plot segments and the corresponding vascular structure is considered to allow a synchronized selection. The design and refinement of visualization techniques is guided by urgent diagnostic questions and informally discussed within clinical cooperations.</t>
  </si>
  <si>
    <t>oeltze2006.jpg</t>
  </si>
  <si>
    <t>Oeltze, S.; Grothues, F.; Hennemuth, A.; Preim, B.</t>
  </si>
  <si>
    <t>We present static and dynamic techniques to visualize perfusion data and to relate perfusion data to morphologic image data. In particular, we describe the integrated analysis of MRI myocardial perfusion data with CT coronary angiographies depicting the morphology. We refined the Bull’s-Eye Plot, a wide-spread and accepted analysis tool in cardiac diagnosis, to show aggregated information of perfusion data at rest and under stress. The correlation between regions of the myocard with reduced perfusion and 3d renditions of the coronary vessels can be explored within a synchronized visualization of both. With our research, we attempt to improve the diagnosis of early stage coronary artery disease.</t>
  </si>
  <si>
    <t>slice rendering, bullseye plot, bulls-eye plot, brushing</t>
  </si>
  <si>
    <t>10.2312/VisSym/EuroVis06/131-138</t>
  </si>
  <si>
    <t>Visual analysis of cerebral perfusion data four interactive approaches and a comparison</t>
  </si>
  <si>
    <t xml:space="preserve">interactive analysis approaches require the user to eventually decide which part of the tissue is ranked among infarcted and healthy tissue, respectively. Top 2 panels are direct visualization to explore the data in raw form </t>
  </si>
  <si>
    <t>Visualization techniques for the analysis of perfusion data. In particular, the analysis of different parameters characterizing time-intensity curves for a particular voxel is supported.</t>
  </si>
  <si>
    <t>oeltze2009.jpg</t>
  </si>
  <si>
    <t>Oeltze-Jafra, S.; Cebral, J. R.; Janiga, G.; Preim, B.</t>
  </si>
  <si>
    <t>Cerebral perfusion data are acquired to characterize the regional blood supply of brain tissue. One of their major diagnostic applications is ischemic stroke assessment. We present a comparison of four interactive approaches to analyzing cerebral perfusion data from ischemic stroke patients which are based on (1) concentration-time curves (CTC) derived from the original data, (2) parameters describing the CTC shape, (3) enhancement trends computed in a statistical analysis, and (4) semi-quantitative perfusion parameters derived via parametric modelling and deconvolution. The comparison is carried out with regard to the involved data pre-processing, the complexity of the interactive analysis and the resulting tissue selections. It is supported by a visual analysis framework that integrates the different approaches. The rich information content in time-dependent 3D perfusion data is both an opportunity for improved diagnosis and a challenge how to optimize the assessment of such rich data. With our comparison we contribute to a discussion between data-near and model-near assessment strategies and their respective opportunities.</t>
  </si>
  <si>
    <t>slice rendering, line plot, brushing</t>
  </si>
  <si>
    <t>10.1109/ISPA.2009.5297654</t>
  </si>
  <si>
    <t>Interactive Visual Analysis of Perfusion Data</t>
  </si>
  <si>
    <t>fMRI, SPECT</t>
  </si>
  <si>
    <t xml:space="preserve">interactive visual analysis approach for the evaluation of perfusion data. integrate statistical methods and interactive feature specification. Correlation analysis and Principal Component Analysis (PCA) are applied for dimensionreduction and to achieve a better understanding of the inter-parameter relations. Multiple, linked views facilitate the definition of features by brushing multiple dimensions. The specification result is linked to all views establishing a focus+context style of visualization in 3D. </t>
  </si>
  <si>
    <t>blood flow (perfusion to tissue)</t>
  </si>
  <si>
    <t>Brain, Heart, Breast</t>
  </si>
  <si>
    <t xml:space="preserve">We presented the integration of pre-processing techniques, statistical methods, and interactive feature specification for the analysis of the multi-dimensional space of perfusion parameters. The visual analysis strategy presented here allows to assess the reliability of specific perfusion parameters, the correlation of perfusion parameters in a particular case, and thus enables an efficient evaluation focused on a significant subset of perfusion parameters. The statistical analysis facilitates the detection of trends in the data. Trends, representing typical enhancement patterns, may be applied for the detection of suspicious structures while trends, representing atypical enhancement patterns, may indicate pre-processing failures. </t>
  </si>
  <si>
    <t>oeltze2007.jpg</t>
  </si>
  <si>
    <t>Oeltze, Steffen; Doleisch, Helmut; Hauser, Helwig; Muigg, Philipp; Preim, Bernhard</t>
  </si>
  <si>
    <t>Perfusion data are dynamic medical image data which characterize the regional blood flow in human tissue. These data have a great potential in medical diagnosis, since diseases can be better discriminated and detected at an earlier stage compared to static image data. The wide-spread use of perfusion data is hampered by the lack of efficient evaluation methods. For each voxel, a time-intensity curve characterizes the enhancement of a contrast agent. Parameters derived from these curves characterize the perfusion and have to be integrated for diagnosis. The diagnostic evaluation of this multi-field data is challenging and time-consuming due to its complexity. For the visual analysis of such datasets, feature-based approaches allow to reduce the amount of data and direct the user to suspicious areas. We present an interactive visual analysis approach for the evaluation of perfusion data. For this purpose, we integrate statistical methods and interactive feature specification. Correlation analysis and Principal Component Analysis (PCA) are applied for dimension reduction and to achieve a better understanding of the inter-parameter relations. Multiple, linked views facilitate the definition of features by brushing multiple dimensions using non-binary and composite brushes. The specification result is linked to all views establishing a focus+context style of visualization in 3D. We discuss our approach with respect to clinical datasets from the three major application areas: breast tumor diagnosis, ischemic stroke diagnosis as well as the diagnosis of the coronary heart disease (CHD). It turns out that the significance of perfusion parameters strongly depends on the individual patient, scanning parameters and data pre-processing.</t>
  </si>
  <si>
    <t>slice rendering, color coded, histogram, PCA, brushing</t>
  </si>
  <si>
    <t>10.1109/TVCG.2007.70569</t>
  </si>
  <si>
    <t>Cluster Analysis of Vortical Flow in Simulations of Cerebral Aneurysm Hemodynamics</t>
  </si>
  <si>
    <t>MRI, CT</t>
  </si>
  <si>
    <t>visual analysis of vorteces with cutaway</t>
  </si>
  <si>
    <t>Cerebral aneurysm</t>
  </si>
  <si>
    <t>A clustering-based approach for the visual analysis of vortical flow in simulated cerebral aneurysm hemodynamics</t>
  </si>
  <si>
    <t>oeltze2016.jpg</t>
  </si>
  <si>
    <t>Oeltze, Steffen; Preim, Bernhard; Hauser, Helwig; Rørvik, Jarle; Lundervold, Arvid</t>
  </si>
  <si>
    <t>Computational fluid dynamic (CFD) simulations of blood flow provide new insights into the hemodynamics of vascular pathologies such as cerebral aneurysms. Understanding the relations between hemodynamics and aneurysm initiation, progression, and risk of rupture is crucial in diagnosis and treatment. Recent studies link the existence of vortices in the blood flow pattern to aneurysm rupture and report observations of embedded vortices - a larger vortex encloses a smaller one flowing in the opposite direction - whose implications are unclear. We present a clustering-based approach for the visual analysis of vortical flow in simulated cerebral aneurysm hemodynamics. We show how embedded vortices develop at saddle-node bifurcations on vortex core lines and convey the participating flow at full manifestation of the vortex by a fast and smart grouping of streamlines and the visualization of group representatives. The grouping result may be refined based on spectral clustering generating a more detailed visualization of the flow pattern, especially further off the core lines. We aim at supporting CFD engineers researching the biological implications of embedded vortices.</t>
  </si>
  <si>
    <t>clustering, grouping, streamlines, glyphs, Blood, Computational Fluid Dynamics, Shape, Bifurcation, Hemodynamics, Aneurysm, Visualization</t>
  </si>
  <si>
    <t>10.1109/TVCG.2015.2467203</t>
  </si>
  <si>
    <t>ChromEMT: Visualizing 3D chromatin structure and compaction in interphase and mitotic cells</t>
  </si>
  <si>
    <t>Ou et al.</t>
  </si>
  <si>
    <t>ChromEMT (= electron microscopy tomography (EMT) time lapse + ChromEM labeling method)</t>
  </si>
  <si>
    <t>visualize compaction of chromosomes in the nucleus during mitosis, direct visualization of time-lapse microscopy</t>
  </si>
  <si>
    <t>mitosis, chromatin packing</t>
  </si>
  <si>
    <t>chromatin, chromosome</t>
  </si>
  <si>
    <t>To visualize chromatin in situ, we identified a fluorescent dye that stains DNA with an osmiophilic polymer and selectively enhances its contrast in EM. ... Chromatin chains have many different particle arrangements and bend at various lengths to achieve structural compaction and high packing densities. **The nuclei of human cells contain 2 meters of genomic DNA. How does it all fit? Compaction starts with the DNA wrapping around histone octamers to form nucleosomes, but it is unclear how these further compress into mitotic chromosomes. Ou et al. describe a DNA-labeling method that allows them to visualize chromatin organization in human cells (see the Perspective by Larson and Misteli). They show that chromatin forms flexible chains with diameters between 5 and 24 nm. In mitotic chromosomes, chains bend back on themselves to pack at high density, whereas during interphase, the chromatin chains are more extended.
**mainly about structure but includes time-lapse video of chromatin packing in nucleus during cell division process</t>
  </si>
  <si>
    <t>ou.jpg</t>
  </si>
  <si>
    <t>Ou, Horng D.; Phan, Sébastien; Deerinck, Thomas J.; Thor, Andrea; Ellisman, Mark H.; O’Shea, Clodagh C.</t>
  </si>
  <si>
    <t>The chromatin structure of DNA determines genome compaction and activity in the nucleus. On the basis of in vitro structures and electron microscopy (EM) studies, the hierarchical model is that 11-nanometer DNA-nucleosome polymers fold into 30- and subsequently into 120- and 300- to 700-nanometer fibers and mitotic chromosomes. To visualize chromatin in situ, we identified a fluorescent dye that stains DNA with an osmiophilic polymer and selectively enhances its contrast in EM. Using ChromEMT (ChromEM tomography), we reveal the ultrastructure and three-dimensional (3D) organization of individual chromatin polymers, megabase domains, and mitotic chromosomes. We show that chromatin is a disordered 5- to 24-nanometer-diameter curvilinear chain that is packed together at different 3D concentration distributions in interphase and mitosis. Chromatin chains have many different particle arrangements and bend at various lengths to achieve structural compaction and high packing densities.</t>
  </si>
  <si>
    <t>interphase, mitosis, chromatin packing, microscopy, super resolution microscopy</t>
  </si>
  <si>
    <t>10.1126/science.aag0025</t>
  </si>
  <si>
    <t>Scale-Space Splatting: Reforming Spacetime for Cross-Scale Exploration of Integral Measures in Molecular Dynamics</t>
  </si>
  <si>
    <t>Pálenik et al.</t>
  </si>
  <si>
    <t>visual exploration for hypothesis generation on when protein-ligand interactions may occur, explore dataset</t>
  </si>
  <si>
    <t xml:space="preserve">molecular interactions </t>
  </si>
  <si>
    <t>scale space splatting is a visual exploratory analysis tool to identify multiresolution (spatially and temporally, but not a entire data perspective -- using aggregation that can be granularized) ligand-binding events (using interaction energy)</t>
  </si>
  <si>
    <t>palenik.jpg</t>
  </si>
  <si>
    <t>Pálenik, Juraj; Byška, Jan; Bruckner, Stefan; Hauser, Helwig</t>
  </si>
  <si>
    <t xml:space="preserve">Understanding large amounts of spatiotemporal data from particle-based simulations, such as molecular dynamics, often relies on the computation and analysis of aggregate measures. These, however, by virtue of aggregation, hide structural information about the space/time localization of the studied phenomena. This leads to degenerate cases where the measures fail to capture distinct behaviour. In order to drill into these aggregate values, we propose a multi-scale visual exploration technique. Our novel representation, based on partial domain aggregation, enables the construction of a continuous scale-space for discrete datasets and the simultaneous exploration of scales in both space and time. We link these two scale-spaces in a scale-space space-time cube and model linked views as orthogonal slices through this cube, thus enabling the rapid identification of spatio-temporal patterns at multiple scales. To demonstrate the effectiveness of our approach, we showcase an advanced exploration of a protein-ligand simulation.
</t>
  </si>
  <si>
    <t xml:space="preserve">scale-space changes, aggregation, </t>
  </si>
  <si>
    <t>support for Van der Waals energy</t>
  </si>
  <si>
    <t>10.1109/TVCG.2019.2934258</t>
  </si>
  <si>
    <t>A 3-D model used to explore how cell adhesion and stiffness affect cell sorting and movement in multicellular systems</t>
  </si>
  <si>
    <t>Palsson</t>
  </si>
  <si>
    <t>modeling used to illustrate cell adhesion and signaling patterns</t>
  </si>
  <si>
    <t>Cell aggregation/adhesion</t>
  </si>
  <si>
    <t>Cell/Tissue</t>
  </si>
  <si>
    <t>Biology</t>
  </si>
  <si>
    <t>Model to determine the effects of adhesion and cell signaling on cell movements during aggregation</t>
  </si>
  <si>
    <t>palsson.jpg</t>
  </si>
  <si>
    <t>Palsson, Eirikur</t>
  </si>
  <si>
    <t>A three-dimensional mathematical model is used to determine the effects of adhesion and cell signalling on cell movements during the aggregation and slug stages of Dictyostelium discoideum (Dd) and to visualize cell sorting. The building blocks of the model are individual deformable ellipsoidal cells, where movement depends on internal parameter state (cell size and stiffness) and on external cues from the neighboring cells, extracellular matrix, and chemical signals. Cell movement and deformation are calculated from equations of motion using the total force acting on each cell, ensuring that forces are balanced. The simulations show that the sorting patterns of prestalk and prespore cells, emerging during the slug stage, depend critically on the type of cell adhesion and not just on chemotactic differences between cells. This occurs because cell size and stiffness can prevent the otherwise faster cells from passing the slower cells. The patterns are distinctively different when the prestalk cells are more or less adhesive than the prespore cells. These simulations suggest that sorting is not solely due to differential chemotaxis, and that differences in both adhesion strength and type between different cell types play a very significant role, both in Dictyostelium and other systems.</t>
  </si>
  <si>
    <t>slice rendering, density rendering, 3D view, animation</t>
  </si>
  <si>
    <t>10.1016/j.jtbi.2008.05.004</t>
  </si>
  <si>
    <t>Strain analysis and visualization: left ventricle of a heart</t>
  </si>
  <si>
    <t>Park, Park</t>
  </si>
  <si>
    <t>simulation, MRI</t>
  </si>
  <si>
    <t>explore output of parametric model, specific analytical goal is to quantitatively evaluate areas of strain on the left ventricular wall of the heart (comprehensive strain analysis)</t>
  </si>
  <si>
    <t>heart beat (specifically motion of left ventricular wall)</t>
  </si>
  <si>
    <t>\cite{park:2000} (park is visual analysis) Park et al. \cite{park:2000} created a method to model the patient left ventricle from the data, and to visualize different measures on the wall of the heart. Their tool is capable to explore the tensor field on the wall of the heart along main axis, circular axis, and to explore inner wall of the heart as well.
**"The 3D deformation fields of the LV models were initially estimated from tagged MRI data sets [19], which provide in-plane temporal correspondence of material points. While there is some initial experience in the use of tagged MRI and related techniques to study the 3D motion of the heart there is still no generally accepted method for analysis and display of the 3D heart motion. The parameter-function model captures the 3D deformation field in its model parameters, and the volumetric model can be regenerated based on the estimated parameter, allowing us to select any desired volume element within the myocardium for a conventional strain analysis. In this paper, we have verified that the results of a conventional strain analysis performed on the parameter-function model are in agreement with those from a conventional finite element model [15]. Furthermore, we have proposed a new methodology for visualizing multi-dimensional local quantities for a better rendition of overall strain variation. It will help to gain a thorough and localized understanding of the LV motion, and should significantly increase the clinical utility of such heart motion analyses."</t>
  </si>
  <si>
    <t>park.jpg</t>
  </si>
  <si>
    <t>Park, Jinah; Park, Sang Il</t>
  </si>
  <si>
    <t>Clinical utility of computational models is crucial in the applications of medical data visualization. Previously we have developed a new class of volumetric models whose parameters are functions in conjunction with physically based deformable modeling framework, and have applied the technique to estimate the left ventricular (LV) wall motion. We have successfully showed that the model parameter functions characterize the LV motion of normal and abnormal states and that no further non-trivial post-processing is required for anatomically meaningful interpretation. In an e!ort to evaluate the LV model, this paper presents a method and results from a strain analysis based on the nodal displacements of the deformable LV model. Furthermore, in order to visualize the local quantities on the volumetric model for an e!ective analysis, we also developed a methodology to assist in assessing the cardiac function utilizing principal strains, Von-Mises' yield criteria, and a smoothing "lter. Each strain tensor component was in the range of values observed in other reported studies. The application of a smoothing "lter on the model improved in visualizing the overall trend of each strain variation. With our platform for a comprehensive strain analysis, we have augmented a clinical utility to the deformable models with parameter functions.</t>
  </si>
  <si>
    <t>10.1016/S0097-8493(00)00073-X</t>
  </si>
  <si>
    <t>Interactive Real Time Simulation of Cardiac Radio-Frequency Ablation</t>
  </si>
  <si>
    <t>Pernod et al.</t>
  </si>
  <si>
    <t>direct visualization of simulation</t>
  </si>
  <si>
    <t>heart beat, arrhythmia</t>
  </si>
  <si>
    <t>A medical procedure, where the dysfunctional tissue is ablated using the heat generated from medium frequency alternating current, is called radio-frequency ablation. This procedure is done on human hearts in case of cardiac arrhythmia. Pernod et al. \cite{pernod:2010} proposed a real-time electrophysiology model, which is both discrete for the state of cardiac tissue and continuous for the propagation of the electrical wave. They have applied the anisotropic Fast Marching Method to simulate the cardiac electrophysiology in real-time for tetrahedral meshes of coarse resolution (tissue level). The model has been coupled with pre-recorded realistic heart mechanical deformations, and helps to explore the propagation of the extracellular potential, pace locally the myocardium or simulate the burning of cardiac tissue as done in radiofrequency ablation interventions.</t>
  </si>
  <si>
    <t>pernod.jpg</t>
  </si>
  <si>
    <t>Pernod, Erik; Sermesant, Maxime; Relan, Jatin; Delingette, Herve</t>
  </si>
  <si>
    <t>Virtual reality based therapy simulation meets a growing interest from the medical community due to its potential impact for the training of medical residents and the planning of therapies. In this paper, we describe a prototype for rehearsing radio-frequency ablation of the myocardium in the context of cardiac arrhythmia. Our main focus has been on the real-time modeling of electrophysiology which is suitable for representing simple cases of arrhythmia (ectopic focus, ventricular tachycardia). To this end, we use an anisotropic multi-front fast marching method to simulate transmembrane potential propagation in cardiac tissues. The electric propagation is coupled with a pre-recorded beating heart model. Thanks to a 3D user interface, the user can interactively measure the local extracellular potential, pace locally the myocardium or simulate the burning of cardiac tissue as done in radiofrequency ablation interventions. To illustrate this work, we show the simulation of various arrhythmias cases built from patient specific medical images including the right and left ventricles, the fiber orientation and the location of ischemic regions.</t>
  </si>
  <si>
    <t>mesh, surface mapping, color coded, virtual reality, VR</t>
  </si>
  <si>
    <t>Extended to better represent the pathological behaviour and to include patient specific restitution curves</t>
  </si>
  <si>
    <t>10.2312/VCBM/VCBM10/091-098</t>
  </si>
  <si>
    <t>Blood Flow in Its Context: Combining 3D B-Mode and Color Doppler Ultrasonic Data</t>
  </si>
  <si>
    <t>Petersch, Honigmann</t>
  </si>
  <si>
    <t>D-US</t>
  </si>
  <si>
    <t>direct visualization of flow with combined modalities, explore simulation results</t>
  </si>
  <si>
    <t>new combinations of photorealistic and NPR techniques in a one-level composite color rendering process for combined B-mode and power/color Doppler data, which offers different blending possibilities.</t>
  </si>
  <si>
    <t>petersch.jpg</t>
  </si>
  <si>
    <t>Petersch, Bernhard; Hönigmann, Dieter</t>
  </si>
  <si>
    <t>Visualization of volumetric multicomponent data sets is a high-dimensional problem, especially for color data. Medical 3D ultrasound (US) technology has rapidly advanced during the last few decades and scanners can now generate joint 3D scans of tissues (B-mode) and blood flow (power or color Doppler) in real time. Renderings of such data sets have to comprehensively convey both the relevant structures of the tissues that form the context for blood flow, as well as the distribution of blood flow itself. The narrow field of view in US data, which is often used to make real-time imaging possible, complicates volume exploration since only parts of organs are usually visible, that is, clearly defined anatomical landmarks are scarce. In addition, the noisy nature and low signal-tocontrast ratio of US data make effective visualization a challenge, whereby there are currently no convincing solutions for combined US B-mode and color Doppler data rendering. Therefore, displaying 2D slices out of the 3D data is still often the preferred visualization method. We present new combinations of photorealistic and nonphotorealistic rendering strategies for combined visualization of B-mode and color Doppler data, which are straightforward to implement, flexible, and suited for a wide range of US applications.</t>
  </si>
  <si>
    <t>slice rendering, color coded, representation combination, Three-dimensional ultrasound, color Doppler, composite rendering, NPR, DVR, picture/image generation, threedimensional graphics and realism</t>
  </si>
  <si>
    <t>GPU-based implementation, and we are aiming at a thorough clinical evaluation</t>
  </si>
  <si>
    <t>10.1109/TVCG.2007.1018</t>
  </si>
  <si>
    <t>Backmapping triangulated surfaces to coarse-grained membrane models</t>
  </si>
  <si>
    <t>Pezeshkian, Marrink</t>
  </si>
  <si>
    <t>smulation</t>
  </si>
  <si>
    <t xml:space="preserve">browse/explore simulation output </t>
  </si>
  <si>
    <t>organelle membrane dynamics</t>
  </si>
  <si>
    <t>organelle</t>
  </si>
  <si>
    <t>hierarchical modeling framework: At a length scale around 10 nm, the detailed membrane interaction of single proteins can be investigated using aaMD on the microsecond timescale. Protein–protein interactions can be probed using cgMD, at spatio-temporal scales of 100 nm and milliseconds. The results from aaMD and cgMD can be used to calibrate mesoscale models, which allow simulating the membrane remodeling induced by many proteins at micrometer length and macroscopic timescale (seconds). Backmapping to coarse-grain resolution can provide a near-atomistic view of these remodeled membrane shapes, with the possibility to further backmap local subregions to atomistic detail.</t>
  </si>
  <si>
    <t>pezeshkian.jpg</t>
  </si>
  <si>
    <t>Pezeshkian, Weria; Marrink, Siewert J.</t>
  </si>
  <si>
    <t>Biological membranes exhibit diversity in their shapes and complexity in chemical compositions that are linked to many cellular functions. These two central features of biomembranes have been the subject of numerous simulation studies, using a diverse range of computational techniques. Currently, the field is able to capture this complexity at increasing levels of realism and connect the microscopic view on protein–lipid interactions to cellular morphologies at the level of entire organelles. Here we highlight recent advances in this topic, identify current bottlenecks, and sketch possible ways ahead.</t>
  </si>
  <si>
    <t>Membrane curvature; Multiscale simulations; Organelle shape; Mesoscale models; Molecular dynamics; Cell membranes</t>
  </si>
  <si>
    <t>Major remaining challenges, at all levels of resolution, are as follows: (i) to further increase complexity in terms of membrane composition, making use of advanced experimental data — in particular with respect to local compositions in living cells; (ii) to add the cellular context, for instance, the cytoskeleton framework and realistic models for the cytoplasm; (iii) and to include out of equilibrium aspects, for instance, using open boundary methods and incorporating reactive schemes into classical and mesoscale methods. These challenges are compounded by the need to capture these processes over a multitude of spatio-temporal scales, requiring further progress in bridging the various computational methods into a consistent modeling framework. Advances in incorporating machine learning and artificial intelligence may prove to be a key asset in this respect</t>
  </si>
  <si>
    <t>10.1016/j.ceb.2021.02.009</t>
  </si>
  <si>
    <t>Cell lineage visualisation</t>
  </si>
  <si>
    <t>Pretorius, Khan, Errington</t>
  </si>
  <si>
    <t>Cell population development</t>
  </si>
  <si>
    <t>Cancer tissue</t>
  </si>
  <si>
    <t>Enabling comprehensive analysis of the cell population development</t>
  </si>
  <si>
    <t>pretorius.jpg</t>
  </si>
  <si>
    <t>Pretorius, A. J.; Khan, I. A.; Errington, R. J.</t>
  </si>
  <si>
    <t>Cell lineages describe the developmental history of cell populations and are produced by combining time-lapse imaging and image processing. Biomedical researchers study cell lineages to understand fundamental processes such as cell differentiation and the pharmacodynamic action of anticancer agents. Yet, the interpretation of cell lineages is hindered by their complexity and insufficient capacity for visual analysis. We present a novel approach for interactive visualisation of cell lineages. Based on an understanding of cellular biology and live-cell imaging methodology, we identify three requirements: multimodality (cell lineages combine spatial, temporal, and other properties), symmetry (related to lineage branching structure), and synchrony (related to temporal alignment of cellular events). We address these by combining visual summaries of the spatiotemporal behaviour of an arbitrary number of lineages, including variation from average behaviour, with node-link representations that emphasise the presence or absence of symmetry and synchrony. We illustrate the merit of our approach by presenting a real-world case study where the cytotoxic action of the anticancer drug topotecan was determined.</t>
  </si>
  <si>
    <t>bar plot, tree view, brushing</t>
  </si>
  <si>
    <t>Linking visual analysis to the underlying image data</t>
  </si>
  <si>
    <t>10.1111/cgf.12614</t>
  </si>
  <si>
    <t>A multi-scale map of cell structure fusing protein images and interactions</t>
  </si>
  <si>
    <t>Qin et al.</t>
  </si>
  <si>
    <t>microscopy, mass spectrometry/affinity purification</t>
  </si>
  <si>
    <t>machine learning approach in which protein imaging and biophysical association are integrated to create a unified map of subcellular components. Explore resulting map of these components to understand structure and related functions</t>
  </si>
  <si>
    <t>molecular interactions, molecular pathway, cell dynamics</t>
  </si>
  <si>
    <t>molecule, organelle, cell</t>
  </si>
  <si>
    <t>multiscale integrated cell (MuSIC)  integrates immunofluorescence images in the Human Protein Atlas with affinity purifications in BioPlex5 to create a unified hierarchical map of human cell architecture. The positioning of proteins near each other in the map indicates that they have related function/share in the same process. node-link diagram, nodes encode to relative size of structures</t>
  </si>
  <si>
    <t>qin-music.jpg</t>
  </si>
  <si>
    <t>Qin, Yue; Huttlin, Edward L.; Winsnes, Casper F.; Gosztyla, Maya L.; Wacheul, Ludivine; Kelly, Marcus R.; Blue, Steven M.; Zheng, Fan; Chen, Michael; Schaffer, Leah V.; Licon, Katherine; Bäckström, Anna; Vaites, Laura Pontano; Lee, John J.; Ouyang, Wei; Liu, Sophie N.; Zhang, Tian; Silva, Erica; Park, Jisoo; Pitea, Adriana; Kreisberg, Jason F.; Gygi, Steven P.; Ma, Jianzhu; Harper, J. Wade; Yeo, Gene W.; Lafontaine, Denis L. J.; Lundberg, Emma; Ideker, Trey</t>
  </si>
  <si>
    <t>The cell is a multi-scale structure with modular organization across at least four orders of magnitude1. Two central approaches for mapping this structure—protein fluorescent imaging and protein biophysical association—each generate extensive datasets, but of distinct qualities and resolutions that are typically treated separately2,3. Here we integrate immunofluorescence images in the Human Protein Atlas with affinity purifications in BioPlex to create a unified hierarchical map of human cell architecture. Integration is achieved by configuring each approach as a general measure of protein distance, then calibrating the two measures using machine learning. The map, known as the multi-scale integrated cell (MuSIC 1.0), resolves 69 subcellular systems, of which approximately half are to our knowledge undocumented. Accordingly, we perform 134 additional affinity purifications and validate subunit associations for the majority of systems. The map reveals a pre-ribosomal RNA processing assembly and accessory factors, which we show govern rRNA maturation, and functional roles for SRRM1 and FAM120C in chromatin and RPS3A in splicing. By integration across scales, MuSIC increases the resolution of imaging while giving protein interactions a spatial dimension, paving the way to incorporate diverse types of data in proteome-wide cell maps.</t>
  </si>
  <si>
    <t>spatial organization, molecular organization, protein interactions, node-link diagram</t>
  </si>
  <si>
    <t>"We expect future validation of MuSIC systems to draw from a range of functional assays at the molecular, pathway and cellular level."</t>
  </si>
  <si>
    <t>10.1038/s41586-021-04115-9</t>
  </si>
  <si>
    <t>Improving extracellular vesicles visualization: From static to motion</t>
  </si>
  <si>
    <t>Reclusa et al.</t>
  </si>
  <si>
    <t>explore output of imaging data in raw form, use MIP (max intensity projections)</t>
  </si>
  <si>
    <t>extracellular vesicle internalization</t>
  </si>
  <si>
    <t>vesicle</t>
  </si>
  <si>
    <t xml:space="preserve">cell biology </t>
  </si>
  <si>
    <t>EVs are emerging as armed vehicles for intercellular communication5. EVs composition is heterogeneous and in a dynamic state, mirroring the parental cells and its pathological and physiological state. This study used a novel imaging method in microscopy to track the movements/internalization of cellular vesicles, which has implications in cellular communication. Visualization part is really just looking at the direct output of the imaging data, looking for the vesicles; used also EM to measure sizes of the cells, basic bar chart visualization to determine the average diameter of the vesicles</t>
  </si>
  <si>
    <t>reclusa.jpg</t>
  </si>
  <si>
    <t>Reclusa, Pablo; Verstraelen, Peter; Taverna, Simona; Gunasekaran, Muthukumar; Pucci, Marzia; Pintelon, Isabel; Claes, Nathalie; de Miguel-Pérez, Diego; Alessandro, Riccardo; Bals, Sara; Kaushal, Sunjay; Rolfo, Christian</t>
  </si>
  <si>
    <t>In the last decade, extracellular vesicles (EVs) have become a hot topic. The findings on EVs content and effects have made them a major field of interest in cancer research. EVs, are able to be internalized through integrins expressed in parental cells, in a tissue specific manner, as a key step of cancer progression and pre-metastatic niche formation. However, this specificity might lead to new opportunities in cancer treatment by using EVs as devices for drug delivery. For future applications of EVs in cancer, improved protocols and methods for EVs isolation and visualization are required. Our group has put efforts on developing a protocol able to track the EVs for in vivo internalization analysis. We showed, for the first time, the videos of labeled EVs uptake by living lung cancer cells.</t>
  </si>
  <si>
    <t>live cell imaging, imaging protocol, imaging method, EV update</t>
  </si>
  <si>
    <t>10.1038/s41598-020-62920-0</t>
  </si>
  <si>
    <t>Real-time cortical simulation on neuromorphic hardware</t>
  </si>
  <si>
    <t>Rhodes et al.</t>
  </si>
  <si>
    <t>Figure designed to show the microcircuitry of excitatory and inhibitory neurons. This is an interesting way to communicate the layering of the different neuron types in cortical tissue</t>
  </si>
  <si>
    <t>brain -- sensory cortex</t>
  </si>
  <si>
    <t xml:space="preserve">cortical simulation in real time of a spiking neural network in small cortical microcircuit tissue section (1mm3) using digital neuromorphic platform SpiNNaker. </t>
  </si>
  <si>
    <t>rhodes.jpeg</t>
  </si>
  <si>
    <t>Rhodes, Oliver; Peres, Luca; Rowley, Andrew G. D.; Gait, Andrew; Plana, Luis A.; Brenninkmeijer, Christian; Furber, Steve B.</t>
  </si>
  <si>
    <t>Real-time simulation of a large-scale biologically representative spiking neural network is presented, through the use of a heterogeneous parallelization scheme and SpiNNaker neuromorphic hardware. A published cortical microcircuit model is used as a benchmark test case, representing ≈1 mm2 of early sensory cortex, containing 77 k neurons and 0.3 billion synapses. This is the first hard real-time simulation of this model, with 10 s of biological simulation time executed in 10 s wall-clock time. This surpasses best-published efforts on HPC neural simulators (3 × slowdown) and GPUs running optimized spiking neural network (SNN) libraries (2 × slowdown). Furthermore, the presented approach indicates that real-time processing can be maintained with increasing SNN size, breaking the communication barrier incurred by traditional computing machinery. Model results are compared to an established HPC simulator baseline to verify simulation correctness, comparing well across a range of statistical measures. Energy to solution and energy per synaptic event are also reported, demonstrating that the relatively low-tech SpiNNaker processors achieve a 10 × reduction in energy relative to modern HPC systems, and comparable energy consumption to modern GPUs. Finally, system robustness is demonstrated through multiple 12 h simulations of the cortical microcircuit, each simulating 12 h of biological time, and demonstrating the potential of neuromorphic hardware as a neuroscience research tool for studying complex spiking neural networks over extended time periods.</t>
  </si>
  <si>
    <t>cortical simulation, hardware</t>
  </si>
  <si>
    <t xml:space="preserve"> extend simulation times and computational neuroscience research to explore long-term effects in the brain</t>
  </si>
  <si>
    <t>10.1098/rsta.2019.0160</t>
  </si>
  <si>
    <t>Computational fluid dynamics simulations of blood flow regularized by 3D phase contrast MRI</t>
  </si>
  <si>
    <t>Rispoli et al.</t>
  </si>
  <si>
    <t>Simulation, MRI</t>
  </si>
  <si>
    <t>Main focus of paper is the CFD simulation, visualization in paper simply is to visualize results of the simulation</t>
  </si>
  <si>
    <t xml:space="preserve">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
  </si>
  <si>
    <t>rispoli.jpg</t>
  </si>
  <si>
    <t>Rispoli, Vinicius C.; Nielsen, Jon F.; Nayak, Krishna S.; Carvalho, Joao L. A.</t>
  </si>
  <si>
    <t>Background: Phase contrast magnetic resonance imaging (PC-MRI) is used clinically for quantitative assessment of cardiovascular flow and function, as it is capable of providing directly-measured 3D velocity maps. Alternatively, vascular flow can be estimated from model-based computation fluid dynamics (CFD) calculations. CFD provides arbitrarily high resolution, but its accuracy hinges on model assumptions, while velocity fields measured with PC-MRI generally do not satisfy the equations of fluid dynamics, provide limited resolution, and suffer from partial volume effects. The purpose of this study is to develop a proof-of-concept numerical procedure for constructing a simulated flow field that is influenced by both direct PC-MRI measurements and a fluid physics model, thereby taking advantage of both the accuracy of PC-MRI and the high spatial resolution of CFD. The use of the proposed approach in regularizing 3D flow fields is evaluated.
Methods: The proposed algorithm incorporates both a Newtonian fluid physics model and a linear PC-MRI signal model. The model equations are solved numerically using a modified CFD algorithm. The numerical solution corresponds to the optimal solution of a generalized Tikhonov regularization, which provides a flow field that satisfies the flow physics equations, while being close enough to the measured PC-MRI velocity profile. The feasibility of the proposed approach is demonstrated on data from the carotid bifurcation of one healthy volunteer, and also from a pulsatile carotid flow phantom.
Results: The proposed solver produces flow fields that are in better agreement with direct PC-MRI measurements than CFD alone, and converges faster, while closely satisfying the fluid dynamics equations. For the implementation that provided the best results, the signal-to-error ratio (with respect to the PC-MRI measurements) in the phantom experiment was 6.56 dB higher than that of conventional CFD; in the in vivo experiment, it was 2.15 dB higher.
Conclusions: The proposed approach allows partial or complete measurements to be incorporated into a modified CFD solver, for improving the accuracy of the resulting flow fields estimates. This can be used for reducing scan time, increasing the spatial resolution, and/or denoising the PC-MRI measurements.</t>
  </si>
  <si>
    <t>blood flow, CFD, simulation, color coded, vector field visualization</t>
  </si>
  <si>
    <t>10.1186/s12938-015-0104-7</t>
  </si>
  <si>
    <t>A Novel Grid-based Visualization Approach for Metabolic Networks with Advanced Focus &amp; Context View</t>
  </si>
  <si>
    <t>Rohrschneider et al.</t>
  </si>
  <si>
    <t>visual analysis with illustrative method</t>
  </si>
  <si>
    <t>Combining and applying information visualization technique to present the complete set of biochemical reactions of metabolic pathways in eucaryotic cell</t>
  </si>
  <si>
    <t>rohrschneider.jpg</t>
  </si>
  <si>
    <t>Rohrschneider, Markus; Heine, Christian; Reichenbach, André; Kerren, Andreas; Scheuermann, Gerik</t>
  </si>
  <si>
    <t>The universe of biochemical reactions in metabolic pathways can be modeled as a complex network structure augmented with domain specific annotations. Based on the functional properties of the involved reactions, metabolic networks are often clustered into so-called pathways inferred from expert knowledge. To support the domain expert in the exploration and analysis process, we follow the well-known Table Lens metaphor with the possibility to select multiple foci. In this paper, we introduce a novel approach to generate an interactive layout of such a metabolic network taking its hierarchical structure into account and present methods for navigation and exploration that preserve the mental map. The layout places the network nodes on a fixed rectilinear grid and routes the edges orthogonally between the node positions. Our approach supports bundled edge routes heuristically minimizing a given cost function based on the number of bends, the number of edge crossings and the density of edges within a bundle.</t>
  </si>
  <si>
    <t>network, layout, selection, focus and context</t>
  </si>
  <si>
    <t>10.1007/978-3-642-11805-0_26</t>
  </si>
  <si>
    <t>Muscle and Fascia Simulation with Extended Position Based Dynamics</t>
  </si>
  <si>
    <t xml:space="preserve">Romeo et al. </t>
  </si>
  <si>
    <t>main idea is to use for visual effects, so for communication/presentation tasks. basis still is visualization of input simulation data, but with aesthetic feel. This goes up to include the whole musculoskeletal system but the solver is working on at the level of individual muscle fibers</t>
  </si>
  <si>
    <t>Movement</t>
  </si>
  <si>
    <t>In this paper, we present an XPBD-based system capable of efficiently simulating realistic digital characters' muscles and fascia. PDB rendering, created as Maya plugin (adoption!)</t>
  </si>
  <si>
    <t>romeo.jpg</t>
  </si>
  <si>
    <t>Romeo, M., Monteagudo, C. and Sánchez‐Quirós, D.,</t>
  </si>
  <si>
    <t>Recent research on muscle and fascia simulation for visual effects relies on numerical methods such as the finite element method or finite volume method. These approaches produce realistic results, but require high computational time and are complex to set up. On the other hand, position-based dynamics offers a fast and controllable solution to simulate surfaces and volumes, but there is no literature on how to implement constraints that could be used to realistically simulate muscles and fascia for digital creatures with this method. In this paper, we extend the current state-of-the-art in Position-Based Dynamics to efficiently compute realistic skeletal muscle and superficial fascia simulation. In particular, we embed muscle fibres in the solver by adding an anisotropic component to the distance constraints between mesh points and apply overpressure to realistically model muscle volume changes under contraction. In addition, we also define a modified distance constraint for the fascia that allows compression and enables the user to scale the constraint's original distance to gain elastic potential at rest. Finally, we propose a modification of the extended position-based dynamics algorithm to properly compute different sets of constraints and describe other details for proper simulation of character's muscle and fascia dynamics.</t>
  </si>
  <si>
    <t>simulation, biomechanics, movement</t>
  </si>
  <si>
    <t>parallelization of the simulation system to further improve performance</t>
  </si>
  <si>
    <t>10.1111/cgf.13734</t>
  </si>
  <si>
    <t>Multimodal Visualization with Interactive Closeups</t>
  </si>
  <si>
    <t>Ropinski et al.</t>
  </si>
  <si>
    <t>CT,MRI,PET</t>
  </si>
  <si>
    <t>main goal to support doctor-doctor communication, explore images from multimodal acquisitions in a curated way</t>
  </si>
  <si>
    <t>Body</t>
  </si>
  <si>
    <t>Compute a layout for 2D and 3D closeups, and how to edit a closeup configuration to prepare a presentation or a subsequent doctor-to-doctor communication</t>
  </si>
  <si>
    <t>ropinski.jpg</t>
  </si>
  <si>
    <t>Ropinski, Timo; Viola, Ivan; Biermann, Martin; Hauser, Helwig; Hinrichs, Klaus</t>
  </si>
  <si>
    <t>Closeups are used in illustrations to provide detailed views on regions of interest. They are integrated into the rendering of the whole structure in order to reveal their spatial context. In this paper we present the concept of interactive closeups for medical reporting. Each closeup is associated with a region of interest and may show a single modality or a desired combination of the available modalities using different visualization styles. Thus it becomes possible to visualize multiple modalities simultaneously and to support doctor-to-doctor communication on the basis of interactive multimodal closeup visualizations. We discuss how to compute a layout for 2D and 3D closeups, and how to edit a closeup configuration to prepare a presentation or a subsequent doctor-to-doctor communication. Furthermore, we introduce a GPU-based rendering algorithm, which allows to render multiple closeups at interactive frame rates. We demonstrate the application of the introduced concepts to multimodal PET/CT data sets additionally co-registered with MRI.</t>
  </si>
  <si>
    <t>multimodal closeups, visual link, connecting spatial and nonspatial information</t>
  </si>
  <si>
    <t>10.2312/LocalChapterEvents/TPCG/TPCG09/017-024</t>
  </si>
  <si>
    <t>muView: A Visual Analysis System for Exploring Uncertainty in Myocardial Ischemia Simulations</t>
  </si>
  <si>
    <t>Rosen et al.</t>
  </si>
  <si>
    <t>The goal of muView is to both directly explore the simulation results, helping scientists design and troubleshoot experiments, and to help understand the relationship of conductivity uncertainties to size and shape estimates of the ischemic zone</t>
  </si>
  <si>
    <t>coloring according to k-means clustering, by fiber direction. The ultimate clinical goal of this work is to be able to assess the uncertainty in determining the ischemic zone from an inverse simulation linked to ST segment waveform changes. If we better understand how the uncertainty in the conductivities affect the size and shape of the ischemic zone, it will help determine what levels of uncertainty will be of consequence clinically and how much confidence can be assigned to the understanding of the ischemic zone size, shape, and location.</t>
  </si>
  <si>
    <t>rosen.jpg</t>
  </si>
  <si>
    <t>Rosen, Paul; Burton, Brett; Potter, Kristin; Johnson, Chris R.</t>
  </si>
  <si>
    <t>In this paper we describe the Myocardial Uncertainty Viewer (muView) system for exploring data stemming from the simulation of cardiac ischemia. The simulation uses a collection of conductivity values to understand how ischemic regions effect the undamaged anisotropic heart tissue. The data resulting from the simulation is multi-valued and volumetric, and thus, for every data point, we have a collection of samples describing cardiac electrical properties. muView combines a suite of visual analysis methods to explore the area surrounding the ischemic zone and identify how perturbations of variables change the propagation of their effects. In addition to presenting a collection of visualization techniques, which individually highlight different aspects of the data, the coordinated view system forms a cohesive environment for exploring the simulations. We also discuss the findings of our study, which are helping to steer further development of the simulation and strengthening our collaboration with the biomedical engineers attempting to understand the phenomenon.</t>
  </si>
  <si>
    <t>myocardial ischemia, uncertainty, visual analysis</t>
  </si>
  <si>
    <t>provide confidence criteria of the simulation results as a function of both conductivity uncertainty and the problem we are trying to solve</t>
  </si>
  <si>
    <t>10.1007/978-3-319-24523-2_3</t>
  </si>
  <si>
    <t>GPU-based Multi-Volume Rendering for the Visualization of Functional Brain Images</t>
  </si>
  <si>
    <t>Roßler et al.</t>
  </si>
  <si>
    <t>combination rendering, e.g., direct volume rendering, pre-integrated volume rendering, light. Purpose to visualize fMRI data</t>
  </si>
  <si>
    <t>flexible framework for GPU-based multi-volume rendering, which served as basis to our visualization tool for functional brain imaging data</t>
  </si>
  <si>
    <t>rosler.jpg</t>
  </si>
  <si>
    <t>Rößler, Friedemann; Tejada, Eduardo; Fangmeier, Thomas; Ertl, Thomas; Knauff, Markus</t>
  </si>
  <si>
    <t>Nowadays, medical imaging procedures provide a great variety of data obtained with different modalities. To offer a deeper insight into this data the simultaneous visualization of these images, not regarding their source, must be provided. One example is the field of functional brain imaging, where the activation of brain regions during cognitive tasks is measured. This data has to be visualized whitin its anatomical context - the brain - in order to have an spatial impression of the position of the activation. To that end, multi-volume visualization must be supported. In this paper we describe a flexible framework for GPU-based multi-volume rendering, which provides a correct overlaying of an arbitrary number of volumes and allows the visual output for each volume to be controlled independently. We also present, a visualization tool specific for the rendering of functional brain images, we built on top of this framework. This tool includes different GPU-based volume rendering techniques, on the one hand for the interactive visual exploration of the data, and on the other hand for the generation of high-quality visual representations. We demonstrate the effectiveness of our tool with data gathered from a cognitive study, in regard to performance and quality results.</t>
  </si>
  <si>
    <t>volume, color coded, surface mapping, representation combination</t>
  </si>
  <si>
    <t>E.O.Wilson's Life on Earth</t>
  </si>
  <si>
    <t>Ryan, McGill, Wilson</t>
  </si>
  <si>
    <t>Multiple</t>
  </si>
  <si>
    <t>processes at all scales</t>
  </si>
  <si>
    <t>Book of life, with interactive animations</t>
  </si>
  <si>
    <t>ryan.jpg</t>
  </si>
  <si>
    <t>Ryan, Morgan; McGill, Gael; Wilson, Edward O.</t>
  </si>
  <si>
    <t>Designed to give students a deep understanding of the central topics of introductory biology, E. O. Wilson’s Life on Earth is a captivating iBooks Textbook presented as a seven-unit collection. In this first unit, we explore the unity of life by examining the shared features of all living things, inherited from a universal common ancestor. In addition, we look at the evolutionary mechanisms that—over the course of 3.5 billion years—created the countless species and forms of life that populate our diverse living planet. Each unit of the engagingly interactive E. O. Wilson’s Life on Earth features video, photo galleries, and Multi-Touch images and illustrations that inspire students to study, enjoy, and help protect the wonders of life on Earth.</t>
  </si>
  <si>
    <t>y-multiscale</t>
  </si>
  <si>
    <t>Multimodal Approach for Natural Biomedical Multi-scale Exploration</t>
  </si>
  <si>
    <t>Rzepecki et al.</t>
  </si>
  <si>
    <t>MRI, histology, microCT</t>
  </si>
  <si>
    <t>main goal is to explore multiscale data; some data are summarized in bar charts, e.g. porosity variability and distribution. Visual links between nodes represent semantic relations across datasets, provided by the underlying ontology of the metadata database. These visual cues can take different forms, including arrows and region of interest markers. Visual cues play an important role in the presentation of hierarchy among the disease features in a multiscalar pathology.</t>
  </si>
  <si>
    <t>knee</t>
  </si>
  <si>
    <t>VR application for exploring multiscale data. e.g. image: Visualization environment. Example of a multiscalar set of datasets (patientspecific knee joint from cellular, organic and behavior scales) placed on focus (knee joint, 3D reconstruction of micro-CT scan of cartilage of meniscus, graphs associated, and histological images of meniscus), context (MRI of knee) and background (gait motion analysis) layers. Visualization helps to observe spatially the relationships among datasets, e.g. the propagation of the cartilage degradation evidenced in each dataset.
Each dataset from a different acquisition modality is displayed as an independent entity, called node. Nodes are distributed in a multilayered 3D workspace with spatial connections, allowing for a direct exploration of all the data.Node features and dependencies are mapped to underlying ontology that provides the semantic connections for the whole set. Each node is classified according to the spatial range of the acquired dataset and its suitability for presentation by a SciVis or InfoVis technique.</t>
  </si>
  <si>
    <t>rzepecki.jpg</t>
  </si>
  <si>
    <t>Rzepecki, Jan; Millán Vaquero, Ricardo Manuel; Vais, Alexander; Friese, Karl-Ingo; Wolter, Franz-Erich</t>
  </si>
  <si>
    <t>Pathologies which simultaneously involve different spatial scales are often difficult to understand. Biomedical data from different modalities and spatio-temporal scales needs to be combined to obtain an understandable representation for its examination. Despite of requests to improve the exploration of multi-scale biomedical data, no major progress has been made in terms of a common strategy combining the state of art in visualization and interaction. This work presents a multimodal approach for a natural biomedical multi-scale exploration. The synergy of a multi-layered visualization environment based on spatial scales with hand gestures and haptic interfaces opens new perspectives for a natural data manipulation.</t>
  </si>
  <si>
    <t>multiscale, knee joint, gait, multiview, VR, virtual reality, Unity</t>
  </si>
  <si>
    <t>improve features of interaction system, customizable visual links and reduce node occlusion</t>
  </si>
  <si>
    <t>10.1007/978-3-319-14364-4_60</t>
  </si>
  <si>
    <t>Multiscale cardiac modelling reveals the origins of notched T waves in long QT syndrome type 2</t>
  </si>
  <si>
    <t>Sadrieh et al.</t>
  </si>
  <si>
    <t xml:space="preserve">electrocardiogram (ECG),  </t>
  </si>
  <si>
    <t>explore 3d simulation, quantify tissue and gene expression in 2D charts - not interactive
**The ventricular geometry employed in this study does not contain a conduction system, meaning our study was limited to ECG parameters related to repolarization rather than activation of the myocardium. In relation to our analysis of the affects of altered IKr gating on the ECG, the model of IKr used in the O’Hara–Rudy ventricular cell model is a Hodgkin–Huxley-type description of macroscopic current. As a result, we are unable to examine how LQTS2 mutants that affect the molecular processes underlying specific gating processes contribute to the ECG</t>
  </si>
  <si>
    <t>Heartbeat, gene expression (of ion channels)</t>
  </si>
  <si>
    <t>"Over the last 20 years, great progress has been made in identifying the molecular causes of inherited arrhythmia syndromes; yet we still do not know how perturbations in these components are linked through the web of interactions between molecules, cells and tissues, to observed clinical phenotypes2. Our simulations of the human ventricle were able to reproduce the notched T waves observed in LQTS2 and therefore allow the investigation of the origin of this phenomenon for the first time. In this study we report a correlation between notched T-wave morphology and QT prolongation in LQTS2 patients. Furthermore, using an in silico approach based on a novel GPU-based simulation environment we have identified the ionic currents and cellular properties that determine this signature ECG phenotype and quantified how multiple small genetic hits can account for the variable ECG patterns in this disease." 
[visually explore results of multiscale simulation. Organ level explore visualization of 3D heart, tissue levle quantify total number of cells in heart that reside in the voltage bands (±5 mV) corresponding to the two repolarization phases [identified in Fig. 3b] throughout the time course of the ECG, molecular basis is quantatative comparison of different phenotypes from different levels of expression of ion channel protein (graphical/chart form, compare lines from ECG for each group). membrane biophysics cellular model to understand cardiac action potentials (simulation)</t>
  </si>
  <si>
    <t>sadrieh.jpg</t>
  </si>
  <si>
    <t>Sadrieh, A.; Domanski, L.; Pitt-Francis, J.; Mann, S.A.; Hodkinson, E.C.; Ng, C.A.; Perry, M.D.; Taylor, J.A.; Gavaghan, D.; Subbiah, R.N.; Vandenberg, J.I.</t>
  </si>
  <si>
    <t>The heart rhythm disorder long QT syndrome (LQTS) can result in sudden death in the young or remain asymptomatic into adulthood. The features of the surface electrocardiogram (ECG), a measure of the electrical activity of the heart, can be equally variable in LQTS patients, posing well-described diagnostic dilemmas. Here we report a correlation between QT interval prolongation and T-wave notching in LQTS2 patients and use a novel computational framework to investigate how individual ionic currents, as well as cellular and tissue level factors, contribute to notched T waves. Furthermore, we show that variable expressivity of ECG features observed in LQTS2 patients can be explained by as little as 20% variation in the levels of ionic conductances that contribute to repolarization reserve. This has significant implications for interpretation of whole-genome sequencing data and underlies the importance of interpreting the entire molecular signature of disease in any given individual.</t>
  </si>
  <si>
    <t xml:space="preserve">multiscale simulation, visual comparison, </t>
  </si>
  <si>
    <t>" Future studies incorporating molecularly accurate Markov descriptions of hERG gating will no doubt shed greater light on the contribution of altered IKr gating to LQTS2 ECGs."</t>
  </si>
  <si>
    <t>10.1038/ncomms6069</t>
  </si>
  <si>
    <t>Case study: visualization of laser confocal microscopy datasets</t>
  </si>
  <si>
    <t>Sakas, Vicker, Plath</t>
  </si>
  <si>
    <t>laser confocal microscopy</t>
  </si>
  <si>
    <t xml:space="preserve">Direct volume visualization of live cell imaging showing amoeba cell motitly </t>
  </si>
  <si>
    <t xml:space="preserve">cell motility </t>
  </si>
  <si>
    <t>actin, cell</t>
  </si>
  <si>
    <t>volume rendering method to visualize live cell microscopy datasets to explore the subcellular structure, actin, which enables cells to form pseudopodia and move around in their environment. Actin, when polymerized, forms 3D spiral and scroll structures that can be realized for short spans of time, and this technique aimed to explore these structures.</t>
  </si>
  <si>
    <t>Sakas, G.; Vicker, M.G.; Plath, P.J.</t>
  </si>
  <si>
    <t>This paper presents an example of how existing visualization methods can be successfully applied – after minor modifications – for allowing new, sometimes unexpected insight in scientific questions, in this case for better understanding unknown, microscopic biological structures. We present a volume rendering system supporting the visualization of LCM datasets, a new microscopic tomographic method allowing for the first time accurate and fast in-vivo inspection of the spatial structure of microscopic structures, especially important in (but not restricted to) biology. The speed, flexibility and versatility of the system allows fast, convenient, interactive operation with large datasets on small computers (workstation or PC). By testing different datasets we have been able to significantlyimprove the performance of understanding the internal structure of LCM data. Most important, we have been able to show static and dynamic structures of cells never seen before and allowing significant insight in the cell movement process. Therefore we regard our system as a universal tool for the visualization such data.</t>
  </si>
  <si>
    <t xml:space="preserve">live cell imaging, volume render, cell motility </t>
  </si>
  <si>
    <t>10.1109/VISUAL.1996.568136</t>
  </si>
  <si>
    <t>Visualizing Spatiotemporal Dynamics of Multicellular Cell-Cycle Progression</t>
  </si>
  <si>
    <t>Sakaue-Sawano et al.</t>
  </si>
  <si>
    <t>Sakaue et al. had proposed a novel method of coloring for fluorescence microscope, and to create a small multiple views of specific timesteps, to show an overall process of cell cycle progression.</t>
  </si>
  <si>
    <t>sakaue.jpg</t>
  </si>
  <si>
    <t>Sakaue-Sawano, Asako; Kurokawa, Hiroshi; Morimura, Toshifumi; Hanyu, Aki; Hama, Hiroshi; Osawa, Hatsuki; Kashiwagi, Saori; Fukami, Kiyoko; Miyata, Takaki; Miyoshi, Hiroyuki; Imamura, Takeshi; Ogawa, Masaharu; Masai, Hisao; Miyawaki, Atsushi</t>
  </si>
  <si>
    <t>The cell-cycle transition from G1 to S phase has been difficult to visualize. We have harnessed antiphase oscillating proteins that mark cell-cycle transitions in order to develop genetically encoded fluorescent probes for this purpose. These probes effectively label individual G1 phase nuclei red and those in S/G2/ M phases green. We were able to generate cultured cells and transgenic mice constitutively expressing the cell-cycle probes, in which every cell nucleus exhibits either red or green fluorescence. We performed time-lapse imaging to explore the spatiotemporal patterns of cell-cycle dynamics during the epithelial-mesenchymal transition of cultured cells, the migration and differentiation of neural progenitors in brain slices, and the development of tumors across blood vessels in live mice. These mice and cell lines will serve as model systems permitting unprecedented spatial and temporal resolution to help us better understand how the cell cycle is coordinated with various biological events.</t>
  </si>
  <si>
    <t>small multiples, experimental coloring</t>
  </si>
  <si>
    <t>10.1016/j.cell.2007.12.033</t>
  </si>
  <si>
    <t>CeLaVi: an interactive cell lineage visualization tool</t>
  </si>
  <si>
    <t>Salvador-Martínez et al.</t>
  </si>
  <si>
    <t>simulation, single-cell sequencing</t>
  </si>
  <si>
    <t xml:space="preserve">main focus on this is to analyze cell lineage to understand how gene expression relates to the spatial distribution of the cells as they develop. Interested in seeing how the cells distribute in morphogenesis process, but main focus of the application appears to be inquiry into fate of INDIVIDUAL cells and to compare between these individuals. </t>
  </si>
  <si>
    <t>cell differentiation, morphogenesis (e.g. limb development, very early stages up to hundreds of cells), gene expression</t>
  </si>
  <si>
    <t>CeLaVi is a web-based tool that allows users to explore and annotate cell lineages, whilst simultaneously visualizing the spatial distribution, identities and properties of cells. Dashboard visualization allows users to visualize an entire cell lineage, to annotate cell clones, and to visualize the cells in a visually abstracted 3D space to understand their spatial relationships and organization according to spatial similiarity, these are color coded to a heatmap</t>
  </si>
  <si>
    <t>salvador-martinez.jpg</t>
  </si>
  <si>
    <t>Salvador-Martínez, Irepan; Grillo, Marco; Averof, Michalis; Telford, Maximilian J</t>
  </si>
  <si>
    <t>Recent innovations in genetics and imaging are providing the means to reconstruct cell lineages, either by tracking cell divisions using live microscopy, or by deducing the history of cells using molecular recorders. A cell lineage on its own, however, is simply a description of cell divisions as branching events. A major goal of current research is to integrate this description of cell relationships with information about the spatial distribution and identities of the cells those divisions produce. Visualizing, interpreting and exploring these complex data in an intuitive manner requires the development of new tools. Here we present CeLaVi, a web-based visualization tool that allows users to navigate and interact with a representation of cell lineages, whilst simultaneously visualizing the spatial distribution, identities and properties of cells. CeLaVi’s principal functions include the ability to explore and manipulate the cell lineage tree; to visualise the spatial distribution of cell clones at different depths of the tree; to colour cells in the 3D viewer based on lineage relationships; to visualise various cell qualities on the 3D viewer (e.g. gene expression, cell type) and to annotate selected cells/clones. All these capabilities are demonstrated with four different example data sets. CeLaVi is available at http://www.celavi.pro.</t>
  </si>
  <si>
    <t>cell lineage, gene expression, lineage tree, phylogenetic tree</t>
  </si>
  <si>
    <t>10.1093/nar/gkab325</t>
  </si>
  <si>
    <t>Menneskets fysiologi</t>
  </si>
  <si>
    <t>Sand et al.</t>
  </si>
  <si>
    <t>ilustration</t>
  </si>
  <si>
    <t>Illustrations designed to communicate processes in a clear way, totally abstracted from original data</t>
  </si>
  <si>
    <t xml:space="preserve">body processes across scales </t>
  </si>
  <si>
    <t>body</t>
  </si>
  <si>
    <t>Textbook on human physiology over multiple scales</t>
  </si>
  <si>
    <t>sand.jpg</t>
  </si>
  <si>
    <t>Sand, O.; Sjaastad, Ø V.; Haug, E.; Toverud, K. C.</t>
  </si>
  <si>
    <t>"Human physiology" is a comprehensive textbook in physiology. The book, which is a continuation of "Human Physiology" (1992), is primarily intended for medical students, but is also suitable for other groups in higher education. The book provides a basic understanding of complex physiological principles and the functioning of organs. The individual organ systems are reviewed so that both knowledge of individual processes and understanding of the body's overall function is safeguarded. The connection between the various organ systems is also made visible by presenting selected medical histories. The substance is richly illustrated and contains a number of clinical examples.</t>
  </si>
  <si>
    <t>medical illustration, whole body physiology, multiscale</t>
  </si>
  <si>
    <t>Modeling Real-Time 3-D Lung Deformations for Medical Visualization</t>
  </si>
  <si>
    <t>Santhanam et al.</t>
  </si>
  <si>
    <t>direct visualization of lung model</t>
  </si>
  <si>
    <t>Physics based physiology based approach for modeling real time deformations of 3D high resolution lung models</t>
  </si>
  <si>
    <t>santhanam.jpg</t>
  </si>
  <si>
    <t>Santhanam, Anand P.; Imielinska, Celina; Davenport, Paul; Kupelian, Patrick; Rolland, Jannick P.</t>
  </si>
  <si>
    <t>In this paper, we propose a physics-based and physiology-based approach for modeling real-time deformations of 3-D high-resolution polygonal lung models obtained from highresolution computed tomography (HRCT) images of normal human subjects. The physics-based deformation operator is nonsymmetric, which accounts for the heterogeneous elastic properties of the lung tissue and spatial-dynamic flow properties of the air. An iterative approach is used to estimate the deformation with the deformation operator initialized based on the regional alveolar expandability, a key physiology-based parameter. The force applied on each surface node is based on the airflow pattern inside the lungs, which is known to be based on the orientation of the human subject. The validation of lung dynamics is done by resimulating the lung deformation and comparing it with HRCT data and computing force applied on each node derived from a 4-D HRCT dataset of a normal human subject using the proposed deformation operator and verifying its gradient with the orientation.</t>
  </si>
  <si>
    <t>mesh</t>
  </si>
  <si>
    <t>Study with more patient data</t>
  </si>
  <si>
    <t>10.1109/TITB.2007.899489</t>
  </si>
  <si>
    <t>OpenWorm: overview and recent advances in integrative biological simulation of Caenorhabditis elegans</t>
  </si>
  <si>
    <t xml:space="preserve">Sarma et al. </t>
  </si>
  <si>
    <t xml:space="preserve">explore/evaluation of simulation, abstraction to also communicate (OpenWorm initiative is friendly to explore for broad audience) </t>
  </si>
  <si>
    <t>whole organism function</t>
  </si>
  <si>
    <t>organism</t>
  </si>
  <si>
    <t xml:space="preserve">article provides an overview of history and philosophy of open worm project that can be a spring board to exploring the achievements and future projcet goals
 ion channels represent the most granular level of biological detail that the OpenWorm simulation incorporates. Ion channels are pore-forming proteins, found in the membranes of all cells. They are responsible for many known cellular functions including shaping action potentials and gating the flow of ions across the cell membrane. Remarkably, most nematode ion channels are conserved across vertebrate species -- ChannelWorm for ion channel electrophysiology modeling. DevoWorm is project for simulating embryogenesis and development in C elegans, use mathematical models of biophysical dev processes. </t>
  </si>
  <si>
    <t>sarma.jpg</t>
  </si>
  <si>
    <t>Sarma, G.P.; Lee, C.W.; Portegys, T.; Ghayoomie, V.; Jacobs, T.; Alicea, B.; Cantarelli, M.; Currie, M.; Gerkin, R.C.; Gingell, S.; Gleeson, P.</t>
  </si>
  <si>
    <t>The adoption of powerful software tools and computational methods from the software industry by the scientific research community has resulted in a renewed interest in integrative, large-scale biological simulations. These typically involve the development of computational platforms to combine diverse, process-specific models into a coherent whole. The OpenWorm Foundation is an independent research organization working towards an integrative simulation of the nematode Caenorhabditis elegans, with the aim of providing a powerful new tool to understand how the organism's behaviour arises from its fundamental biology. In this perspective, we give an overview of the history and philosophy of OpenWorm, descriptions of the constituent sub-projects and corresponding open-science management practices, and discuss current achievements of the project and future directions.</t>
  </si>
  <si>
    <t xml:space="preserve">c. elegans, open worm project, open science, whole body simulation, embryogenesis, functional connectivity </t>
  </si>
  <si>
    <t>far-future idea is to extend idea of integrative biological simulations to many other model organisms</t>
  </si>
  <si>
    <t>10.1098/rstb.2017.0382</t>
  </si>
  <si>
    <t>done, in multiscale</t>
  </si>
  <si>
    <t>Visual Analysis of Large - Scale Protein - Ligand Interaction Data</t>
  </si>
  <si>
    <t>Schatz et al.</t>
  </si>
  <si>
    <t>simulation: Molecular Dynamics (MD) simulation trajectory ensembles</t>
  </si>
  <si>
    <t>linked views for analysis, 3D view shows structure of protein, CLISD view allows for analysis of binding site. collaborators want to understand how and where ligand molecules approach the active site of an enzyme.</t>
  </si>
  <si>
    <t>molecules, proteins</t>
  </si>
  <si>
    <t>linked 2D and 3D views;  Compressed Ligand-Interaction Sequence Diagram (CLISD) that provides an overview of the amino acids of the protein that interact with the ligands (cf. Figure 1). Our sequence diagram is enhanced by the aggregated values and is designed to draw the attention of the user to the relevant parts. The two-dimensional CLISD is linked to a traditional, three-dimensional surface visualisation of the protein, which can be coloured according to the aggregated values. This molecular surface visualisation enables users to analyse the spatial structure of the depicted molecule.</t>
  </si>
  <si>
    <t>schatz.jpg</t>
  </si>
  <si>
    <t>Schatz, Karsten; Franco‐Moreno, Juan José; Schäfer, Marco; Rose, Alexander S.; Ferrario, V.; Pleiss, J.; Vázquez, Pere-Pau; Ertl, T.; Krone, M.</t>
  </si>
  <si>
    <t>When studying protein-ligand interactions, many different factors can influence the behaviour of the protein as well as the ligands. Molecular visualisation tools typically concentrate on the movement of single ligand molecules; however, viewing only one molecule can merely provide a hint of the overall behaviour of the system. To tackle this issue, we do not focus on the visualisation of the local actions of individual ligand molecules but on the influence of a protein and their overall movement. Since the simulations required to study these problems can have millions of time steps, our presented system decouples visualisation and data preprocessing: our preprocessing pipeline aggregates the movement of ligand molecules relative to a receptor protein. For data analysis, we present a web-based visualisation application that combines multiple linked 2D and 3D views that display the previously calculated data The central view, a novel enhanced sequence diagram that shows the calculated values, is linked to a traditional surface visualisation of the protein. This results in an interactive visualisation that is independent of the size of the underlying data, since the memory footprint of the aggregated data for visualisation is constant and very low, even if the raw input consisted of several terabytes.</t>
  </si>
  <si>
    <t>molecular visualization, ligand interaction, heatmap</t>
  </si>
  <si>
    <t>incorporate aggregated ligand paths to foster the understanding of the movement</t>
  </si>
  <si>
    <t>10.1111/cgf.14386</t>
  </si>
  <si>
    <t>Understanding normal cardiac development using animated models</t>
  </si>
  <si>
    <t>Schleich et al.</t>
  </si>
  <si>
    <t>Empirical</t>
  </si>
  <si>
    <t>designed for education/communication</t>
  </si>
  <si>
    <t>Modeled the development of the heart through days.</t>
  </si>
  <si>
    <t>schleich.jpg</t>
  </si>
  <si>
    <t>Schleich, Jean-Marc; Almange, Claude; Dillenseger, Jean-Louis; Coatrieux, Jean-Louis</t>
  </si>
  <si>
    <t>Learning how the human heart develops is essential in cardiology education. It lets us understand a normal heart’s morphology and also explains the formation of congenital heart defects. However, learning cardiac embryology is difficult because the processes underlying the heart formation are complex. This complexity is caused by the fact that complicated organs like the heart are generated from only a couple of cells. Heart development isn’t easy to learn because students must understand the spatial arrangement of the anatomical structures and be able to perceive the dynamic evolution of these structures in its whole complexity. Students have traditionally studied heart development through either lectures or textbooks. But none of these teaching modalities adequately describes the spatiotemporal complexity of the heart’s development. To get an idea of the difficulty of such a description, see the sidebar “Development of Cardiac Outflow Tracts.” Classically, the descriptions are illustrated by sketches like Figure 1 that help us visualize or represent the spatiotemporal evolution of this phenomenon.1 However, such drawings and sketches aren’t effective because 2D pictures only give a partial impression of the objects’ geometry. Moreover, the dynamics of structural evolution can only be rendered with a limited sequence of static images. This inadequacy in representing complex spatial developments is a major limitation. As a result, researchers must undergo the tricky task of graphically illustrating the generation and temporal transformation of most cardiac structures. Fortunately, advanced computer graphics can provide substantial improvements for teaching medicine (see, for example, the special CG&amp;Aissue on imaging in medical education2) by letting researchers design, model, visualize, and manipulate 3D objects as well as produce animated movies. This article shows how we created animated models to improve the understanding of the complex changes that occur during normal heart development.</t>
  </si>
  <si>
    <t>10.1109/38.974513</t>
  </si>
  <si>
    <t>Visualizing dynamic molecular conformations</t>
  </si>
  <si>
    <t>Schmidt-Ehrenberg, Baum, Hege</t>
  </si>
  <si>
    <t>MD simulation</t>
  </si>
  <si>
    <t>additional encoding of derived data, alignment comparison</t>
  </si>
  <si>
    <t>Method to visualize molecular conformal phase, a task that deals with the variation of molecular shape. Our central aim is to visualize metastable conformations in such a way that one is able to understand the differences between the various shapes a molecule may adopt. Furthermore, we are interested in depicting the fuzziness of these shapes, i.e. the locally differing amounts of flexibility and rigidity. In this paper we present methods</t>
  </si>
  <si>
    <t>schmidt.jpg</t>
  </si>
  <si>
    <t>Schmidt-Ehrenberg, J.; Baum, D.; Hege, H.-C.</t>
  </si>
  <si>
    <t>The bioactivity of a molecule strongly depends on its metastable conformational shapes and the transitions between these. Therefore, conformation analysis and visualization is a basic prerequisite for the understanding of biochemical processes. We present techniques for visual analysis of metastable molecular conformations. Core of these are flexibly applicable methods for alignment of molecular geometries, as well as methods for depicting shape and "fuzziness" of metastable conformations. All analysis tools are provided in an integrated working environment. The described techniques are demonstrated with pharmaceutically active biomolecules.</t>
  </si>
  <si>
    <t>isosurface, color coded, representation combination</t>
  </si>
  <si>
    <t>Alignment choice</t>
  </si>
  <si>
    <t>10.1109/VISUAL.2002.1183780</t>
  </si>
  <si>
    <t>Adaptive parallel simulation of a two-timescale model for apoptotic receptor-clustering on GPUs</t>
  </si>
  <si>
    <t>Schöll et al.</t>
  </si>
  <si>
    <t>For this purpose, the particle dynamics were separated into a pure diffusion and the particles' interaction, allowing the simulation on different timescales. Moreover, an adaptive refinement of the time steps was independently implemented for both processes. The three-dimensional diffusion of the ligands in the extracellular space was represented by a second simulation domain while only a random subset of the ligands interact with or bind to the receptors on the cell membrane. Along with several algorithmic optimizations, the model extensions lead to significant performance enhancement, i.e., compared to our previous approach, the simulation of several seconds is now possible in a few hours instead of several months.</t>
  </si>
  <si>
    <t>pathway (apoptotic pathway)</t>
  </si>
  <si>
    <t>molecule, cell membrane</t>
  </si>
  <si>
    <t xml:space="preserve"> introduce a particle model describing the stochastic and deterministic translation and rotation of the molecules. Together with appropriate binding conditions, the simulation of the particle model then allows for the investigation of ligand-receptor aggregates comprising several receptors cross-linked by ligands.</t>
  </si>
  <si>
    <t>scholl.jpg</t>
  </si>
  <si>
    <t>Schöll, Alexander; Braun, Claus; Daub, Markus; Schneider, Guido; Wunderlich, Hans-Joachim</t>
  </si>
  <si>
    <t>Computational biology contributes important solutions for major biological challenges. Unfortunately, most applications in computational biology are highly compute-intensive and associated with extensive computing times. Biological problems of interest are often not treatable with traditional simulation models on conventional multi-core CPU systems. This interdisciplinary work introduces a new multi-timescale simulation model for apoptotic receptor-clustering and a new parallel evaluation algorithm that exploits the computational performance of heterogeneous CPU-GPU computing systems. For this purpose, the different dynamics involved in receptor-clustering are separated and simulated on two timescales. Additionally, the time step sizes are adaptively refined on each timescale independently. This new approach improves the simulation performance significantly and reduces computing times from months to hours for observation times of several seconds.</t>
  </si>
  <si>
    <t xml:space="preserve">visual communication, model diagram, illustration, apoptotic pathway </t>
  </si>
  <si>
    <t>algorithmic optimizations</t>
  </si>
  <si>
    <t>10.1109/BIBM.2014.6999195</t>
  </si>
  <si>
    <t>Comparison of Metabolic Pathways Using Constraint Graph Drawing</t>
  </si>
  <si>
    <t>Schreiber</t>
  </si>
  <si>
    <t>None</t>
  </si>
  <si>
    <t>A new approach for the visual comparison of metabolic pathways using a constraint graph drawing algorithm</t>
  </si>
  <si>
    <t>schreiber.jpg</t>
  </si>
  <si>
    <t>Schreiber, Falk</t>
  </si>
  <si>
    <t>Databases contain a large amount of data about metabolic pathways, in particular about similar pathways in different species. Biologists are familiar with visual representations of metabolic pathways. Visualizations help them to understand the complex relationships between the components of the pathways, to extract information from the data, and to compare pathways between different species. However, visual interfaces to metabolic pathway databases cannot cope well with the visual comparison of similar pathways in different species. This paper presents a new approach for the visual comparison of metabolic pathways using a constraint graph drawing algorithm. Using layout constraints the same parts of similar pathways in different species are placed side by side, thereby highlighting similarities and differences between these pathways. This visualization method can be used as a visual interface to databases and has been tested with data obtained from the BioPath system and from the KEGG database.</t>
  </si>
  <si>
    <t>network, comparative visualization</t>
  </si>
  <si>
    <t>10.5555/820189.820203</t>
  </si>
  <si>
    <t>The tethering of chromatin to the nuclear envelope supports nuclear mechanics</t>
  </si>
  <si>
    <t>Schreiner et al.</t>
  </si>
  <si>
    <t>Optical tweezers</t>
  </si>
  <si>
    <t xml:space="preserve">goal to understand impact of chromatin tethering to nucleus for changes in nuclear shape. Used 3D reconstruction imaging to understand, and created a figure that serves as a summary of the behavior that they observed </t>
  </si>
  <si>
    <t>nucleus shape dynamics</t>
  </si>
  <si>
    <t>organelles: nucleus, chromatin, microtubules</t>
  </si>
  <si>
    <t>Nature Communications</t>
  </si>
  <si>
    <t>New experimental method to support  a model in which tethering of chromatin to the nuclear periphery supports two critical functions: it imparts stiffness to nuclei and attenuates the flow of chromatin within the nucleus. Authors in this paper visualized microscopy data, reconstructed a 3D model of nucleus to show these shape changes, and included in the paper an illustration that summarizes the model that their experiment yielded</t>
  </si>
  <si>
    <t>schreiner.jpg</t>
  </si>
  <si>
    <t>Schreiner, S.M., Koo, P.K., Zhao, Y., Mochrie, S.G. and King, M.C.</t>
  </si>
  <si>
    <t>The nuclear lamina is thought to be the primary mechanical defence of the nucleus. However, the lamina is integrated within a network of lipids, proteins and chromatin; the interdependence of this network poses a challenge to defining the individual mechanical contributions of these components. Here, we isolate the role of chromatin in nuclear mechanics by using a system lacking lamins. Using novel imaging analyses, we observe that untethering chromatin from the inner nuclear membrane results in highly deformable nuclei in vivo, particularly in response to cytoskeletal forces. Using optical tweezers, we find that isolated nuclei lacking inner nuclear membrane tethers are less stiff than wild-type nuclei and exhibit increased chromatin flow, particularly in frequency ranges that recapitulate the kinetics of cytoskeletal dynamics. We suggest that modulating chromatin flow can define both transient and long-lived changes in nuclear shape that are biologically important and may be altered in disease.</t>
  </si>
  <si>
    <t xml:space="preserve">nuclear envelope, microscopy imaging, force microscopy, tweezing techniques, illustration, visual communication </t>
  </si>
  <si>
    <t>10.1038/ncomms8159</t>
  </si>
  <si>
    <t>Blood Flow Computation in Phase-Contrast MRI by Minimal Paths in Anisotropic Media</t>
  </si>
  <si>
    <t>Schwenke et al.</t>
  </si>
  <si>
    <t>additional encoding of derived data</t>
  </si>
  <si>
    <t>Present the methodological basis for blood flow estimation based on minimal paths. Currently, the main application is uncertainty visualization for flow patterns</t>
  </si>
  <si>
    <t>schwenke.jpg</t>
  </si>
  <si>
    <t>Schwenke, Michael; Hennemuth, Anja; Fischer, Bernd; Friman, Ola</t>
  </si>
  <si>
    <t>In this paper, anisotropic Fast Marching is employed to compute blood flow trajectories as minimal paths in 3D phase-contrast MRI images. Uncertainty in the estimated blood flow vectors is incorporated in a tensor which is used as metric for the anisotropic Fast Marching. A flow connectivity distribution is computed simultaneously to the Fast Marching. Based on the connectivity distribution the most likely flow trajectories can be identified. Results are presented for several PC MRI data sets and the capability of the method to indicate uncertainty of the flow trajectories is shown.</t>
  </si>
  <si>
    <t>more experimentalwork, using for example physical flow phantoms or flow simulations, to further validate the method is required</t>
  </si>
  <si>
    <t>10.1007/978-3-642-23623-5_55</t>
  </si>
  <si>
    <t>GeneXPress: A Visualization and Statistical Analysis Tool for Gene Expression and Sequence Data</t>
  </si>
  <si>
    <t>Segal et al.</t>
  </si>
  <si>
    <t>gene expression data (method unclear), GO ontology, motif databases</t>
  </si>
  <si>
    <t>GeneXPress contains a suite of tools to automatically answer questions hrough visual and statistical analysis of the outputs of clustering and motif finding algorithms.</t>
  </si>
  <si>
    <t>genes</t>
  </si>
  <si>
    <t>general purpose visualization and analysis tool that is designed to support extensive post-analysis of gene expression experiments. GeneXPress has several different visualizations that allow both global and detailed views of expression profiles, promoter regions, and motifs. Through statistical analysis of the clusters relative to databases of gene annotations (e.g., GO — http://geneontology.org), GeneXPress can associate each cluster with one or more biological processes. Through similar analysis for motifs, GeneXPress can identify the motifs that are present in the promoter regions of the genes in each cluster.</t>
  </si>
  <si>
    <t>segal.jpg</t>
  </si>
  <si>
    <t>Segal, E; Kaushal, A; Yelensky, R; Pham, T; Regev, A; Friedman, N</t>
  </si>
  <si>
    <t>Many algorithms have been developed for analyzing gene expression and sequence data. However, to extract biological understanding, scientists often have to perform further time consuming post-processing on the output of these algorithms. In this paper, we present GeneXPress, a tool designed to facilitate the assginment of biological meaning to gene expression patterns by automating this post processing stage. Within a few simple steps that take at most several minutes, a user of GeneXPress can: identify the biological processes represented by each cluster; identify the DNA binding sites that are unique to the genes in each cluster; and examine multiple visualizations of the expression and sequence data. GeneXPress thus allows the researcher to quickly identify potentially new biological discoveries. GeneXPress is available for download at http://GeneXPress.stanford.edu.</t>
  </si>
  <si>
    <t xml:space="preserve">genomics, gene expression, visual analysis </t>
  </si>
  <si>
    <t>10.1.1.581.2269</t>
  </si>
  <si>
    <t>RunBioSimulations: an extensible web application that simulates a wide range of computational modeling frameworks, algorithms, and formats</t>
  </si>
  <si>
    <t>Shaikh et al.</t>
  </si>
  <si>
    <t>visualize results of simulation in very basic chart types, e.g. line graph, heatmap</t>
  </si>
  <si>
    <t>RunBioSimulations provides a simple GUI for executing a broad range of simulations described using community resources such as SBML and SED-ML. Importantly, the community can extend these simulation capabilities by contributing additional standardized simulation tools to the BioSimulators registry. Visualizations can use Vega standard or use a simple set of charts that user can export (The RunBioSimulations GUI also provides users features for managing their simulations, interactively visualizing their results, and sharing their simulations through persistent URLs.)</t>
  </si>
  <si>
    <t>shaikh.jpg</t>
  </si>
  <si>
    <t>Shaikh, Bilal; Marupilla, Gnaneswara; Wilson, Mike; Blinov, Michael L.; Moraru, Ion I.; Karr, Jonathan R.</t>
  </si>
  <si>
    <t>Comprehensive, predictive computational models have significant potential for science, bioengineering, and medicine. One promising way to achieve more predictive models is to combine submodels of multiple subsystems. To capture the multiple scales of biology, these submodels will likely require multiple modeling frameworks and simulation algorithms. Several community resources are already available for working with many of these frameworks and algorithms. However, the variety and sheer number of these resources make it challenging to find and use appropriate tools for each model, especially for novice modelers and experimentalists. To make these resources easier to use, we developed RunBioSimulations (https://run.biosimulations.org), a single web application for executing a broad range of models. RunBioSimulations leverages community resources, including BioSimulators, a new open registry of simulation tools. These resources currently enable RunBioSimulations to execute nine frameworks and 44 algorithms, and they make RunBioSimulations extensible to additional frameworks and algorithms. RunBioSimulations also provides features for sharing simulations and interactively visualizing their results. We anticipate that RunBioSimulations will foster reproducibility, stimulate collaboration, and ultimately facilitate the creation of more predictive models.</t>
  </si>
  <si>
    <t>Vega, custom visualization, toolset</t>
  </si>
  <si>
    <t>We also aim to expand the visualization features of RunBioSimulations by using Vega to support a broad range of canonical chart types, as well as custom charts, such as network maps. By capturing how charts can be painted with data, Vega would also enable users to reuse diagrams with multiple models and simulations, furthering our goals of reuse and collaboration.</t>
  </si>
  <si>
    <t>10.1093/nar/gkab411</t>
  </si>
  <si>
    <t>Cytoscape: A Software Environment for Integrated Models of Biomolecular Interaction Networks</t>
  </si>
  <si>
    <t>Shannon et al.</t>
  </si>
  <si>
    <t>omics data, molecular state data (eg mass cytometry)</t>
  </si>
  <si>
    <t xml:space="preserve">tool to process and analyze large-scale pathway, omics data; networks are highly abstracted glyph shapes in node-link diagram style (summarized data, actors highly abstracted from original form); plugins allow for more indepth analysis tasks such as running simulations to assess changes in molecular interaction networks. </t>
  </si>
  <si>
    <t>pathway - metabolism, signaling, gene expression</t>
  </si>
  <si>
    <t>systems biology</t>
  </si>
  <si>
    <t xml:space="preserve">Cytoscape is a general-purpose, open-source software environment for the large scale integration of molecular interaction network data. Dynamic states on molecules and molecular interactions are handled as attributes on nodes and edges, whereas static hierarchical data, such as protein-functional ontologies, are supported by use of annotations. The Cytoscape Core handles basic features such as network layout and mapping of data attributes to visual display properties. </t>
  </si>
  <si>
    <t>cytoscape.jpg</t>
  </si>
  <si>
    <t>Shannon, Paul; Markiel, Andrew; Ozier, Owen; Baliga, Nitin S.; Wang, Jonathan T.; Ramage, Daniel; Amin, Nada; Schwikowski, Benno; Ideker, Trey</t>
  </si>
  <si>
    <t>Cytoscape is an open source software project for integrating biomolecular interaction networks with high-throughput expression data and other molecular states into a unified conceptual framework. Although applicable to any system of molecular components and interactions, Cytoscape is most powerful when used in conjunction with large databases of protein-protein, protein-DNA, and genetic interactions that are increasingly available for humans and model organisms. Cytoscape's software Core provides basic functionality to layout and query the network; to visually integrate the network with expression profiles, phenotypes, and other molecular states; and to link the network to databases of functional annotations. The Core is extensible through a straightforward plug-in architecture, allowing rapid development of additional computational analyses and features. Several case studies of Cytoscape plug-ins are surveyed, including a search for interaction pathways correlating with changes in gene expression, a study of protein complexes involved in cellular recovery to DNA damage, inference of a combined physical/functional interaction network for Halobacterium, and an interface to detailed stochastic/kinetic gene regulatory models.</t>
  </si>
  <si>
    <t xml:space="preserve"> further explore mechanisms for bridging high-level interaction networks with lower-level, physico-chemical models of specific biological processes.</t>
  </si>
  <si>
    <t>10.1101/gr.1239303</t>
  </si>
  <si>
    <t>in molecular pathway section</t>
  </si>
  <si>
    <t>Spatio-temporal Visualization of Regional Myocardial Velocities</t>
  </si>
  <si>
    <t>Sheharyar et al.</t>
  </si>
  <si>
    <t>MR TPM</t>
  </si>
  <si>
    <t>derived information into bullseye plot for visual analysis</t>
  </si>
  <si>
    <t>heart beat (cardiac motion)</t>
  </si>
  <si>
    <t>Sheharyar et al. have studied four different encodings of velocities in myocardium in bullseye layout visualization. Encodings are warp segments, pins, warped lines and warped lines and pins.</t>
  </si>
  <si>
    <t>sheharyar.jpg</t>
  </si>
  <si>
    <t>Sheharyar, A.; Chitiboi, T.; Keller, E.; Rahman, O.; Schnell, S.; Markl, M.; Bouhali, O.; Linsen, L.</t>
  </si>
  <si>
    <t>Cardiovascular disease is the leading cause of death worldwide according to the World Health Organization (WHO). Nearly half of all heart failures occur due to the decline in the performance of the left ventricle (LV). Therefore, early detection, monitoring, and accurate diagnosis of LV pathologies are of critical importance. Usually, global cardiac function parameters are used to assess the cardiac structure and function, although regional abnormalities are important biomarkers of several cardiac diseases. Regional motion of the myocardium, the muscular wall of the LV, can be captured in a non-invasive manner using the velocity-encoded magnetic resonance (MR) imaging method known as Tissue Phase Mapping (TPM). To analyze the complex motion pattern, one typically visualizes for each time step the radial, longitudinal, and circumferential velocities separately according to the American Heart Association (AHA) model, which makes the comprehension of the spatio-temporal pattern an extremely challenging cognitive task. We propose novel spatio-temporal visualization methods for LV myocardial motion analysis with less cognitive load. Our approach uses coordinated views for navigating through the data space. One view visualizes individual time steps, which can be scrolled or animated, while a second view visualizes the temporal evolution using the radial layout of a polar plot for the time dimension. Different designs for visual encoding were considered in both views and evaluated with medical experts to demonstrate and compare their effectiveness and intuitiveness for detecting and analyzing regional abnormalities.</t>
  </si>
  <si>
    <t>bullseye, warping, pins, lines</t>
  </si>
  <si>
    <t>10.2312/vcbm.20161275</t>
  </si>
  <si>
    <t>Exploring connectivity of the brain's white matter with dynamic queries</t>
  </si>
  <si>
    <t>Sherbondy et al.</t>
  </si>
  <si>
    <t>DTI, fMRI</t>
  </si>
  <si>
    <t>visual exploration tool (DTI Query) that allows user to specify box or ellipsoid-shaped regions for use in queries, pathways can be queried based on statistical properties and intersections of volumes of interest. Explore the pathways as streamtubes in context of the whole brain (from imaging data)</t>
  </si>
  <si>
    <t>brain activity (if using fMRI instead of DTI data, a suggested possibility by authors)</t>
  </si>
  <si>
    <t>a novel interaction technique and a software system designed to assist in the exploration of white matter connectivity in the brain, using DTI as main method but also possible to assess functional pathway connections with fMRI: "The researcher can also use fMRI data to search for pathways that might connect several functionally-defined regions of the brain’s gray matter surface" . The key to our system’s utility is its ability to respond to queries at interactive rates. This allows neuroscientists to optimize the critical loop of hypothesis generation and evaluation.</t>
  </si>
  <si>
    <t>sherbondy.jpg</t>
  </si>
  <si>
    <t>Sherbondy, A.; Akers, D.; Mackenzie, R.; Dougherty, R.; Wandell, B.</t>
  </si>
  <si>
    <t xml:space="preserve">Diffusion Tensor Imaging (DTI) is a magnetic resonance imaging method that can be used to measure local information about the structure of white matter within the human brain. Combining DTI data with the computational methods of MR tractography, neuroscientists can estimate the locations and sizes of nerve bundles (white matter pathways) that course through the human brain. Neuroscientists have used visualization techniques to better understand tractography data, but they often struggle with the abundance and complexity of the pathways. In this paper, we describe a novel set of interaction techniques that make it easier to explore and interpret such pathways. Specifically, our application allows neuroscientists to place and interactively manipulate box or ellipsoid-shaped regions to selectively display pathways that pass through specific anatomical areas. These regions can be used in coordination with a simple and flexible query language which allows for arbitrary combinations of these queries using Boolean logic operators. A representation of the cortical surface is provided for specifying queries of pathways that may be relevant to gray matter structures and for displaying activation information obtained from functional magnetic resonance imaging. By precomputing the pathways and their statistical properties, we obtain the speed necessary for interactive question-and-answer sessions with brain researchers. We survey some questions that researchers have been asking about tractography data and show how our system can be used to answer these questions efficiently.
</t>
  </si>
  <si>
    <t>fiber tracking, DTI</t>
  </si>
  <si>
    <t>10.1109/TVCG.2005.59</t>
  </si>
  <si>
    <t>Real-time visualization of muscle stiffness distribution with ultrasound shear wave imaging during muscle contraction</t>
  </si>
  <si>
    <t>Shinohara et al.</t>
  </si>
  <si>
    <t>Ultrasound</t>
  </si>
  <si>
    <t>quantify muscle stiffness from imaging data</t>
  </si>
  <si>
    <t>Movement (muscle contraction)</t>
  </si>
  <si>
    <t>Direct visualization of muscle contraction</t>
  </si>
  <si>
    <t>shinohara.jpg</t>
  </si>
  <si>
    <t>Shinohara, Minoru; Sabra, Karim; Gennisson, Jean-Luc; Fink, Mathias; Tanter, Mickaél</t>
  </si>
  <si>
    <t>A stand-alone ultrasound shear wave imaging technology has been developed to quantify and visualize Young’s modulus distribution by remotely applying ultrasound radiation force and tracking the resulting microvibrations in soft tissues with ultrafast ultrasound imaging. We report the first preliminary data that detected the distribution of local muscle stiffness within and between resting and contracting muscles at different muscle lengths with this technology. This technique may assist clinicians in characterizing muscle injuries or neuromuscular disorders.</t>
  </si>
  <si>
    <t>slice rendering, color coded, heatmap</t>
  </si>
  <si>
    <t>10.1002/mus.21723</t>
  </si>
  <si>
    <t>COMUNET: a tool to explore and visualize intercellular communication</t>
  </si>
  <si>
    <t>Solovey, Scialdone</t>
  </si>
  <si>
    <t xml:space="preserve">main focus is to understand patterns of intercellular communication between different cell types in tissue; to understand the biological relevance of specific interacting molecular partners and the cellular communication they generate, it is desirable to be able to quantitatively compare cellular communication across different datasets.
clustering of interacting ligand-receptor pairs: COMUNET identifies pairs of interacting partners with similar patterns of intercellular communication and organizes them into clusters. This is done by performing hierarchical clustering of the dissimilarity matrix of layers
</t>
  </si>
  <si>
    <t>intercellular communication</t>
  </si>
  <si>
    <t>cells</t>
  </si>
  <si>
    <t>Algorithms that analyze scRNA-seq data all start from a database of interacting molecular partners (e.g. ligand and receptor pairs) to infer, from their expression patterns, a list of potential communication pathways between cell types. While the results of these analyses can reveal important insights into the functioning of complex tissues composed of many different cell types, their interpretation can still be challenging with the existing algorithms.  Cell cOmmunication exploration with MUltiplex NETworks (COMUNET), a new tool to visualize and interpret cell–cell communication that is based on multiplex networks and addresses all the challenges mentioned above. More specifically, COMUNET allows (i) unsupervised clustering of interacting partners (e.g. ligand–receptor pairs), (ii) search for specific patterns of communication and (iii) comparison between two biological conditions, aiding the interpretability of the results and the identification of promising candidate molecules to follow-up on. In this article, we show how COMUNET can perform these tasks on two scRNA-seq datasets from mouse embryos and from the bone marrow of an acute myeloid leukemia patient. COMUNET can be easily installed and run, since it is available as an R package from https://github.com/ScialdoneLab/COMUNET.</t>
  </si>
  <si>
    <t>solovey.jpg</t>
  </si>
  <si>
    <t>Solovey, Maria; Scialdone, Antonio</t>
  </si>
  <si>
    <t>Motivation: Intercellular communication plays an essential role in multicellular organisms and several algorithms to analyze it from single-cell transcriptional data have been recently published, but the results are often hard to visualize and interpret.
Results: We developed Cell cOmmunication exploration with MUltiplex NETworks (COMUNET), a tool that streamlines the interpretation of the results from cell–cell communication analyses. COMUNET uses multiplex networks to represent and cluster all potential communication patterns between cell types. The algorithm also enables the search for specific patterns of communication and can perform comparative analysis between two biological conditions. To exemplify its use, here we apply COMUNET to investigate cell communication patterns in single-cell transcriptomic datasets from mouse embryos and from an acute myeloid leukemia patient at diagnosis and after treatment.
Availability and implementation:Our algorithm is implemented in an R package available from https://github.com/ScialdoneLab/COMUNET, along with all the code to perform the analyses reported here.</t>
  </si>
  <si>
    <t>gene expression, ligand-receptor pairing, ligand-receptor binding, cellular communication, intercellular communication</t>
  </si>
  <si>
    <t>10.1093/bioinformatics/btaa482</t>
  </si>
  <si>
    <t>Visual cohort comparison for spatial single-cell omics-data</t>
  </si>
  <si>
    <t>Somarakis et al.</t>
  </si>
  <si>
    <t>mass cytometry, microscopy</t>
  </si>
  <si>
    <t>Single cell resolution from the omics data but the main idea and goal is to understand tissue functionality through examining spatial interactions between cells. Comparative analysis workflow enables the identification of cohort-differentiating features, as well as outlier samples at any stage of the workflow...
"Since researchers are interested in this information per cell, rather than per pixel, these images are typically pre-processed by segmenting individual cells and aggregating the values of the segmented pixels. Based on this aggregated information and potentially further features like morphology, the function and type of the segmented cells can be identified [44]. Both, cell segmentation [44, 46], as well as cell type identification [29, 44, 48, 51] in this kind of data is an active research topic. "</t>
  </si>
  <si>
    <t>tissue function</t>
  </si>
  <si>
    <t>cell groups</t>
  </si>
  <si>
    <t>interactive visual analysis workflow for the comparison of cohorts of spatially-resolved omics-data. from figure screenshot: integrated system including the view for the comparison based on the cell abundance using raincloud plots (a), the tissue view, showing selected samples of the two cohorts (b), and the multi-cellular microenvironment comparison view using a difference heatmap and raincloud plots (c).
IMPORTANCE: understand multi-cellular interactions. With identification of these multi-cellular patterns, a crucial question arises; are such patterns correlated with clinical information, such as survival rate?</t>
  </si>
  <si>
    <t>somarakis.png</t>
  </si>
  <si>
    <t>Somarakis, Antonios; Ijsselsteijn, Marieke E.; Luk, Sietse J.; Kenkhuis, Boyd; de Miranda, Noel F.C.C.; Lelieveldt, Boudewijn P.F.; Höllt, Thomas</t>
  </si>
  <si>
    <t>Spatially-resolved omics-data enable researchers to precisely distinguish cell types in tissue and explore their spatial interactions, enabling deep understanding of tissue functionality. To understand what causes or deteriorates a disease and identify related biomarkers, clinical researchers regularly perform large-scale cohort studies, requiring the comparison of such data at cellular level. In such studies, with little a-priori knowledge of what to expect in the data, explorative data analysis is a necessity. Here, we present an interactive visual analysis workflow for the comparison of cohorts of spatially-resolved omics-data. Our workflow allows the comparative analysis of two cohorts based on multiple levels-of-detail, from simple abundance of contained cell types over complex co-localization patterns to individual comparison of complete tissue images. As a result, the workflow enables the identification of cohort-differentiating features, as well as outlier samples at any stage of the workflow. During the development of the workflow, we continuously consulted with domain experts. To show the effectiveness of the workflow we conducted multiple case studies with domain experts from different application areas and with different data modalities.</t>
  </si>
  <si>
    <t>raincloud plots, direct visualization, histology, heatmap, transcriptomics, spatial omics data</t>
  </si>
  <si>
    <t>Extending this to a hierarchical approach, facilitating the
exploration of such aggregated regions and then individual images
within a region might be a worthwhile extension, extend to image stack/volumetric data</t>
  </si>
  <si>
    <t>10.1109/TVCG.2020.3030336</t>
  </si>
  <si>
    <t>Visualizing Particle/Flow Structure Interactions in the Small Bronchial Tubes</t>
  </si>
  <si>
    <t>Soni, Thompson, Machijaru</t>
  </si>
  <si>
    <t>visualize particle trajectory information to explore airflow patterns in bronchial tubes</t>
  </si>
  <si>
    <t>Models for studying particle/flow structure interactions in bronchial tube</t>
  </si>
  <si>
    <t>soni.jpg</t>
  </si>
  <si>
    <t>Soni, Bela; Thompson, David; Machiraju, Raghu</t>
  </si>
  <si>
    <t>Particle deposition in the small bronchial tubes (generations six through twelve) is strongly influenced by the vortexdominated secondary flows that are induced by axial curvature of the tubes. In this paper, we employ particle destination maps in conjunction with two-dimensional, finite-time Lyapunov exponent maps to illustrate how the trajectories of finite-mass particles are influenced by the presence of vortices. We consider two three-generation bronchial tube models: a planar, asymmetric geometry and a non-planar, asymmetric geometry. Our visualizations demonstrate that these techniques, coupled with judiciously seeded particle trajectories, are effective tools for studying particle/flow structure interactions.</t>
  </si>
  <si>
    <t>10.1109/TVCG.2008.183</t>
  </si>
  <si>
    <t>y, just outside low cluster in more general air movement grouping that doesn't tie in with anatomy</t>
  </si>
  <si>
    <t>Illustrative Transitions in Molecular Visualization via Forward and Inverse Abstraction Transform</t>
  </si>
  <si>
    <t>Sorger et al.</t>
  </si>
  <si>
    <t>simulation, x-ray, nmr, em</t>
  </si>
  <si>
    <t>Molecule, Cell, *Organism</t>
  </si>
  <si>
    <t xml:space="preserve">illustrative techniques to visualize missing information in transition states in process of cell/virion development - presentation </t>
  </si>
  <si>
    <t>pathway, development stages</t>
  </si>
  <si>
    <t>molecules, tiny organisms</t>
  </si>
  <si>
    <t xml:space="preserve">In this paper, we propose a method that deals with the creation of illustrative transitions between molecular models, where the actual process of the transition is not or only partially known. Our method utilizes visual abstraction to achieve smooth transitions between different models while respecting the known relational information. Instead of directly interpolating between two different models, we gradually forward transform the models into a level of visual abstraction that matches the preciseness of information about the relationship. T
"For instance, we have a relatively good understanding of the chemical composition of the HIV at various stages of development, such as the immature and mature stages of the virus. We know which proteins from an earlier stage build up structures in later stages. However, it is not exactly known in which order the chemical reactions are happening. Structural biologists are able to build computational models of the immature and mature HIV, which are relatively accurate. However, they cannot model the process of HIV maturation, which is the transition between these two stages, with the same level of accuracy because of the missing information about this process. This has to be taken into account when these models are used to illustrate the process of the transition of the HIV between its development stages."
</t>
  </si>
  <si>
    <t>sorger.jpg</t>
  </si>
  <si>
    <t>Sorger, Johannes; Mindek, Peter; Klein, Tobias; Johnson, Graham; Viola, Ivan</t>
  </si>
  <si>
    <t>A challenging problem in biology is the incompleteness of acquired information when visualizing biological phenomena. Structural biology generates detailed models of viruses or bacteria at different development stages, while the processes that relate one stage to another are often not clear. Similarly, the entire life cycle of a biological entity might be available as a quantitative model, while only one structural model is available. If the relation between two models is specified at a lower level of detail than the actual models themselves, the two models cannot be interpolated correctly. We propose a method that deals with the visualization of incomplete data information in the developmental or evolutionary states of biological mesoscale models, such as viruses or microorganisms. The central tool in our approach is visual abstraction. Instead of directly interpolating between two models that show different states of an organism, we gradually forward transform the models into a level of visual abstraction that matches the level of detail of the modeled relation between them. At this level, the models can be interpolated without conveying false information. After the interpolation to the new state, we apply the inverse transformation to the model’s original level of abstraction. To show the flexibility of our approach, we demonstrate our method on the basis of molecular data, in particular data of the HIV virion and the mycoplasma bacterium.</t>
  </si>
  <si>
    <t>visual abstraction, illustrative visualization, differentiation, development, missing information, uncertainty visualization</t>
  </si>
  <si>
    <t>A natural advancement for this method is the design of transitions for cases where the level of relationship knowledge varies between regions or categories of connected objects</t>
  </si>
  <si>
    <t>10.2312/VCBM.20161267</t>
  </si>
  <si>
    <t>discuss in multiscale section of paper - beyond, where going between developmental stages of an entire organism with visual abstraction to create a continuous representation</t>
  </si>
  <si>
    <t>Embryo-scale, single-cell spatial transcriptomics</t>
  </si>
  <si>
    <t>Srivatsan et al.</t>
  </si>
  <si>
    <t xml:space="preserve">transcriptomics data (spatial transcriptomics) </t>
  </si>
  <si>
    <t xml:space="preserve">visualization of spatial transcriptomics data with calculated pseudotime to understand progress of cell differentiation into specialized neural tissue in mouse </t>
  </si>
  <si>
    <t>cell migration/differentiation</t>
  </si>
  <si>
    <t>tissue (neural tissue)</t>
  </si>
  <si>
    <t>To explore how spatial context might relate to gene expression heterogeneity in a developing cell lineage, we focused on radial glia and neurons. In particular, we hypothesized that we might be able to detect and localize the coordinated processes of neuronal differentiation and migration. Intersecting pseudotime and spatial information, we observed that cells early in differentiation clustered around the ventricles in the forebrain and developing midbrain, whereas those farther away exhibited a more differentiated transcriptome.</t>
  </si>
  <si>
    <t>srivatsan.jpg</t>
  </si>
  <si>
    <t>Srivatsan, Sanjay R.; Regier, Mary C.; Barkan, Eliza; Franks, Jennifer M.; Packer, Jonathan S.; Grosjean, Parker; Duran, Madeleine; Saxton, Sarah; Ladd, Jon J; Spielmann, Malte; Lois, Carlos; Lampe, Paul D.; Shendure, Jay; Stevens, Kelly R.; Trapnell, Cole</t>
  </si>
  <si>
    <t>Spatial patterns of gene expression manifest at scales ranging from local (e.g., cell-cell interactions) to global (e.g., body axis patterning). However, current spatial transcriptomics methods either average local contexts or are restricted to limited fields of view. Here, we introduce sci-Space, which retains single-cell resolution while resolving spatial heterogeneity at larger scales. Applying sci-Space to developing mouse embryos, we captured approximate spatial coordinates and whole transcriptomes of about 120,000 nuclei. We identify thousands of genes exhibiting anatomically patterned expression, leverage spatial information to annotate cellular subtypes, show that cell types vary substantially in their extent of spatial patterning, and reveal correlations between pseudotime and the migratory patterns of differentiating neurons. Looking forward, we anticipate that sci-Space will facilitate the construction of spatially resolved single-cell atlases of mammalian development.</t>
  </si>
  <si>
    <t>spatial transcriptomics, gene expression, omics data, neural tissue, cell differentiation</t>
  </si>
  <si>
    <t>further application of sci-Space to serial sections spanning entire embryos from many time points will facilitate the construction of a set of highly time- and space-resolved four-dimensional atlases of gene expression across mammalian development.</t>
  </si>
  <si>
    <t>10.1126/science.abb9536</t>
  </si>
  <si>
    <t>Visualization and analysis of gene expression in tissue sections by spatial transcriptomics</t>
  </si>
  <si>
    <t>Ståhl et al.</t>
  </si>
  <si>
    <t>Molecule, Tissue</t>
  </si>
  <si>
    <t xml:space="preserve">Explore patterns of gene expression in histological tissue, mainly direct visualization of input data. Can identify tissue types according to gene expression patterns; can take further and do tSNE on gene clusters for comparative visual analysis </t>
  </si>
  <si>
    <t>molecule, tissue</t>
  </si>
  <si>
    <t>Spatial transcriptomics provides quantitative gene expression data and visualization of the distribution of mRNAs within tissue sections and enables novel types of bioinformatics analyses, valuable in research and diagnostics.</t>
  </si>
  <si>
    <t>staahl.jpg</t>
  </si>
  <si>
    <t>Ståhl, Patrik L.; Salmén, Fredrik; Vickovic, Sanja; Lundmark, Anna; Navarro, José Fernández; Magnusson, Jens; Giacomello, Stefania; Asp, Michaela; Westholm, Jakub O.; Huss, Mikael; Mollbrink, Annelie; Linnarsson, Sten; Codeluppi, Simone; Borg, Åke; Pontén, Fredrik; Costea, Paul Igor; Sahlén, Pelin; Mulder, Jan; Bergmann, Olaf; Lundeberg, Joakim; Frisén, Jonas</t>
  </si>
  <si>
    <t>Analysis of the pattern of proteins or messengerRNAs (mRNAs) in histological tissue sections is a cornerstone in biomedical research and diagnostics. This typically involves the visualization of a few proteins or expressed genes at a time. We have devised a strategy, which we call "spatial transcriptomics," that allows visualization and quantitative analysis of the transcriptome with spatial resolution in individual tissue sections. By positioning histological sections on arrayed reverse transcription primers with unique positional barcodes, we demonstrate high-quality RNA-sequencing data with maintained two-dimensional positional information from the mouse brain and human breast cancer. Spatial transcriptomics provides quantitative gene expression data and visualization of the distribution of mRNAs within tissue sections and enables novel types of bioinformatics analyses, valuable in research and diagnostics.</t>
  </si>
  <si>
    <t>spatial transcriptomics, gene expression, omics data, histology</t>
  </si>
  <si>
    <t>10.1126/science.aaf2403</t>
  </si>
  <si>
    <t>Amira: A highly interactive system for visual data analysis</t>
  </si>
  <si>
    <t>Stalling et al.</t>
  </si>
  <si>
    <t>volume (microscopy, microCT, MRI)</t>
  </si>
  <si>
    <t>visual data analysis main priority, but exploration of data and communication are also aspects (comm is export of segmentation etc) segmentation, registration, annotation of data</t>
  </si>
  <si>
    <t xml:space="preserve">molecular dynamics, flow simulations,  metabolism, </t>
  </si>
  <si>
    <t>molecules, cells, tissue, organs</t>
  </si>
  <si>
    <t>software platform for 3D and 4D data visualization, processing, and analysis</t>
  </si>
  <si>
    <t>amira.png</t>
  </si>
  <si>
    <t>Stalling, Detlev and Westerhoff, Malte and Hege, Hans-Christian and others</t>
  </si>
  <si>
    <t>What characteristics should a good visualization system hold? What kinds of data should it support? What capabilities should it provide? Of course, the answers depend on the particular task and application. For some users a visualization system may be nothing more than a simple image viewer or plotting program. For others it is integrated software dedicated to their personal field of work, such as a computer algebra program or a finite-element simulation system. While in such integrated systems visualization is usually just an add-on, there are also many specialized systems whose primary focus is upon visualization itself.</t>
  </si>
  <si>
    <t>multiscale, production software, medical imaging, microscopy, general use</t>
  </si>
  <si>
    <t>10.1016/B978-012387582-2/50040-X</t>
  </si>
  <si>
    <t>Graxels: Information Rich Primitives for the Visualization of Time-Dependent Spatial Data</t>
  </si>
  <si>
    <t>Stoppel et al.</t>
  </si>
  <si>
    <t>interactive 3D view with small multiples showing time curves data from DCE-MRI from e.g., kidney (dataset simulates kidney compression during breathing, one kidney fibrotic and one healthy)</t>
  </si>
  <si>
    <t>breathing (impact of breathing on compression of kidney) -- kind of a secondary thing, because what this is measuring is indirectly measuring the health of the kidney if has pathology, if has fibrosis then won't be as compressible when patient is breathing</t>
  </si>
  <si>
    <t>kidney</t>
  </si>
  <si>
    <t>In this paper we introduced a flexible visualization technique for time varying volumetric data. Our method uses view-dependent small multiples of time-intensity curves, which we term graxels (graph pixels), to provide an overview of the spatio-temporal patterns in the data. We presented a GPU-based algorithm for generating these views and showed how they facilitate interactive exploration and analysis in space and time. Our method was designed for time-dependent volume data, but the approach is also applicable to other types of multivariate data.</t>
  </si>
  <si>
    <t>stoppel.jpg</t>
  </si>
  <si>
    <t>Stoppel, Sergej; Hodneland, Erlend; Hauser, Helwig; Bruckner, Stefan</t>
  </si>
  <si>
    <t>Time-dependent volumetric data has important applications in areas as diverse as medicine, climatology, and engineering. However, the simultaneous quantitative assessment of spatial and temporal features is very challenging. Common visualization techniques show either the whole volume in one time step (for example using direct volume rendering) or let the user select a region of interest (ROI) for which a collection of time-intensity curves is shown. In this paper, we propose a novel approach that dynamically embeds quantitative detail views in a spatial layout. Inspired by the concept of small multiples, we introduce a new primitive graxel (graph pixel). Graxels are view dependent primitives of time-intensity graphs, generated on-the-fly by aggregating per-ray information over time and image regions. Our method enables the detailed feature-aligned visual analysis of time-dependent volume data and allows interactive refinement and filtering. Temporal behaviors like frequency relations, aperiodic or periodic oscillations and their spatial context are easily perceived with our method. We demonstrate the power of our approach using examples from medicine and the natural sciences.</t>
  </si>
  <si>
    <t>small multiples, time curve, volume</t>
  </si>
  <si>
    <t>10.2312/vcbm.20161286</t>
  </si>
  <si>
    <t>Estimating Myocardial Motion by 4D Image Warping</t>
  </si>
  <si>
    <t>Sundar, Litt, Shen</t>
  </si>
  <si>
    <t>Cine MRI</t>
  </si>
  <si>
    <t>Heart beat, wall motion</t>
  </si>
  <si>
    <t>Typical cardiac motions are contraction, expansion and shear. Sundar et al. \cite{sundar:2009} proposed a method for spatio-temporally smooth and consistent estimation of cardiac motion from MR cine sequences. Unlike other approaches, that estimate myocardial motion by performing a series of deformable 3D registrations, the authors instead present it as a 4D registration problem, which makes the motion estimates temporally smooth and consistent.</t>
  </si>
  <si>
    <t>sundar.jpg</t>
  </si>
  <si>
    <t>Sundar, Hari; Litt, Harold; Shen, Dinggang</t>
  </si>
  <si>
    <t>A method for spatio-temporally smooth and consistent estimation of cardiac motion from MR cine sequences is proposed. Myocardial motion is estimated within a 4-dimensional (4D) registration framework, in which all 3D images obtained at different cardiac phases are simultaneously registered. This facilitates spatio-temporally consistent estimation of motion as opposed to other registrationbased algorithms which estimate the motion by sequentially registering one frame to another. To facilitate image matching, an attribute vector (AV) is constructed for each point in the image, and is intended to serve as a “morphological signature” of that point. The AV includes intensity, boundary, and geometric moment invariants (GMIs). Hierarchical registration of two image sequences is achieved by using the most distinctive points for initial registration of two sequences and gradually adding less-distinctive points to refine the registration. Experimental results on real data demonstrate good performance of the proposed method for cardiac image registration and motion estimation. The motion estimation is validated via comparisons with motion estimates obtained from MR images with myocardial tagging.</t>
  </si>
  <si>
    <t>3D view, slice rendering, color coded</t>
  </si>
  <si>
    <t>10.1016/j.patcog.2009.04.022</t>
  </si>
  <si>
    <t>Towards a model of lung biomechanics: pulmonary kinematics via registration of serial lung images</t>
  </si>
  <si>
    <t>Sundaram et al.</t>
  </si>
  <si>
    <t>CT, MRI</t>
  </si>
  <si>
    <t>direct visualization of model</t>
  </si>
  <si>
    <t>an approach toward the quantification of pulmonary deformation via non-rigid registration of serial MR images of the lung using the variational framework</t>
  </si>
  <si>
    <t>sundaram.jpg</t>
  </si>
  <si>
    <t>Sundaram, Tessa A.; Gee, James C.</t>
  </si>
  <si>
    <t>The lungs are highly elastic organs, composed of a variety of structures: vasculature, airways and parenchyma. The unique mechanical properties of each of these structures form the composite material of the lung. Numerous pulmonary diseases affect these material properties. Clinically, these structural changes cannot be directly quantified. However, medical imaging modalities such as computed tomography and magnetic resonance imaging can be used to observe lung morphology. It would be helpful to be able to correlate regional morphological changes with changes in pulmonary function. We present an approach toward the quantification of pulmonary deformation via non-rigid registration of serial MR images of the lung using the variational framework implemented in the Insight toolkit. Conventional registration methods, as exemplified by a finite element implementation of the classic elastic matching technique, are shown to perform well over a set of vascular landmarks in the measurement of lung motion. This performance is maintained in an augmented system, which combines inhomogeneous material properties with the use of domain discretizations tailored to reflect the apparent geometry within the image and to reduce background effects. These adaptations lay the groundwork for biomechanical modeling of the lung using the finite element method.</t>
  </si>
  <si>
    <t>flow visualization, slice rendering, color coded, arrows</t>
  </si>
  <si>
    <t>10.1016/j.media.2005.04.002</t>
  </si>
  <si>
    <t>Blood flow structure and dynamics, and ejection mechanism in the left ventricle: Analysis using echo-dynamography</t>
  </si>
  <si>
    <t>Tanaka et al.</t>
  </si>
  <si>
    <t>US/ECG</t>
  </si>
  <si>
    <t>results of echo-dynamography wrt blood flow structure and dynamics in heart, changes in walls of heart as passes through phases of the cardiac cycle. designed for experts who have a specific interest in quantitative evaluation of important events for clinical purposes. isn't guided or interactive, visualizations are created for express purpose of analysis for clinical variables; features are derived from the raw data (e.g. strain)</t>
  </si>
  <si>
    <t>blood flow [hemodynamics], heart beat (changes in walls of heart)</t>
  </si>
  <si>
    <t>Using non-invasive technology, we need the following three measurements for the clinical purpose. These are: (1) blood flow structure and flow dynamics in cardiac chambers, (2) mechanical events of cardiac structure during pulsation,(3) local myocardial function of the LV.</t>
  </si>
  <si>
    <t>tanaka.jpg</t>
  </si>
  <si>
    <t>Tanaka, Motonao; Sakamoto, Tsuguya; Sugawara, Shigeo; Nakajima, Hiroyuki; Katahira, Yoshiaki; Ohtsuki, Shigeo; Kanai, Hiroshi</t>
  </si>
  <si>
    <t>Using our “echo-dynamography”, blood flow structure and flow dynamics during ventricular systole were investigated in 10 normal volunteers. The velocity vector distribution demonstrated blood flow during ejection was laminar along the ventricular septum. The characteristic flow structure was observed in each cardiac phases, early, mid- and late systole and was generated depending on the wall dynamic events such as peristaltic squeezing, hinge-like movement of the mitral ring plane, bellows action of the ventricle and dimensional changes in the funnel shape of the basal part of the ventricle, which were disclosed macroscopically by using the new technology of high speed scanning echo-tomography and microscopically by the strain rate distribution measured by phase tracking method.
The pump function was reflected on the changes in the flow structure represented by the flow axis line distribution and the acceleration along the flow axis line. The acceleration of the ejection had three modes, “A”, “B” and “C”, and generated by the wall dynamic events. “A” appeared from the apical to the outflow area along the main flow axis line, “B” along the anterior mitral leaflet and the branched flow axis line, and “C” generated by the high speed vortex behind the mitral valve. The magnitude of the acceleration was estimated quantitatively from the velocity gradient along the flow axis line. Macroscopic and microscopic asynchrony in the myocardial contraction and extension appeared systematically in the local part of the ventricular wall, which was helpful for making the flow structure and for performing the smooth pump function.</t>
  </si>
  <si>
    <t>Echo-dynamography; Flow velocity vector; Blood flow dynamics; Ejection mechanism; Flow axis line; Ventricular wall dynamics; Velocity gradient</t>
  </si>
  <si>
    <t>10.1016/j.jjcc.2008.05.005</t>
  </si>
  <si>
    <t>MCell-R: A particle-resolution network-free spatial modeling framework</t>
  </si>
  <si>
    <t>Tapia et al.</t>
  </si>
  <si>
    <t xml:space="preserve">visualize results of simulation, explore, structures in MCell are very schematically represented, highly abstracted entities </t>
  </si>
  <si>
    <t>molecule interactions, molecular pathway</t>
  </si>
  <si>
    <t>MCell-R, a framework that extends the particle-based spatial Monte Carlo simulator, MCell, with the rule-based model specification and simulation capabilities provided by BioNetGen and NFsim. Can also connect with CellBlender tool, plugin to Blender</t>
  </si>
  <si>
    <t>tapia.jpg</t>
  </si>
  <si>
    <t>Tapia, Jose-Juan; Saglam, Ali Sinan; Czech, Jacob; Kuczewski, Robert; Bartol, Thomas M.; Sejnowski, Terrence J.; Faeder, James R.</t>
  </si>
  <si>
    <t>Spatial heterogeneity can have dramatic effects on the biochemical networks that drive cell regulation and decision-making. For this reason, a number of methods have been developed to model spatial heterogeneity and incorporated into widely used modeling platforms. Unfortunately, the standard approaches for specifying and simulating chemical reaction networks become untenable when dealing with multi-state, multi-component systems that are characterized by combinatorial complexity. To address this issue, we developed MCell-R, a framework that extends the particle-based spatial Monte Carlo simulator, MCell, with the rule-based model specification and simulation capabilities provided by BioNetGen and NFsim. The BioNetGen syntax enables the specification of biomolecules as structured objects whose components can have different internal states that represent such features as covalent modification and conformation and which can bind components of other molecules to form molecular complexes. The network-free simulation algorithm used by NFsim enables efficient simulation of rule-based models even when the size of the network implied by the biochemical rules is too large to enumerate explicitly, which frequently occurs in detailed models of biochemical signaling. The result is a framework that can efficiently simulate systems characterized by combinatorial complexity at the level of spatially-resolved individual molecules over biologically relevant time and length scales.</t>
  </si>
  <si>
    <t>molecular reaction, molecule pathway, spatail modeling, framework, rule-based modeling</t>
  </si>
  <si>
    <t>tighter integration/implementation with CellBlender plugin</t>
  </si>
  <si>
    <t>10.1007/978-1-4939-9102-0_9</t>
  </si>
  <si>
    <t>Exploration of Interventricular Septum Motion in Multi-Cycle Cardiac MRI</t>
  </si>
  <si>
    <t>Tautz et al.</t>
  </si>
  <si>
    <t>analysis and exploration of IVS motion over multiple heart cycles using real-time cardiac MRI. Our aim is to provide a means of analysis of multi-cycle variation and stress-related changes that can robustly and precisely quantify functional parameters from real-time MRI data. We propose to automatically segment the left and right ventricle, then extract landmarks describing IVS motion from the segmentations and explore the derived motion parameters in an interactive step centered on a parallel coordinates display and temporally synchronized viewers.</t>
  </si>
  <si>
    <t xml:space="preserve">This work proposes an automatic approach for the quantification of septum motion from real-time cardiac MRI in a short-axis orientation, and a concept to explore the results of this analysis. The approach provides access to the assessment of variation in relative septum thickness caused by factors such as physical stress and changes in respiration. Analyzing repeated measurements produced comparable results, while physiological changes produced increased variation in the parameters. The exploration concept provides the means for an interactive inspection of the influence of breathing and physical stress on cardiac contraction. </t>
  </si>
  <si>
    <t>tautz.jpg</t>
  </si>
  <si>
    <t>Tautz, Lennart; Hüllebrand, Markus; Steinmetz, Michael; Voit, Dirk; Frahm, Jens; Hennemuth, Anja</t>
  </si>
  <si>
    <t>Function of the heart, including interventricular septum motion, is influenced by respiration and contraction of the heart muscle. Recent real-time magnetic resonance imaging (MRI) can acquire multi-cycle cardiac data, which enables the analysis of the variation between heart cycles depending on factors such as physical stress or changes in respiration. There are no normal values for this variation in the literature, and there are no established tools for the analysis and exploration of such multi-cycle data available. We propose an analysis and exploration concept that automatically segments the left and right ventricle, extracts motion parameters and allows to interactively explore the results. We tested the concept using nine real-time MRI data sets, including one subject under increasing stress levels and one subject performing a breathing maneuver. All data sets could be automatically processed and then explored successfully, suggesting that our approach can robustly quantify and explore septum thickness in real-time MRI data.</t>
  </si>
  <si>
    <t>visual analytics, image segmentation</t>
  </si>
  <si>
    <t>integrate in a clinically applicable solution for studies on the variation of cardiac function.</t>
  </si>
  <si>
    <t>10.2312/VCBM.20171251</t>
  </si>
  <si>
    <t>At the interface of biology and computation</t>
  </si>
  <si>
    <t>Taylor et al.</t>
  </si>
  <si>
    <t>goal is to analyze the stability of a biological network, focus is on gene regulatory networks. Abstract glyphs that symbolize pathway elements and arrows connect the elements</t>
  </si>
  <si>
    <t>pathway, gene regulation pathway</t>
  </si>
  <si>
    <t>Tool Bio Model Analyzer (BMA), supports the modeling and analysis, including stability analysis, of gene regulatory networks. BMA is able to prove stabilization for highly complex models that may have a huge number of configurations or states. To work around problems of scale, the tool evaluates symbolic sets of this extremely large state space. Furthermore, rather than analyzing the whole network, it answers questions about discrete components such that stabilization is established as a composition of smaller mathematical arguments (i.e., lemmas)</t>
  </si>
  <si>
    <t>taylor.jpg</t>
  </si>
  <si>
    <t>Taylor, Alex S.; Piterman, Nir; Ishtiaq, Samin; Fisher, Jasmin; Cook, Byron; Cockerton, Caitlin; Bourton, Sam; Benque, David</t>
  </si>
  <si>
    <t>Representing a new class of tool for biological modeling, Bio Model Analyzer (BMA) uses sophisticated computational techniques to determine stabilization in cellular networks. This paper presents designs aimed at easing the problems that can arise when such techniques - using distinct approaches to conceptualizing networks - are applied in biology. The work also engages with more fundamental issues being discussed in the philosophy of science and science studies. It shows how scientific ways of knowing are constituted in routine interactions with tools like BMA, where the emphasis is on the practical business at hand, even when seemingly deep conceptual problems exist. For design, this perspective refigures the frictions raised when computation is used to model biology. Rather than obstacles, they can be seen as opportunities for opening up different ways of knowing.</t>
  </si>
  <si>
    <t>design, human factors</t>
  </si>
  <si>
    <t>10.1145/2470654.2470725</t>
  </si>
  <si>
    <t>Creating and Simulating Skeletal Muscle from the Visible Human Data Set</t>
  </si>
  <si>
    <t>Teran et al.</t>
  </si>
  <si>
    <t>VHD</t>
  </si>
  <si>
    <t>The creation of highly detailed geometry as well as for realistic anisotropies and heterogeneities. Additionally, realistic dynamic deformations are produced from a transversely isotropic muscle constitutive model</t>
  </si>
  <si>
    <t>teran.jpg</t>
  </si>
  <si>
    <t>Teran, Joseph; Sifakis, Eftychios; Blemker, Silvia S.; Ng-Thow-Hing, Victor; Lau, Cynthia; Fedkiw, Ronald</t>
  </si>
  <si>
    <t>Simulation of the musculoskeletal system has important applications in biomechanics, biomedical engineering, surgery simulation and computer graphics. The accuracy of the muscle, bone and tendon geometry as well as the accuracy of muscle and tendon dynamic deformation are of paramount importance in all these applications. We present a framework for extracting and simulating high resolution musculoskeletal geometry from the segmented visible human data set. We simulate 30 contact/collision coupled muscles in the upper limb and describe a computationally tractable implementation using an embedded mesh framework. Muscle geometry is embedded in a non-manifold, connectivity preserving simulation mesh molded out of a lower resolution BCC lattice containing identical, well-shaped elements leading to a relaxed time step restriction for stability and thus reduced computational cost. The muscles are endowed with a transversely isotropic, quasi-incompressible constitutive model that incorporates muscle fiber fields as well as passive and active components. The simulation takes advantage of a new robust finite element technique that handles both degenerate and inverted tetrahedra.</t>
  </si>
  <si>
    <t>More realistic muscle constitutive models that include the force/velocity relationship, time dependent elasticity changes noted in as well as anisotropic shear behavior relative to the fiber axis can be used when examining more specific phenomena on a smaller scale such as nonuniform contraction of the biceps</t>
  </si>
  <si>
    <t>10.1109/TVCG.2005.42</t>
  </si>
  <si>
    <t>Visualization of Myocardial Perfusion Derived from Coronary Anatomy</t>
  </si>
  <si>
    <t>Termeer et al.</t>
  </si>
  <si>
    <t>MRI, simulation</t>
  </si>
  <si>
    <t>visual analysis of areas of perfusion (query) due to changes in coronary arteries that supply heart tissue, graphical arrow overlays to clearly express magnitude of blockages, color-coded map to indicate perfusion territories for each artery (summarize, clarify)</t>
  </si>
  <si>
    <t>computational simulation for the perfusion of blood throughout the myocardium and a set of visualization methods for the visual assessment of the results of these computations. Our computational simulation computes the flow of blood through the coronary arteries using a network of resistors, while the successive distribution of blood is implemented using iterative convolution with a Gaussian kernel. This computational simulation advances on current clinical practice by including patient-specific information. It establishes a more advanced mapping between the myocardium and the coronary arteries based on perfusion. In contrast current approaches assume that each area is supplied by its closest coronary artery. Our simulation produces sufficiently accurate results to demonstrate the effectiveness of our visualizations. Use popular bullseye plot to show areas of perfusion</t>
  </si>
  <si>
    <t>termeer2007.jpg</t>
  </si>
  <si>
    <t>Termeer, Maurice; Bescós, Javier Oliván; Breeuwer, Marcel; Vilanova, Anna; Gerritsen, Frans; Gröller, M. Eduard; Nagel, Eike</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</si>
  <si>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</si>
  <si>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volume bullseye</t>
  </si>
  <si>
    <t>Medical evaluation of the techniques</t>
  </si>
  <si>
    <t>10.1109/TVCG.2008.180</t>
  </si>
  <si>
    <t>CoViCAD: Comprehensive Visualization of Coronary Artery Disease</t>
  </si>
  <si>
    <t xml:space="preserve">Physiology, Anatomy </t>
  </si>
  <si>
    <t>method for the exploration of perfusion on the cardiac muscle. The perfusion information is mapped on the surface of the heart muscle, and that was projected into bulls eye layout, heavily used in medicine practice nowadays.</t>
  </si>
  <si>
    <t>termeer2008.jpg</t>
  </si>
  <si>
    <t>Termeer, Maurice; Bescós, Javier Oliván; Breeuwer, Marcel; Vilanova, Anna; Gerritsen, Frans; Gröller, M. Eduard</t>
  </si>
  <si>
    <t>We present novel, comprehensive visualization techniques for the diagnosis of patients with coronary artery disease using segmented cardiac MRI data. We extent an accepted medical visualization technique called the bull's eye plot by removing discontinuities, preserving the volumetric nature of the left ventricular wall and adding anatomical context. The resulting volumetric bull's eye plot can be used for the assessment of transmurality. We link these visualizations to a 3D view that presents viability information in a detailed anatomical context. We combine multiple MRI scans (whole heart anatomical data, late enhancement data) and multiple segmentations (polygonal heart model, late enhancement contours, coronary artery tree). By selectively combining different rendering techniques we obtain comprehensive yet intuitive visualizations of the various data sources.</t>
  </si>
  <si>
    <t>3D to 2D, bullseye, comparative visualization, color coded</t>
  </si>
  <si>
    <t>10.1109/TVCG.2007.70550</t>
  </si>
  <si>
    <t>Interactive Exploration of Polymer-Solvent Interactions</t>
  </si>
  <si>
    <t>Thomaß et al.</t>
  </si>
  <si>
    <t>direct visualization of molecule shape woth encoding for visual analysis</t>
  </si>
  <si>
    <t>Reaction possibilities are color encoded in the molecular surface \cite{thomass:2011} with special regard to polymer/ solvent interactions. Here, polymer is represented by a colored semi-transparent isosurface with glyphs depicting solvents around it.</t>
  </si>
  <si>
    <t>thomass.jpg</t>
  </si>
  <si>
    <t>Thomaß, Bertram; Walter, Jonathan; Krone, Michael; Hasse, Hans; Ertl, Thomas</t>
  </si>
  <si>
    <t>The interaction of three-dimensional linked hydrophilic polymers with surrounding solvents in time-dependent data sets is of great interest for domain experts and current research in molecular dynamics. These polymers are called hydrogels, and their most characteristic property is their swelling in aqueous solutions by absorbing the solvent. Their conformation transition can be studied by investigations of the interaction of the single polymer strand and the solvent directly around the polymer at an atomistic level. We present new visualization techniques to interactively study time-dependent data sets from molecular dynamics simulations-with special regard to polymer/ solvent interactions like local concentrations and hydrogen bonds-as well as filtering methods to facilitate analysis. Such methods that visualize polymer/solvent interactions on a hydration shell around a polymer are not available in current tools and can greatly facilitate the visual analysis, which helps domain experts to extract additional information about hydrogel characteristics and gain new insights from the simulation results. While our visual analysis methods presented in this paper clearly facilitate the analysis of hydrogels and lead to new insight, the presented concepts are applicable to other domains like proteins or polymers in general that interact with solvents.</t>
  </si>
  <si>
    <t>isosurface, color coded, representation combination, glyphs</t>
  </si>
  <si>
    <t>Additional parameters to analyze</t>
  </si>
  <si>
    <t>10.2312/PE/VMV/VMV11/301-308</t>
  </si>
  <si>
    <t>FoldSynth: interactive 2D/3D visualisation platform for molecular strands</t>
  </si>
  <si>
    <t>Todd et al.</t>
  </si>
  <si>
    <t xml:space="preserve">Simulation, X-ray crystallography, nmr, em </t>
  </si>
  <si>
    <t>interactively visualize folding of molecule (physiology part)</t>
  </si>
  <si>
    <t>FoldSynth is an interactive software platform which allows manipulations on an abstract 2D contact map representation to be expressed in realtime on a running physics-based 3D simulation of a molecule. interactive graphical tool for exploring molecular strand structures, with interactions both directly on the 3D representation and via a 2D map — of various distances, of contacts, and derived features shared between pairs of residue particles.</t>
  </si>
  <si>
    <t>todd.jpg</t>
  </si>
  <si>
    <t>Todd, Stephen; Todd, Peter; Leymarie, Frederic Fol; Latham, William; Kelley, Lawrence A.; Sternberg, Michael; Hugues, Jim; Taylor, Stephen</t>
  </si>
  <si>
    <t>FoldSynth is an interactive platform designed to help understand the characteristics and commonly used visual abstractions of molecular strands with an emphasis on proteins and DNA. It uses a simple model of molecular forces to give real time interactive animations of the folding and docking processes. The shape of a molecular strand is shown as a 3D visualisation floating above a 2D triangular matrix representing distance constraints, contact maps or other features of residue pairs. As well as more conventional raster plots, contact maps can be shown with vectors representing the grouping of contacts as secondary structures. The 2D visualisation is also interactive and can be used to manipulate a molecule, define constraints, control and view the folding dynamically, or even design new molecules. While the 3D visualisation is more realistic showing a molecule representation approximating the physical behavior and spatial properties, the 2D visualisation offers greater visibility, in that all molecular positions (and pairings) are always in view; the 3D mode may suffer occlusions and create complex views which are typically hard to understand to humans.</t>
  </si>
  <si>
    <t>molecular dynamics, real time visualization, molecule structure</t>
  </si>
  <si>
    <t>integrate statistical methods that allow autonomous folding</t>
  </si>
  <si>
    <t>10.2312/vcbm.20151207</t>
  </si>
  <si>
    <t>Is it Necessary to Model the Matrix Degrading Enzymes for Simulating Tumour Growth?</t>
  </si>
  <si>
    <t>Toma et al.</t>
  </si>
  <si>
    <t xml:space="preserve">Visual exploration of results of the models of cellular processes for tumor growth </t>
  </si>
  <si>
    <t>This paper is devoted to the modelling of cellular processes of tumour cells, which is itself part of a complex system and the availability of efficient means therefore an essential prerequisite for modelling tumour growth. To this end we developed a novel lattice based approach that does not only provide a significant simplification compared to previous models but is also computationally efficient. This is achieved via unifying two partial differential equations allowing for a straightforward, fast and accurate implementation. Comparing the results for modelling haptotactic-chemotactic cancer growth using the common choice of the environment and the above introduced exclusion of the MDE, we observe a rather similar size of the tumour. The shape of the cancer modelled with the novel introduced method shows a more diffusive character, i.e. the cells are migrating farther from the bulk, constituting the high malignancy of the tumour. This diffuse tumour behaviour is very characteristic for this type of cancer as it has already been shown for in-vitro experiments. Faced with the requirement of modelling much more complex processes than the degradation of the ECM through the MDE (in order to adequately model tumour growth) the proposed model provides a reasonable trade-off between complexity and accuracy.</t>
  </si>
  <si>
    <t>toma.jpg</t>
  </si>
  <si>
    <t>Toma, Alina; Mang, Andreas; Schütz, Tina A.; Becker, Stefan; Buzug, Thorsten M.</t>
  </si>
  <si>
    <t>We propose a hybrid continuum discrete model to simulate tumour growth on a microscopic scale. The lattice based spatio temporal model consists of reaction diffusion equations that describe interactions between cancer cells and their microenvironment. The components that are typically considered are usually nutrients, like oxygen and glucose, matrix degrading enzymes (MDE) and the extracellular matrix (ECM). The in vivo processes are very complex and occur on different levels. This in turn leads to huge computational costs. Thus, the aim is to describe the processes on the basis of simplified mathematical approaches, which depict realistic results at the same time. In this work we discuss if we have to model the MDEs or if the ECM can be modelled directly depending on the cancer cells distribution. Comparing the results for modelling the tumour growth with the common choice and with the simplified model without MDE, we observe almost similar results. The model without MDE allows for a straightforward, fast and accurate implementation.</t>
  </si>
  <si>
    <t xml:space="preserve">molecule, tumor growth </t>
  </si>
  <si>
    <t>extend model to include immune system</t>
  </si>
  <si>
    <t>10.2312/PE/VMV/VMV11/361-368</t>
  </si>
  <si>
    <t>In-silico Modelling of Tumour-Immune System Interactions for Glioblastomas</t>
  </si>
  <si>
    <t xml:space="preserve">a new mathematical approach for modelling the influence of the immune system, more precisely of microglial cells, on the progression of malignant primary brain tumours
*In this paper, a continuous stochastic model is presented,which considers the early growth stage of a glioblastomain  interaction  with  immune  cells.  </t>
  </si>
  <si>
    <t>toma2012.jpg</t>
  </si>
  <si>
    <t>Toma, Alina; Régnier-Vigouroux, Anne; Mang, Andreas; Becker, Stefan; Schuetz, Tina A.; Buzug, Thorsten M.</t>
  </si>
  <si>
    <t>In the present work, a new mathematical approach for modelling the influence of the immune system, more precisely of microglial cells, on the progression of malignant primary brain tumours is presented. A hybrid approach is used to model the cellular tumour progression, the development of the local nutrient concentration and of the density of the extracellular matrix (ECM). The resting microglia in primary brain tumours are activated and attracted by signals emitted by tumour cells, which are described by a partial differential equation. The secretion of matrix degrading enzymes from amoeboid immune cells can be modelled with the help of an additional term for the degradation of the ECM. This supports a more invasive migration of tumour cells. To our knowledge, we present for the first time a model of microglial cells in the context of tumour growth. The qualitative results are identical to the cell arrangements described in the literature. In addition, the comparison with in-vitro data matches in a qualitative manner. The proposed model, thus, represents a promising approach for modelling brain tumour growth at the cellular level in the light of the innate immune system.</t>
  </si>
  <si>
    <t>molecule, tumor growth, immune system, glioma; microgliadynamic behaviour; neural activity; partial differential equations; probabilistic simulation; microscopic scale</t>
  </si>
  <si>
    <t xml:space="preserve">As  for  future  work,  in  addition  to  the  extension  of  thismodel to a vascular approach, a quantitative evaluation ofin-vitro  experiments  has  to  be  done.  </t>
  </si>
  <si>
    <t>10.3182/20120215-3-AT-3016.00219</t>
  </si>
  <si>
    <t>Visualization and function of vimentin phosphorylation by cdc2 kinase during mitosis.</t>
  </si>
  <si>
    <t>Tsujimura et al.</t>
  </si>
  <si>
    <t>explore visually the changes occurring within the cell during mitosis</t>
  </si>
  <si>
    <t>nucleus, chromosomes, cell</t>
  </si>
  <si>
    <t xml:space="preserve">biochemistry </t>
  </si>
  <si>
    <t>this is a relatively old paper, but shows really nice images of stained cells that show mitosis. This is a good example to have in the survey because it shows that over the last 30 years biologists still prefer to have direct visualization as key element to understand cell cycle processes</t>
  </si>
  <si>
    <t>tsujimura.jpg</t>
  </si>
  <si>
    <t>Tsujimura, K; Ogawara, M; Takeuchi, Y; Imajoh-Ohmi, S; Ha, M H; Inagaki, M</t>
  </si>
  <si>
    <t>To investigate the role of intermediate filament (IF) protein phosphorylation by cdc2 kinase during mitosis, we developed a monoclonal antibody 4A4 recognizing Ser55-phosphorylated vimentin. Western blotting indicated that this antibody reacted with vimentin phosphorylated by cdc2 kinase but not with non-phosphorylated vimentin or with vimentin phosphorylated by other kinases such as cAMP-dependent protein kinase, protein kinase C, or Ca(2+)-calmodulin-dependent protein kinase II. Immunofluorescence and immunoelectron microscopy showed that vimentin Ser55 residues distributed in the entire cytoplasmic vimentin filament system are phosphorylated when the cells enter mitosis and dephosphorylated in cytokinesis. All cell lines examined showed a similar appearance of immunoreactivity with antibody 4A4. Fractionation of mitotic cell extracts on Mono-Q Sepharose revealed a single peak of vimentin Ser55 kinase activity, and the anti-p34cdc2 antibody reacted with the 34 kDa band in the kinase containing fractions. Vimentin Ser55 kinase activities were nil in the interphase cell extract. Immunofluorescent evidence using antibody 4A4 and biochemical analysis using vimentin Ser55 peptide showed that the degree of disassembly of vimentin filament of various cell types at early mitotic phase correlated well with the amount of mitotically activated cdc2 kinase.</t>
  </si>
  <si>
    <t>cell biology, cell division, mitosis, live cell microscopy, chromosomes</t>
  </si>
  <si>
    <t>10.1016/S0021-9258(18)47395-4</t>
  </si>
  <si>
    <t>NPDock: a web server for protein–nucleic acid docking</t>
  </si>
  <si>
    <t>Tuszynska et al.</t>
  </si>
  <si>
    <t xml:space="preserve">exploratory analysis of protein-nucleic acid interactions, modify parameters used in docking process, clustering procedure used to create the parameters </t>
  </si>
  <si>
    <t>The NPDock server is designed to automate the procedure of protein–nucleic acid complex structure modeling.</t>
  </si>
  <si>
    <t>tuszynska.jpg</t>
  </si>
  <si>
    <t>Tuszynska, Irina; Magnus, Marcin; Jonak, Katarzyna; Dawson, Wayne; Bujnicki, Janusz M.</t>
  </si>
  <si>
    <r>
      <t xml:space="preserve">Protein-RNA and protein-DNA interactions play fundamental roles in many biological processes. A detailed understanding of these interactions requires knowledge about protein-nucleic acid complex structures. Because the experimental determination of these complexes is time-consuming and perhaps futile in some instances, we have focused on computational docking methods starting from the separate structures. Docking methods are widely employed to study protein-protein interactions; however, only a few methods have been made available to model protein-nucleic acid complexes. Here, we describe NPDock (Nucleic acid-Protein Docking); a novel web server for predicting complexes of protein-nucleic acid structures which implements a computational workflow that includes docking, scoring of poses, clustering of the best-scored models and refinement of the most promising solutions. The NPDock server provides a user-friendly interface and 3D visualization of the results. The smallest set of input data consists of a protein structure and a DNA or RNA structure in PDB format. Advanced options are available to control specific details of the docking process and obtain intermediate results. The web server is available at </t>
    </r>
    <r>
      <rPr>
        <u/>
        <sz val="10"/>
        <color rgb="FF1155CC"/>
        <rFont val="Arial"/>
      </rPr>
      <t>http://genesilico.pl/NPDock.</t>
    </r>
  </si>
  <si>
    <t xml:space="preserve">docking, protein complexes </t>
  </si>
  <si>
    <t>add more potentials for protein-nucleic acid interactions</t>
  </si>
  <si>
    <t>10.1093/nar/gkv493</t>
  </si>
  <si>
    <t>Applying systems-level spectral imaging and analysis to reveal the organelle interactome</t>
  </si>
  <si>
    <t>Valm et al.</t>
  </si>
  <si>
    <t>microscopy, spectral imaging</t>
  </si>
  <si>
    <t xml:space="preserve">visualize microscopy data, explore the spatiotemporal coordination among organelles, summarize interactions for organelle interactions in diagonal heatmap matrix and in network diagram </t>
  </si>
  <si>
    <t>organelle interactions</t>
  </si>
  <si>
    <t>organelles</t>
  </si>
  <si>
    <t>Various cell components, or organelles, make contacts that are not mediated by trafficking vesicles, and which result in changes to their physical behaviour, biochemical composition and functionality. Imaging is a powerful tool for studying inter-organelle contact sites, but work by Jennifer Lippincott-Schwartz and colleagues take such analysis to a new level. Using confocal and lattice light sheet microscopy, as well as a multispectral image acquisition and analysis method, they perform systems-level analysis of the organelle interactome in live cells. The approach allows them to visualize the frequency and locality of up to five-way interactions among six different organelles (endoplasmic reticulum, Golgi, lysosome, peroxisome, mitochondria and lipid droplet), providing unexpected insights into the dynamics of these interactions. The method could prove a useful tool for further analysis of non-vesicular communication within the cell.</t>
  </si>
  <si>
    <t>valm.jpg</t>
  </si>
  <si>
    <t>Valm, Alex M.; Cohen, Sarah; Legant, Wesley R.; Melunis, Justin; Hershberg, Uri; Wait, Eric; Cohen, Andrew R.; Davidson, Michael W.; Betzig, Eric; Lippincott-Schwartz, Jennifer</t>
  </si>
  <si>
    <t>The organization of the eukaryotic cell into discrete membrane-bound organelles allows for the separation of incompatible biochemical processes, but the activities of these organelles must be coordinated. For example, lipid metabolism is distributed between the endoplasmic reticulum for lipid synthesis, lipid droplets for storage and transport, mitochondria and peroxisomes for β-oxidation, and lysosomes for lipid hydrolysis and recycling1,2,3,4,5. It is increasingly recognized that organelle contacts have a vital role in diverse cellular functions5,6,7,8. However, the spatial and temporal organization of organelles within the cell remains poorly characterized, as fluorescence imaging approaches are limited in the number of different labels that can be distinguished in a single image9. Here we present a systems-level analysis of the organelle interactome using a multispectral image acquisition method that overcomes the challenge of spectral overlap in the fluorescent protein palette. We used confocal and lattice light sheet10 instrumentation and an imaging informatics pipeline of five steps to achieve mapping of organelle numbers, volumes, speeds, positions and dynamic inter-organelle contacts in live cells from a monkey fibroblast cell line. We describe the frequency and locality of two-, three-, four- and five-way interactions among six different membrane-bound organelles (endoplasmic reticulum, Golgi, lysosome, peroxisome, mitochondria and lipid droplet) and show how these relationships change over time. We demonstrate that each organelle has a characteristic distribution and dispersion pattern in three-dimensional space and that there is a reproducible pattern of contacts among the six organelles, that is affected by microtubule and cell nutrient status. These live-cell confocal and lattice light sheet spectral imaging approaches are applicable to any cell system expressing multiple fluorescent probes, whether in normal conditions or when cells are exposed to disturbances such as drugs, pathogens or stress. This methodology thus offers a powerful descriptive tool and can be used to develop hypotheses about cellular organization and dynamics.</t>
  </si>
  <si>
    <t xml:space="preserve">organelle interactome, network diagram, heatmap matrix </t>
  </si>
  <si>
    <t>Our visualization and quantification of dynamic contacts between six different organelles will allow targeted research into the molecular mechanisms that guide these relationships. We anticipate the use of live-cell multispectral imaging in investigating organelle organization and interactions in cells exposed to drugs, pathogens, and other stressors, as well as during cell migration, division and differentiation. This approach should also be useful for identifying proteins that mediate or regulate contact site formation (for example, tethers)19. Developments in making brighter and more photostable fluorescent proteins, as well as improvements in genome editing and computational tools for automated image analysis, should enable multispectral imaging approaches to discriminate even more than six molecular species over time in single cells.</t>
  </si>
  <si>
    <t>10.1038/nature22369</t>
  </si>
  <si>
    <t>Normalized Cut Group Clustering of Resting-State fMRI Data</t>
  </si>
  <si>
    <t>Van Den Heuvel, Mandl, Pol</t>
  </si>
  <si>
    <t>group analysis of resting state fMRI data</t>
  </si>
  <si>
    <t>Neuroscience</t>
  </si>
  <si>
    <t>a voxel based model-free normalized cut graph clustering approach with whole brain coverage for group analysis of resting-state data</t>
  </si>
  <si>
    <t>vanDenHeuvel.jpg</t>
  </si>
  <si>
    <t>Background: Functional brain imaging studies have indicated that distinct anatomical brain regions can show coherent spontaneous neuronal activity during rest. Regions that show such correlated behavior are said to form resting-state networks (RSNs). RSNs have been investigated using seed-dependent functional connectivity maps and by using a number of model-free methods. However, examining RSNs across a group of subjects is still a complex task and often involves human input in selecting meaningful networks. Methodology/Principal Findings: We report on a voxel based model-free normalized cut graph clustering approach with whole brain coverage for group analysis of resting-state data, in which the number of RSNs is computed as an optimal clustering fit of the data. Inter-voxel correlations of time-series are grouped at the individual level and the consistency of the resulting networks across subjects is clustered at the group level, defining the group RSNs. We scanned a group of 26 subjects at rest with a fast BOLD sensitive fMRI scanning protocol on a 3 Tesla MR scanner. Conclusions/Significance: An optimal group clustering fit revealed 7 RSNs. The 7 RSNs included motor/visual, auditory and attention networks and the frequently reported default mode network. The found RSNs showed large overlap with recently reported resting-state results and support the idea of the formation of spatially distinct RSNs during rest in the human brain.</t>
  </si>
  <si>
    <t>volume, slice rendering, color coded</t>
  </si>
  <si>
    <t>10.1371/journal.pone.0002001</t>
  </si>
  <si>
    <t>Visual Analysis of Integrated Resting State Functional Brain Connectivity and Anatomy</t>
  </si>
  <si>
    <t>van Dixhoorn et al.</t>
  </si>
  <si>
    <t>visual analysis of functional connectivity data with coupled views</t>
  </si>
  <si>
    <t>brain activity (functional connectivity)</t>
  </si>
  <si>
    <t>van Dixhoorn et al. presented GRACE: a visual analysis application that combine the strengths of the two-dimensional representations with three dimensional network and iso-surface visualizations for studying connectivity in resting-state functional MRI data that couples information and scientific visualization views.</t>
  </si>
  <si>
    <t>vanDixhoorn.jpg</t>
  </si>
  <si>
    <t>van Dixhoorn, Andre F. van; Vissers, Bastijn H.; Ferrarini, Luca; Milles, Julien; Botha, Charl P.</t>
  </si>
  <si>
    <t>Resting state functional magnetic resonance imaging (rs-fMRI) is an important modality in the study of the functional architecture of the human brain. The correlation between the resting state fMRI activity traces of different brain regions indicates to what extent they are functionally connected. rs-fMRI data typically consists of a matrix of correlations, also denoted as functional correlations, between regions in the brain. Visualization is required for a good understanding of the data. Several well-known representations have been used to visualize this type of data, including multi-dimensional scaling, spring embedding, scatter plots and network visualization. None of these methods provide the ability to show the functional correlation in relation to the anatomical distance and position of the regions, while preserving the ability to quickly identify outliers in the data. In this paper, a visual analysis application is presented that overcomes this limitation by combining the strengths of the two-dimensional representations with three dimensional network and iso-surfacing visualizations. We show how the application facilitates rs-fMRI connectivity research by means of a case study evaluation.</t>
  </si>
  <si>
    <t>3D view, network, scatter plot, brushing, filtering</t>
  </si>
  <si>
    <t>Visualizing change over time to visualize differences between different subjects</t>
  </si>
  <si>
    <t>10.2312/VCBM/VCBM10/057-064</t>
  </si>
  <si>
    <t>Exploration of 4D MRI Blood Flow using Stylistic Visualization</t>
  </si>
  <si>
    <t>van Pelt et al.</t>
  </si>
  <si>
    <t>illustrative visualization approach applied to clearly convey properties of blood flow using visual abstraction, visual analysis</t>
  </si>
  <si>
    <t>Using illustrative techniques to visualize 4D blood flow information</t>
  </si>
  <si>
    <t>pelt2010.jpg</t>
  </si>
  <si>
    <t>Pelt, R. van; Bescos, J. Olivan; Breeuwer, M.; Clough, R. E.; Gröller, E.; Romenij, B. ter Haar; Vilanova, A.</t>
  </si>
  <si>
    <t>Insight into the dynamics of blood-flow considerably improves the understanding of the complex cardiovascular system and its pathologies. Advances in MRI technology enable acquisition of 4D blood-flow data, providing quantitative blood-flow velocities over time. The currently typical slice-by-slice analysis requires a full mental reconstruction of the unsteady blood-flow field, which is a tedious and highly challenging task, even for skilled physicians. We endeavor to alleviate this task by means of comprehensive visualization and interaction techniques. In this paper we present a framework for pre-clinical cardiovascular research, providing tools to both interactively explore the 4D blood-flow data and depict the essential blood-flow characteristics. The framework encompasses a variety of visualization styles, comprising illustrative techniques as well as improved methods from the established field of flow visualization. Each of the incorporated styles, including exploded planar reformats, flow-direction highlights, and arrow-trails, locally captures the blood-flow dynamics and may be initiated by an interactively probed vessel cross-section. Additionally, we present the results of an evaluation with domain experts, measuring the value of each of the visualization styles and related rendering parameters.</t>
  </si>
  <si>
    <t>Other illustrative techniques such as the line perception could be enhanced by means of shadows or halo effects. Additionally, more elaborate opacity mappings could be applied to the presented line primitives, highlighting only the curves that portray certain properties of interest.</t>
  </si>
  <si>
    <t>10.1109/TVCG.2010.153</t>
  </si>
  <si>
    <t>Interactive Virtual Probing of 4D MRI Blood-Flow</t>
  </si>
  <si>
    <t>interactive exploration of flow patterns in vessel with aid of virtual probe to precede quantitative analysis</t>
  </si>
  <si>
    <t>Interactive virtual probe serves as a navigational object for visual exploration of 4D blood flow data</t>
  </si>
  <si>
    <t>pelt2011.jpg</t>
  </si>
  <si>
    <t>Pelt, R. van; Bescos, J. Olivan; Breeuwer, M.; Clough, R. E.; Gröller; Romeny, B. ter Haar; Vilanova, A.</t>
  </si>
  <si>
    <t>Better understanding of hemodynamics conceivably leads to improved diagnosis and prognosis of cardiovascular diseases. Therefore, an elaborate analysis of the blood-flow in heart and thoracic arteries is essential. Contemporary MRI techniques enable acquisition of quantitative time-resolved flow information, resulting in 4D velocity fields that capture the blood-flow behavior. Visual exploration of these fields provides comprehensive insight into the unsteady blood-flow behavior, and precedes a quantitative analysis of additional blood-flow parameters. The complete inspection requires accurate segmentation of anatomical structures, encompassing a time-consuming and hard-to-automate process, especially for malformed morphologies. We present a way to avoid the laborious segmentation process in case of qualitative inspection, by introducing an interactive virtual probe. This probe is positioned semi-automatically within the blood-flow field, and serves as a navigational object for visual exploration. The difficult task of determining position and orientation along the view-direction is automated by a fitting approach, aligning the probe with the orientations of the velocity field. The aligned probe provides an interactive seeding basis for various flow visualization approaches. We demonstrate illustration-inspired particles, integral lines and integral surfaces, conveying distinct characteristics of the unsteady blood-flow. Lastly, we present the results of an evaluation with domain experts, valuing the practical use of our probe and flow visualization techniques.</t>
  </si>
  <si>
    <t>flow visualization, clipping, particles, Probing, Illustrative visualization, Multivalued images, Phase-contrast cine MRI</t>
  </si>
  <si>
    <t>Other types of probe, for example clipping probe, refining probe etc.</t>
  </si>
  <si>
    <t>10.1109/TVCG.2011.215</t>
  </si>
  <si>
    <t>Characterization of blood-flow patterns from phase-contrast MRI velocity fields</t>
  </si>
  <si>
    <t>heart beat flow</t>
  </si>
  <si>
    <t>Parametrization of blood flow patterns and visualization based on the pattern matching result</t>
  </si>
  <si>
    <t>pelt2014.jpg</t>
  </si>
  <si>
    <t>Pelt, R. F. P. van; Fuster, A.; Claassen, G. G. H.; Vilanova, A.</t>
  </si>
  <si>
    <t>Hemodynamic information has proven valuable for analysis of cardiovascular diseases. Aberrant blood-flow patterns, for instance, often relate to disease progression. Magnetic resonance imaging enables blood-flow measurements that provide three-dimensional velocity fields during one heartbeat. However, visual analysis of these data is challenging, because of the abundance and complexity of information. Explicit feature extraction can facilitate the pattern characterization, and hence support visualization techniques to effectively convey anomalous flow areas. In this work, we improve on existing pattern matching methods that characterize blood-flow patterns in volumetric imaging data. To this end, we propose a set of helical and vortical patterns that can be parameterized by a single variable. The characterization performance is validated on both synthetic and imaging blood-flow data. Moreover, we present a comprehensive visualization based on the pattern matching results, enabling semi-quantitative assessment of the patterns in relation to the cardiovascular anatomy.</t>
  </si>
  <si>
    <t>Parallel implementation, spatiotemporal pattern matching approach</t>
  </si>
  <si>
    <t>10.2312/eurovisshort.20141158</t>
  </si>
  <si>
    <t>Visual Analysis of protein-ligand interactions</t>
  </si>
  <si>
    <t>Vázquez et al.</t>
  </si>
  <si>
    <t xml:space="preserve">visual analysis of interactions, binding strength in abstracted views that summarize simulation data in clear way </t>
  </si>
  <si>
    <t>molecule, ligand, protein</t>
  </si>
  <si>
    <t>system for compact 2D visualization of molecular simulations. omits most spatial information and presents physical information associated to single molecular components and their pairwise interactions through a set of 2D InfoVis tools with coordinated views, suitable interaction, and focus+context techniques to analyze large amounts of data. InfoVis plots include radial plots of protein residues that graph bonds/bond strength between residues. 
can analyze different variables of a single simulation, but to compare two different simulations, either with the same protein-ligand pair or with different ligands (briefly shown in the accompanying video), or even to analyze two completely different molecules and drugs (see accompanying video).</t>
  </si>
  <si>
    <t>vasquez.jpg</t>
  </si>
  <si>
    <t>Vázquez, P.; Hermosilla, P.; Guallar, V.; Estrada, J.; Vinacua, A.</t>
  </si>
  <si>
    <t xml:space="preserve">The analysis of protein-ligand interactions is complex because of the many factors at play. Most current methods for visual analysis provide this information in the form of simple 2D plots, which, besides being quite space hungry, often encode a low number of different properties. In this paper we present a system for compact 2D visualization of molecular simulations. It purposely omits most spatial information and presents physical information associated to single molecular components and their pairwise interactions through a set of 2D InfoVis tools with coordinated views, suitable interaction, and focus+context techniques to analyze large amounts of data. The system provides a wide range of motifs for elements such as protein secondary structures or hydrogen bond networks, and a set of tools for their interactive inspection, both for a single simulation and for comparing two different simulations. As a result, the analysis of protein-ligand interactions of Molecular Simulation trajectories is greatly facilitated.
</t>
  </si>
  <si>
    <t>molecular dynamics, infovis, energy, binding affinity</t>
  </si>
  <si>
    <t>In the future we want to display other information such as contacts or torsion profiles, as well as the availability of a detailed inspection mode, for example, to identify a specific atom in a particular bond or get per-frame information about the fluctuation.</t>
  </si>
  <si>
    <t>10.1111/cgf.13428</t>
  </si>
  <si>
    <t>CG2AT2: An Enhanced Fragment-based approach for Serial Multi-scale Molecular Dynamics simulations</t>
  </si>
  <si>
    <t>Vickery et al.</t>
  </si>
  <si>
    <t>clear search/query target: locate difficult small-molecule ligand coordination sites, lipid binding sites, and protein–protein interactions</t>
  </si>
  <si>
    <t>enhanced fragment-based protocol for converting macromolecular complexes from coarse-grained to atomistic resolution, for further refinement and analysis, can work with GROMACS topologies (plugin to PyMol for molecular dynamics)</t>
  </si>
  <si>
    <t>vickery.jpg</t>
  </si>
  <si>
    <t>Vickery, Owen N.; Stansfeld, Phillip J.</t>
  </si>
  <si>
    <t>Coarse-grained molecular dynamics provides a means for simulating the assembly and interactions of macromolecular complexes at a reduced level of representation, thereby allowing both longer timescale and larger sized simulations. Here, we describe an enhanced fragment-based protocol for converting macromolecular complexes from coarse-grained to atomistic resolution, for further refinement and analysis. While the focus is upon systems that comprise an integral membrane protein embedded in a phospholipid bilayer, the technique is also suitable for membrane-anchored and soluble protein/nucleotide complexes. Overall, this provides a method for generating an accurate and well-equilibrated atomic-level description of a macromolecular complex. The approach is evaluated using a diverse test set of 11 system configurations of varying size and complexity. Simulations are assessed in terms of protein stereochemistry, conformational drift, lipid/protein interactions, and lipid dynamics.</t>
  </si>
  <si>
    <t>10.1021/acs.jctc.1c00295</t>
  </si>
  <si>
    <t>Visualization and correction of automated segmentation, tracking and lineaging from 5-D stem cell image sequences</t>
  </si>
  <si>
    <t>Wait et al.</t>
  </si>
  <si>
    <t>segmentation, direct visualization, with visual analysis and summarization</t>
  </si>
  <si>
    <t>cell reproduction, cell migration/adhesion to vascular structures (cells doing things in their environment, dividing in respose to environment)</t>
  </si>
  <si>
    <t>Visualization of cell lineage evolution. Together coupled direct spatial visualization with network visualization depicting cell lineage evolution.</t>
  </si>
  <si>
    <t>wait.jpg</t>
  </si>
  <si>
    <t>Wait, Eric; Winter, Mark; Bjornsson, Chris; Kokovay, Erzsebet; Wang, Yue; Goderie, Susan; Temple, Sally; Cohen, Andrew R.</t>
  </si>
  <si>
    <t>Background: Neural stem cells are motile and proliferative cells that undergo mitosis, dividing to produce daughter cells and ultimately generating differentiated neurons and glia. Understanding the mechanisms controlling neural stem cell proliferation and differentiation will play a key role in the emerging fields of regenerative medicine and cancer therapeutics. Stem cell studies in vitro from 2-D image data are well established. Visualizing and analyzing large three dimensional images of intact tissue is a challenging task. It becomes more difficult as the dimensionality of the image data increases to include time and additional fluorescence channels. There is a pressing need for 5-D image analysis and visualization tools to study cellular dynamics in the intact niche and to quantify the role that environmental factors play in determining cell fate. Results: We present an application that integrates visualization and quantitative analysis of 5-D (x,y,z,t,c h a n n e l) and large montage confocal fluorescence microscopy images. The image sequences show stem cells together with blood vessels, enabling quantification of the dynamic behaviors of stem cells in relation to their vascular niche, with applications in developmental and cancer biology. Our application automatically segments, tracks, and lineages the image sequence data and then allows the user to view and edit the results of automated algorithms in a stereoscopic 3-D window while simultaneously viewing the stem cell lineage tree in a 2-D window. Using the GPU to store and render the image sequence data enables a hybrid computational approach. An inference-based approach utilizing user-provided edits to automatically correct related mistakes executes interactively on the system CPU while the GPU handles 3-D visualization tasks. Conclusions: By exploiting commodity computer gaming hardware, we have developed an application that can be run in the laboratory to facilitate rapid iteration through biological experiments. We combine unsupervised image analysis algorithms with an interactive visualization of the results. Our validation interface allows for each data set to be corrected to 100% accuracy, ensuring that downstream data analysis is accurate and verifiable. Our tool is the first to combine all of these aspects, leveraging the synergies obtained by utilizing validation information from stereo visualization to improve the low level image processing tasks.</t>
  </si>
  <si>
    <t>network, volume, mesh</t>
  </si>
  <si>
    <t>10.1186/1471-2105-15-328</t>
  </si>
  <si>
    <t>Membrane mapping: combining mesoscopic and molecular cell visualization</t>
  </si>
  <si>
    <t xml:space="preserve">Waltemate et al. </t>
  </si>
  <si>
    <t xml:space="preserve">explore visualization of the output of detailed MD simulations on an atomistic level, see what actual molecules look like, however not for the whole cell but only for a small region of interest; education on cell and inner molecular dynamics </t>
  </si>
  <si>
    <t>molecular dynamics on whole-cell level</t>
  </si>
  <si>
    <t>moelcules</t>
  </si>
  <si>
    <t xml:space="preserve">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
</t>
  </si>
  <si>
    <t>waltermate.jpg</t>
  </si>
  <si>
    <t>Waltemate, T., Sommer, B. and Botsch, M.</t>
  </si>
  <si>
    <t>Three-dimensional cell visualization is an important topic in today's cytology-affiliated community. Cell illustrations and animations are used for scientific as well as for educational purposes. Unfortunately, there exist only few tools to support the cell modeling process on a molecular level. A major problem is the immense intracellular size variation between relatively large mesoscopic cell components and small molecular membrane patches. This makes both modeling and visualization of whole cells a challenging task.
In this paper we propose Membrane Mapping as an interactive tool for combining the mesoscopic and molecular level. Based on instantly computed local parameterizations we map patches of molecular membrane structures onto user-selected regions of cell components. By designing an efficient and GPU-friendly mapping technique, our approach allows to visualize and map pre-computed molecular dynamics simulations of membrane patches to mesoscopic structures in real-time. This enables the visualization of whole cells on a mesoscopic level with an interactive magnifier tool for inspecting their molecular structure and dynamic behavior.</t>
  </si>
  <si>
    <t>cell membrane, molecular dynamics, lipids, lipid bilayer</t>
  </si>
  <si>
    <t>In the future, our visualization could be improved by using smoothed normal fields for deferred shading and semi-transparent rendering of cell component surfaces. A spline-based mapping could avoid discontinuities across patch boundaries even in high curvature regions. In addition, a user study evaluating our visualization metaphor would be highly interesting. We also plan to integrate the Membrane Mapping method into the CELLmicrocosmos software.</t>
  </si>
  <si>
    <t>10.5555/2855637.2855651</t>
  </si>
  <si>
    <t>Uncertainty Footprint: Visualization of Nonuniform Behavior of Iterative Algorithms Applied to 4D Cell Tracking</t>
  </si>
  <si>
    <t>Wan, Hansen</t>
  </si>
  <si>
    <t>explore microscopy data of live cells to track their movements, understand uncertainty of cell tracking from segmentation (segmentation via EM algorithm) using histograms</t>
  </si>
  <si>
    <t>cell movement</t>
  </si>
  <si>
    <t xml:space="preserve">In this paper, we present the uncertainty footprint, a method to quantify, visualize, and analyze uncertainties in an iterative process without explicit prior knowledge about its uncertainty. Our study shows a promising and potentially useful metric for objective and self-contained validation for a 4D cell tracking workflow. We also regard it a generally applicable method. </t>
  </si>
  <si>
    <t>wan.jpg</t>
  </si>
  <si>
    <t>Wan, Y.; Hansen, C.</t>
  </si>
  <si>
    <t>Research on microscopy data from developing biological samples usually requires tracking individual cells over time. When cells are three-dimensionally and densely packed in a time-dependent scan of volumes, tracking results can become unreliable and uncertain. Not only are cell segmentation results often inaccurate to start with, but it also lacks a simple method to evaluate the tracking outcome. Previous cell tracking methods have been validated against benchmark data from real scans or artificial data, whose ground truth results are established by manual work or simulation. However, the wide variety of real-world data makes an exhaustive validation impossible. Established cell tracking tools often fail on new data, whose issues are also difficult to diagnose with only manual examinations. Therefore, data-independent tracking evaluation methods are desired for an explosion of microscopy data with increasing scale and resolution. In this paper, we propose the uncertainty footprint, an uncertainty quantification and visualization technique that examines nonuniformity at local convergence for an iterative evaluation process on a spatial domain supported by partially overlapping bases. We demonstrate that the patterns revealed by the uncertainty footprint indicate data processing quality in two algorithms from a typical cell tracking workflow – cell identification and association. A detailed analysis of the patterns further allows us to diagnose issues and design methods for improvements. A 4D cell tracking workflow equipped with the uncertainty footprint is capable of self diagnosis and correction for a higher accuracy than previous methods whose evaluation is limited by manual examinations.</t>
  </si>
  <si>
    <t>cell tracking, uncertainty</t>
  </si>
  <si>
    <t xml:space="preserve"> concentrate our efforts on a comprehensive tracking system that can support a broad range of microscopy data.</t>
  </si>
  <si>
    <t>10.1111/cgf.13204</t>
  </si>
  <si>
    <t>DeepOrganNet: On-the-Fly Reconstruction and Visualization of 3D / 4D Lung Models from Single-View Projections by Deep Deformation Network</t>
  </si>
  <si>
    <t>Wang et al.</t>
  </si>
  <si>
    <t>3D/4D CT</t>
  </si>
  <si>
    <t>explore results of model reconstruction of 3D or 4D CT lung models, compare against for accuracy</t>
  </si>
  <si>
    <t xml:space="preserve">This paper introduces a deep neural network based method, i.e., DeepOrganNet, to generate and visualize fully high-fidelity 3D / 4D organ geometric models from single-view medical images with complicated background in real time. </t>
  </si>
  <si>
    <t>wang-2020.jpg</t>
  </si>
  <si>
    <t>Wang, Y., Zhong, Z. and Hua, J.</t>
  </si>
  <si>
    <t>This paper introduces a deep neural network based method, i.e., DeepOrganNet, to generate and visualize fully high-fidelity 3D / 4D organ geometric models from single-view medical images with complicated background in real time. Traditional 3D / 4D medical image reconstruction requires near hundreds of projections, which cost insufferable computational time and deliver undesirable high imaging / radiation dose to human subjects. Moreover, it always needs further notorious processes to segment or extract the accurate 3D organ models subsequently. The computational time and imaging dose can be reduced by decreasing the number of projections, but the reconstructed image quality is degraded accordingly. To our knowledge, there is no method directly and explicitly reconstructing multiple 3D organ meshes from a single 2D medical grayscale image on the fly. Given single-view 2D medical images, e.g., 3D / 4D-CT projections or X-ray images, our end-to-end DeepOrganNet framework can efficiently and effectively reconstruct 3D / 4D lung models with a variety of geometric shapes by learning the smooth deformation fields from multiple templates based on a trivariate tensor-product deformation technique, leveraging an informative latent descriptor extracted from input 2D images. The proposed method can guarantee to generate high-quality and high-fidelity manifold meshes for 3D / 4D lung models; while, all current deep learning based approaches on the shape reconstruction from a single image cannot. The major contributions of this work are to accurately reconstruct the 3D organ shapes from 2D single-view projection, significantly improve the procedure time to allow on-the-fly visualization, and dramatically reduce the imaging dose for human subjects. Experimental results are evaluated and compared with the traditional reconstruction method and the state-of-the-art in deep learning, by using extensive 3D and 4D examples, including both synthetic phantom and real patient datasets. The efficiency of the proposed method shows that it only needs several milliseconds to generate organ meshes with 10K vertices, which has great potential to be used in real-time image guided radiation therapy (IGRT).</t>
  </si>
  <si>
    <t>lung deformation, neural network</t>
  </si>
  <si>
    <t xml:space="preserve"> In the future, we will explore some more powerful deep neural networks for the encoder part and collect more 4D lung cancer patient datasets to improve the diversity and scalability of the training and testing for our DeepOrganNet</t>
  </si>
  <si>
    <t>10.1109/TVCG.2019.2934369</t>
  </si>
  <si>
    <t>Bioty: A cloud-based development toolkit for programming experiments and interactive applications with living cells</t>
  </si>
  <si>
    <t>Washington et al.</t>
  </si>
  <si>
    <t xml:space="preserve">users can visualize movement of euglena cells in a programming environment, can analyze their movements through simple queries, but main idea of this application is to make life sciences and programming accessible to everyone, so there's a strong communication goal here </t>
  </si>
  <si>
    <t>Biology cloud laboratories are an emerging approach to lowering access barriers for life-science experimentation. However, suitable programming approaches and interfaces are lacking for both domain experts and lay users, especially ones that enable interaction with the living matter itself and not just the control of equipment. Here we present a programming paradigm for real-time interactive applications with remotely housed biological systems which is accessible and useful for scientists, programmers, and lay people. Our user studies show that scientists and nonscientists are able to rapidly develop a variety of applications, such as interactive biophysics experiments and games. This paradigm has the potential to make first-hand experiences with biology accessible to all of society and to accelerate the rate of scientific discovery. This paradigm is called Bioty</t>
  </si>
  <si>
    <t>washington.jpg</t>
  </si>
  <si>
    <t>Washington, Peter; Samuel-Gama, Karina G.; Goyal, Shirish; Ramaswami, Ashwin; Riedel-Kruse, Ingmar H.</t>
  </si>
  <si>
    <t>Recent advancements in life-science instrumentation and automation enable entirely new modes of human interaction with microbiological processes and corresponding applications for science and education through biology cloud laboratories. A critical barrier for remote and on-site life-science experimentation (for both experts and nonexperts alike) is the absence of suitable abstractions and interfaces for programming living matter. To this end we conceptualize a programming paradigm that provides stimulus and sensor control functions for real-time manipulation of physical biological matter. Additionally, a simulation mode facilitates higher user throughput, program debugging, and biophysical modeling. To evaluate this paradigm, we implemented a JavaScript-based web toolkit, “Bioty,” that supports real-time interaction with swarms of phototactic Euglena cells hosted on a cloud laboratory. Studies with remote and on-site users demonstrate that individuals with little to no biology knowledge and intermediate programming knowledge were able to successfully create and use scientific applications and games. This work informs the design of programming environments for controlling living matter in general, for living material microfabrication and swarm robotics applications, and for lowering the access barriers to the life sciences for professional and citizen scientists, learners, and the lay public.</t>
  </si>
  <si>
    <t>cell movement, cell behavior, real-time interaction, programming envrionment</t>
  </si>
  <si>
    <t>we propose that there is an emerging need for a more general programming paradigm that allows users to develop applications that enable real-time interaction with the living matter itself.</t>
  </si>
  <si>
    <t>10.1073/pnas.1815367116</t>
  </si>
  <si>
    <t>Physiological self-regulation of regional brain activity using real-time functional magnetic resonance imaging (fMRI): methodology and exemplary data</t>
  </si>
  <si>
    <t>Weiskopf et al.</t>
  </si>
  <si>
    <t>visualize data from experiment, overview, as don't entirely know what they're expecting or what data will do as experiment progresses</t>
  </si>
  <si>
    <t>Visualization for fMRI showing changes on blood oxygen level-dependent response</t>
  </si>
  <si>
    <t>weiskopf.jpg</t>
  </si>
  <si>
    <t>Weiskopf, Nikolaus; Veit, Ralf; Erb, Michael; Mathiak, Klaus; Grodd, Wolfgang; Goebel, Rainer; Birbaumer, Niels</t>
  </si>
  <si>
    <t>A brain– computer interface (BCI) based on real-time functional magnetic resonance imaging (fMRI) is presented which allows human subjects to observe and control changes of their own blood oxygen level-dependent (BOLD) response. This BCI performs data preprocessing (including linear trend removal, 3D motion correction) and statistical analysis on-line. Local BOLD signals are continuously fed back to the subject in the magnetic resonance scanner with a delay of less than 2 s from image acquisition. The mean signal of a region of interest is plotted as a time-series superimposed on color-coded stripes which indicate the task, i.e., to increase or decrease the BOLD signal. We exemplify the presented BCI with one volunteer intending to control the signal of the rostral–ventral and dorsal part of the anterior cingulate cortex (ACC). The subject achieved significant changes of local BOLD responses as revealed by region of interest analysis and statistical parametric maps. The percent signal change increased across fMRI-feedback sessions suggesting a learning effect with training. This methodology of fMRI-feedback can assess voluntary control of circumscribed brain areas. As a further extension, behavioral effects of local self-regulation become accessible as a new field of research.</t>
  </si>
  <si>
    <t>slice rendering, color coded</t>
  </si>
  <si>
    <t>10.1016/S1053-8119(03)00145-9</t>
  </si>
  <si>
    <t>Actin assembly ruptures the nuclear envelope by prying the lamina away from nuclear pores and nuclear membranes in starfish oocytes</t>
  </si>
  <si>
    <t>Wesolowska et al.</t>
  </si>
  <si>
    <t>explore output of imaging data (live cell and EM), use of glyphs to identify/annotate key features in imaging data related to the rupturing of the nuclear envelope</t>
  </si>
  <si>
    <t>nuclear envelope rupture</t>
  </si>
  <si>
    <t>nuclear envelope, actin</t>
  </si>
  <si>
    <t>A whole-nucleus tile of transmission EM images stitched automatically for the oocyte section shown in panel (B). Symbols around the nucleus correspond to NE rupture intermediates. A symbol legend with examples (crops from the tiled image) is shown to the right. Under each symbol, numbers correspond to the count of these events in the section shown, and the count in two adjacent sections is given in parentheses **Background: The NE must be dismantled at the onset of every cell division to give microtubules access to chromosomes, and then reassembled at the end of division once the chromosomes are segregated.</t>
  </si>
  <si>
    <t>wesolowska.jpg</t>
  </si>
  <si>
    <t>Wesolowska, Natalia; Avilov, Ivan; Machado, Pedro; Geiss, Celina; Kondo, Hiroshi; Mori, Masashi; Lenart, Peter</t>
  </si>
  <si>
    <t>The nucleus of oocytes (germinal vesicle) is unusually large and its nuclear envelope (NE) is densely packed with nuclear pore complexes (NPCs) that are stockpiled for embryonic development. We showed that breakdown of this specialized NE is mediated by an Arp2/3-nucleated F-actin ‘shell’ in starfish oocytes, in contrast to microtubule-driven tearing in mammalian fibroblasts. Here, we address the mechanism of F-actin-driven NE rupture by correlated live-cell, super-resolution and electron microscopy. We show that actin is nucleated within the lamina, sprouting filopodia-like spikes towards the nuclear membranes. These F-actin spikes protrude pore-free nuclear membranes, whereas the adjoining stretches of membrane accumulate NPCs that are associated with the still-intact lamina. Packed NPCs sort into a distinct membrane network, while breaks appear in ER-like, pore-free regions. We reveal a new function for actin-mediated membrane shaping in nuclear rupture that is likely to have implications in other contexts, such as nuclear rupture observed in cancer cells.</t>
  </si>
  <si>
    <t xml:space="preserve">glyph, feature identification/annotation, </t>
  </si>
  <si>
    <t>10.7554/eLife.49774</t>
  </si>
  <si>
    <t>Advanced Multi-scale Modelling of the Respiratory System</t>
  </si>
  <si>
    <t>Wiechert et al.</t>
  </si>
  <si>
    <t xml:space="preserve">visualization serves to allow user to epxlore output of multiscale simulation modules that describe breathing to better understand possible reasons for lung damage/inflammation from placement on a ventilator - can help need to new and better patient-specific ventilation protocols </t>
  </si>
  <si>
    <t>alveoli, lung tissue, lungs, bronchi</t>
  </si>
  <si>
    <t>biochemical engineering</t>
  </si>
  <si>
    <t>In this paper, substantial progress towards an overall computational lung model has been presented. Since pulmonary alveoli are the main site of VILI, we established a detailed model of alveolar ensembles considering the influence of the covering surfactant film as well as the soft tissue behaviour. Alveolar behaviour was simulated using both artificial as well as CT-based geometries for the first time. We found that resolving the alveolar morphology is important when investigating local overstretching of lung tissue. On the global level, a homogenised parenchyma model was derived from experimental studies on living lung tissue. An inverse analysis was performed to identify a suitable constitutive model and the corresponding optimal parameter set. Furthermore, we have developed a nested dynamic multi-scale approach to zoom in on local alveolar micro-structures at certain hotspots in the parenchyma model. This strategy enables us to formulate physiologically reasonable boundary conditions for local alveolar ensembles.</t>
  </si>
  <si>
    <t>wiechert.jpg</t>
  </si>
  <si>
    <t>Wiechert, L.; Comerford, A.; Rausch, S.; Wall, W.A.</t>
  </si>
  <si>
    <t>This chapter is concerned with computational modelling of the respiratory system against the background of acute lung diseases and mechanical ventilation. Conceptually, we divide the lung into two major subsystems, namely the conducting airways and the respiratory zone. Due to their respective complexity, both parts are out of range for a simulation resolving all relevant length scales. Therefore, we develop novel multi-scale approaches taking into account the unresolved parts appropriately. In the respiratory zone, an alveolar ensemble is modelled considering not only tissue behaviour but also the influence of the covering surfactant film. On the global scale, a homogenised parenchyma model is derived from experiments on living lung tissue. At certain hotspots, novel nested multi-scale procedures are utilised to simulate the dynamic behaviour of lung parenchyma as a whole while still resolving alveolar scales locally. In the tracheo-bronchial region, CT-based geometries are employed in fluid-structure interaction simulations. Physiological outflow boundary conditions are derived by considering the impedance of the unresolved parts of the lung in a fully coupled 3D-0D procedure. Finally, a novel coupling approach enables the connection of 3D parenchyma and airway models into one overall lung model for the first time.</t>
  </si>
  <si>
    <t xml:space="preserve">Lung Parenchyma; Surface Stress; Apply Physiology; Airway Wall; Multiscale Approach </t>
  </si>
  <si>
    <t>investigation of the effect of different ventilation strategies on local stresses and strains in the lungs</t>
  </si>
  <si>
    <t>10.1007/978-3-642-20326-8_1</t>
  </si>
  <si>
    <t>A time model for time-varying visualization</t>
  </si>
  <si>
    <t>Wolter et al.</t>
  </si>
  <si>
    <t xml:space="preserve">generalized method for visual analysis of unsteady temporal flow in nasal cavities, element of explore since analyzing input data </t>
  </si>
  <si>
    <t>nasal airflow</t>
  </si>
  <si>
    <t>Nasal</t>
  </si>
  <si>
    <t>general time model which classifies the time frames of simulation phenomena and the connections between different time scales in the analysis process</t>
  </si>
  <si>
    <t>wolter.jpg</t>
  </si>
  <si>
    <t>The analysis of unsteady phenomena is an important topic for scientific visualization. Several time-dependent visualization techniques exist, as well as solutions for dealing with the enormous size of time-varying data in interactive visualization. Many current visualization toolkits support displaying time-varying data sets. However, for the interactive exploration of time-varying data in scientific visualization, no common time model that describes the temporal properties which occur in the visualization process has been established. In this work, we propose a general time model which classifies the time frames of simulation phenomena and the connections between different time scales in the analysis process. This model is designed for intuitive interaction with time in visualization applications for the domain expert as well as for the developer of visualization tools. We demonstrate the benefits of our model by applying it to two use cases with different temporal properties.</t>
  </si>
  <si>
    <t>isosurface, particles</t>
  </si>
  <si>
    <t>Mixture of discrete and continuous visualization is still open</t>
  </si>
  <si>
    <t>10.1111/j.1467-8659.2008.01314.x</t>
  </si>
  <si>
    <t>y - in central body of map</t>
  </si>
  <si>
    <t>Physiological Fusion of Functional and Structural Data for Cardiac Deformation Recovery</t>
  </si>
  <si>
    <t>Wong et al.</t>
  </si>
  <si>
    <t>direct visualization of model, explore</t>
  </si>
  <si>
    <t>Biomedicine</t>
  </si>
  <si>
    <t>Fusing together information from different modalities, such as structural information from MRI, and functional data from body surface potential maps, creates more plausible information about the state of patients cardiac functions. Wong et al. \cite{wong:2010} Put together data from multiple sources using a cardiac physiome model as the central link and modeling more complete subject-specific information of cardiac deformation recovery. The transmembrane potentials of the heart is color coded to red, blue and green, and shown as animation, to see the changes in the heart muscle.</t>
  </si>
  <si>
    <t>wong.jpg</t>
  </si>
  <si>
    <t>Wong, Ken C. L.; Wang, Linwei; Zhang, Heye; Shi, Pengcheng</t>
  </si>
  <si>
    <t>The advancement in meaningful constraining models has resulted in increasingly useful quantitative information recovered from cardiac images. Nevertheless, single-source data used by most of these algorithms have put certain limits on the clinical completeness and relevance of the analysis results, especially for pathological cases where data fusion of multiple complementary sources is essential. As traditional image fusion strategies are typically performed at pixel level by fusing commensurate information of registered images through various mathematical operators, such approaches are not necessarily based on meaningful biological bases, particularly when the data are dissimilar in physical nature and spatiotemporal quantity. In this work, we present a physiological fusion framework for integrating information from different yet complementary sources. Using a cardiac physiome model as the central link, structural and functional data are naturally fused together for a more complete subject-specific information recovery. Experiments were performed on synthetic and real data to show the benefits and potential clinical applicability of our framework.</t>
  </si>
  <si>
    <t>mesh, color coded, small multiples</t>
  </si>
  <si>
    <t>10.1007/978-3-642-15705-9_20.</t>
  </si>
  <si>
    <t>Artistoo, a library to build, share, and explore simulations of cells and tissues in the web browser</t>
  </si>
  <si>
    <t>Wortel and Textor</t>
  </si>
  <si>
    <t>Allow users to explore the results of the simulation (what do the data look like), to change parameters of the simulation to analyze how the system can be changed, and to package this model in a visual way that can communicate to a broad audience what this simulation is doing</t>
  </si>
  <si>
    <t>tissue, collection of cells</t>
  </si>
  <si>
    <t xml:space="preserve">A visual framework designed to allow users to understand the cellular potts model,  a model to analyze interacting cell systems. Main idea is to explore the output of the model - data are minimially abstracted from the simulation. Although we can see individual cells and their behaviors, the main goal is to understand how a collection of cells behave, so I would say the visualization goal is more on the tissue scale </t>
  </si>
  <si>
    <t>wolter-artistoo.jpg</t>
  </si>
  <si>
    <t>Wortel, Inge Mn; Textor, Johannes</t>
  </si>
  <si>
    <t>The cellular Potts model (CPM) is a powerful in silico method for simulating biological processes at tissue scale. Their inherently graphical nature makes CPMs very accessible in theory, but in practice, they are mostly implemented in specialised frameworks users need to master before they can run simulations. We here present Artistoo (Artificial Tissue Toolbox), a JavaScript library for building ‘explorable’ CPM simulations where viewers can change parameters interactively, exploring their effects in real time. Simulations run directly in the web browser and do not require third-party software, plugins, or back-end servers. The JavaScript implementation imposes no major performance loss compared to frameworks written in C++; Artistoo remains sufficiently fast for interactive, real-time simulations. Artistoo provides an opportunity to unlock CPM models for a broader audience: interactive simulations can be shared via a URL in a zero-install setting. We discuss applications in CPM research, science dissemination, open science, and education.</t>
  </si>
  <si>
    <t>cellular pots model, communication, outreach, model, cartoon</t>
  </si>
  <si>
    <t>10.7554/eLife.61288</t>
  </si>
  <si>
    <t>Hummod browser: An exploratory visualization tool for the analysis of whole-body physiology simulation data</t>
  </si>
  <si>
    <t>Wu et al.</t>
  </si>
  <si>
    <t xml:space="preserve">Key task is to understand physiological mechanisms and interactions that are not obvious, allowing one to observe higher-level emergent properties of the complex physiological systems. [..] To help physiologists explore the intricate relationships among attributes, two problems need to be solved: (1) The model has a large attribute space. This poses a cognitive challenge for physiologists to explore their relationships due to the limits of human memory, a situation intensified by the second problem: (2) The model output differs from run to run. It is thus nontrivial for physiologists to perform comparisons manually without the help of a dynamic multi-view environment that supports extracting the most relevant information for different simulation outputs at the same time.
physiologists query the datasets interactively and rearrange and compare physiological attributes. </t>
  </si>
  <si>
    <t xml:space="preserve">molecular interactions, pathway, breathing, etc. </t>
  </si>
  <si>
    <t>HumMod Browser, a new interface to assist physiologists in analyzing time-varying human modeling data with a tag cloud metaphor.  The visualization is constructed through the metaphorical bubble interface to allow dynamic view controls and the data relationships and context informaiton unfold as physiologists querying groups of connected bubbles within the hierarchical or causal relationships.</t>
  </si>
  <si>
    <t>wu-hummod.jpg</t>
  </si>
  <si>
    <t>Wu, K.; Chen, J.; Pruett, W. A.; Hester, R. L.</t>
  </si>
  <si>
    <t>We present HumMod Browser, a multi-scale exploratory visualization tool that allows physiologists to explore human physiology simulation data with more than 6000 attributes. We first present a tag cloud technique to reveal the significance of time-varying attributes and then study how a chain of tag clouds can form an exploratory visuailzation that assist multiple dataset comparison and query. One purpose is to reduce the high cognitive workload of understanding complex interactions within the large attribute space. The HumMod Browser produced can give physiologists flexible control over the visualization displayed for quick understanding of complicated simulation results. The visualization is constructed through the metaphorical bubble interface to allow dynamic view controls and the data relationships and context informaiton unfold as physiologists querying groups of connected bubbles within the hierarchical or causal relationships. HumMod Browser contributions to the interaction design and provides multi-scale coordinated interactive exploration for a new type of physiological modeling data. Two case studies have been reported with real datasets containing more than 6000 physiology attributes, which provide supportive evidence on the usefulness of HumMod Browser in supporting effective large-attribute-space exploration.</t>
  </si>
  <si>
    <t>tag cloud, exploratory visualization</t>
  </si>
  <si>
    <t>integrate interaction design with compound graphs and time-series plots</t>
  </si>
  <si>
    <t>10.1109/BioVis.2013.6664352</t>
  </si>
  <si>
    <t>y-central part, with general network visualizations</t>
  </si>
  <si>
    <t>Estimating the 4D respiratory lung motion by spatiotemporal registration and super-resolution image reconstruction</t>
  </si>
  <si>
    <t>4D CT</t>
  </si>
  <si>
    <t>main goal is analysis of lung motion and perform series of analytical steps to reduce uncertainty of this</t>
  </si>
  <si>
    <t>our method overcomes the limitations of the conventional motion estimation methods in lung 4D-CT in three ways: (1) we use the concept of groupwise registration to avoid the bias in selecting the reference image during registration; (2) we perform temporal smoothing along temporal fibers to achieve temporal consistency; and (3) we construct the super-resolution group-mean image to improve the accuracy of correspondence detection</t>
  </si>
  <si>
    <t>wu.jpg</t>
  </si>
  <si>
    <t>Wu, Guorong; Wang, Qian; Lian, Jun; Shen, Dinggang</t>
  </si>
  <si>
    <t>Purpose: One of the main challenges in lung cancer radiation therapy is how to reduce the treatment margin but accommodate the geometric uncertainty of moving tumor. 4D-CT is able to provide the full range of motion information for the lung and tumor. However, accurate estimation of lung motion with respect to the respiratory phase is difficult due to various challenges in image registration, e.g., motion artifacts and large interslice thickness in 4D-CT. Meanwhile, the temporal coherence across respiration phases is usually not guaranteed in the conventional registration methods which consider each phase image in 4D-CT independently. To address these challenges, the authors present a unified approach to estimate the respiratory lung motion with two iterative steps.
Methods: First, the authors propose a novel spatiotemporal registration algorithm to align all phase images of 4D-CT (in low-resolution) to a high-resolution group-mean image in the common space. The temporal coherence of registration is maintained by a set of temporal fibers that delineate temporal correspondences across different respiratory phases. Second, a super-resolution technique is utilized to build the high-resolution group-mean image with more anatomical details than any individual phase image, thus largely alleviating the registration uncertainty especially in correspondence detection. In particular, the authors use the concept of sparse representation to keep the group-mean image as sharp as possible.
Results: The performance of our 4D motion estimation method has been extensively evaluated on both the simulated datasets and real lung 4D-CT datasets. In all experiments, our method achieves more accurate and consistent results in lung motion estimation than all other state-of-the-art approaches under comparison.
Conclusions: The authors have proposed a novel spatiotemporal registration method to estimate the lung motion in 4D-CT. Promising results have been obtained, which indicates the high applicability of our method in clinical lung cancer radiation therapy.</t>
  </si>
  <si>
    <t xml:space="preserve">importance map, heatmap, uncertainty analysis </t>
  </si>
  <si>
    <t>10.1118/1.4790689</t>
  </si>
  <si>
    <t>Physics-based Modeling of Aortic Wall Motion from ECG- Gated 4D Computed Tomography</t>
  </si>
  <si>
    <t>Xiong et al.</t>
  </si>
  <si>
    <t>model</t>
  </si>
  <si>
    <t>main idea is to visually explore the wall motion of aorta from simulation data, analysis aspect to compare result to acquired imaging data</t>
  </si>
  <si>
    <t>other - aorta motion</t>
  </si>
  <si>
    <t>Visualization, using real-time rendering, has been routinely used to qualitatively examine functional abnormalities of the aorta, that are not obvious on static images. Recent advances in electrocardiogram-gated computer tomography technology provide information of aortic wall motion in high spatial and temporal resolution. Xiong et al. \cite{xiong:2010} have created a physics-based filtering approach to construct a dynamic model of aortic wall motion from the 4D images. The model is able to produce an animation of aorta wall deformations.</t>
  </si>
  <si>
    <t>xiong2010.jpg</t>
  </si>
  <si>
    <t>Xiong, Guanglei; Taylor, Charles A.</t>
  </si>
  <si>
    <t>Recent advances in electrocardiogram (ECG)-gated Computed Tomography (CT) technology provide 4D (3D+T) information of aortic wall motion in high spatial and temporal resolution. However, imaging artifacts, e.g. noise, partial volume effect, misregistration and/or motion blurring may preclude its usability in many applications where accuracy and reliability are concerns. Although it is possible to find correspondence through tagged MRI or echo or image registration, it may be either inconsistent to the physics or difficult to utilize data from all frames. In this paper, we propose a physics-based filtering approach to construct a dynamic model from these 4D images. It includes a state filter that corrects simulated displacements from an elastic finite element model to match observed motion from images. In the meantime, the model parameters are refined to improve the model quality by applying a parameter filter based on ensemble Kalman filtering. We evaluated the performance of our method on synthetic data where ground-truths are available. Finally, we successfully applied the method to a real data set.</t>
  </si>
  <si>
    <t>mesh, small multiples</t>
  </si>
  <si>
    <t>10.1007/978-3-642-15705-9_52</t>
  </si>
  <si>
    <t>Comprehensive Modeling and Visualization of Cardiac Anatomy and Physiology from CT Imaging and Computer Simulations</t>
  </si>
  <si>
    <t>CT, simulation</t>
  </si>
  <si>
    <t>explore various modalities integrated in application but main focus on diagnosis, so weighting more heavily towards analysis</t>
  </si>
  <si>
    <t>heart beat, blood flow</t>
  </si>
  <si>
    <t>While CT excels for visualizing cardiac anatomy, diagnosis of ischemia based on CT alone is less robust due to the lack of physiologic information. develop a computer-aided diagnosis framework, which allows for comprehensive modeling and visualization of cardiac anatomy and physiology from CT imaging data and computer simulations, with a primary focus on ischemic heart disease. The CT imaging data are derived from anatomical coronary CT angiography and functional 4D CT, while the simulation process is based on CFD. Our approach supports the following visual information: (1) Anatomy from CT imaging: Geometric modeling and visualization of cardiac anatomy, including four heart chambers, left and right ventricular outflow tracts, and coronary arteries. (2) Function from CT imaging: Motion modeling, strain calculation, and visualization of four heart chambers.(3) Physiology from CT imaging: Quantification and visualization of myocardial perfusion and contextual integration with coronary artery anatomy. (4) Physiology from computer simulation: Computation and visualization of hemodynamics (i.e., coronary blood velocity, pressure, shear stress, and fluid forces on the vessel wall), with adjacent imaging features.</t>
  </si>
  <si>
    <t>xiong.jpg</t>
  </si>
  <si>
    <t>Xiong, Guanglei; Sun, Peng; Zhou, Haoyin; Ha, Seongmin; Hartaigh, Briain O.; Truong, Quynh A.; Min, James K.</t>
  </si>
  <si>
    <t>In clinical cardiology, both anatomy and physiology are needed to diagnose cardiac pathologies. CT imaging and computer simulations provide valuable and complementary data for this purpose. However, it remains challenging to gain useful information from the large amount of high-dimensional diverse data. The current tools are not adequately integrated to visualize anatomic and physiologic data from a complete yet focused perspective. We introduce a new computer-aided diagnosis framework, which allows for comprehensive modeling and visualization of cardiac anatomy and physiology from CT imaging data and computer simulations, with a primary focus on ischemic heart disease. The following visual information is presented: (1) Anatomy from CT imaging: geometric modeling and visualization of cardiac anatomy, including four heart chambers, left and right ventricular outflow tracts, and coronary arteries; (2) Function from CT imaging: motion modeling, strain calculation, and visualization of four heart chambers; (3) Physiology from CT imaging: quantification and visualization of myocardial perfusion and contextual integration with coronary artery anatomy; (4) Physiology from computer simulation: computation and visualization of hemodynamics (e.g., coronary blood velocity, pressure, shear stress, and fluid forces on the vessel wall). Substantially, feedback from cardiologists have confirmed the practical utility of integrating these features for the purpose of computer-aided diagnosis of ischemic heart disease.</t>
  </si>
  <si>
    <t>CT, heart dynamics, heatmap, wall shear stress, cardiac hemodynamics</t>
  </si>
  <si>
    <t>more comprehensive clinical evaluation</t>
  </si>
  <si>
    <t>10.1109/TVCG.2016.2520946</t>
  </si>
  <si>
    <t>Three-dimensional nanoscopy of whole cells and tissues with in situ point spread function retrieval</t>
  </si>
  <si>
    <t>Xu et al.</t>
  </si>
  <si>
    <t xml:space="preserve">Single-molecule localization microscopy </t>
  </si>
  <si>
    <t>Anatomy (but physiology informs the anatomy)</t>
  </si>
  <si>
    <t xml:space="preserve">This is a straightforward exploration of data approach with a cutting edge technology, domain experts want to understand the resolution that this information comes out as so go with direct visualization with heatmap to show </t>
  </si>
  <si>
    <t>organelle structure, organelle interactions, molecular components of organelles</t>
  </si>
  <si>
    <t>cells, organelles, molecules</t>
  </si>
  <si>
    <t xml:space="preserve">In situ PSF retrieval (INSPR) enables precise single molecule localization in 3D SMLM of whole cells and tissues. It directly determines PSF from a single molecule blinking dataset removing errors associated with sample induced aberrations. Nanoresolution allows visualization of the small molecules that make up microtubules, mitochondria, nuclear pores, and to understand their interactions within these structures </t>
  </si>
  <si>
    <t>xu.jpg</t>
  </si>
  <si>
    <t>Xu, Fan; Ma, Donghan; MacPherson, Kathryn P.; Liu, Sheng; Bu, Ye; Wang, Yu; Tang, Yu; Bi, Cheng; Kwok, Tim; Chubykin, Alexander A.; Yin, Peng; Calve, Sarah; Landreth, Gary E.; Huang, Fang</t>
  </si>
  <si>
    <t>Single-molecule localization microscopy is a powerful tool for visualizing subcellular structures, interactions, and protein functions in biological research. However, inhomogeneous refractive indices inside cells and tissues distort the fluorescent signal emitted from single-molecule probes, which rapidly deteriorates resolution with increasing depth. We propose a method that enables the construction of an in situ 3D response of single emitters directly from single-molecule blinking datasets and therefore allows their locations to be pin-pointed with precision that achieves the Cramer-Rao lower bound and uncompromised fidelity. We demonstrate this method, named in situ PSF retrieval (INSPR), across a range of cellular and tissue architectures from mitochondrial networks and nuclear pores in mammalian cells, to amyloid β plaques and dendrites in brain tissues, and elastic fibers in developing cartilage of mice. This advancement expands the routine applicability of super-resolution microscopy from selected cellular targets near coverslips to intra- and extra-cellular targets deep inside tissues.</t>
  </si>
  <si>
    <t>microscopy, subcellular interactions, protein interactions, heatmaps</t>
  </si>
  <si>
    <t>10.1038/s41592-020-0816-x</t>
  </si>
  <si>
    <t>Physics-Based Deformable Tongue Visualization</t>
  </si>
  <si>
    <t>Yang et al.</t>
  </si>
  <si>
    <t>explore results of simulation, quantify in time plots</t>
  </si>
  <si>
    <t>movement (tongue deformation)</t>
  </si>
  <si>
    <t>Tongue</t>
  </si>
  <si>
    <t>Physically-based deformation visualization of tongue</t>
  </si>
  <si>
    <t>yang.jpg</t>
  </si>
  <si>
    <t>Yang, Yin; Guo, Xiaohu; Vick, J.; Torres, L. G.; Campbell, T. F.</t>
  </si>
  <si>
    <t>In this paper, a physics-based framework is presented to visualize the human tongue deformation. The tongue is modeled with the Finite Element Method (FEM) and driven by the motion capture data gathered during speech production. Several novel deformation visualization techniques are presented for in-depth data analysis and exploration. To reveal the hidden semantic information of the tongue deformation, we present a novel physics-based volume segmentation algorithm. This is accomplished by decomposing the tongue model into segments based on its deformation pattern with the computation of deformation subspaces and fitting the target deformation locally at each segment. In addition, the strain energy is utilized to provide an intuitive low-dimensional visualization for the high-dimensional sequential motion. Energy-interpolation-based morphing is also equipped to effectively highlight the subtle differences of the 3D deformed shapes without any visual occlusion. Our experimental results and analysis demonstrate the effectiveness of this framework. The proposed methods, though originally designed for the exploration of the tongue deformation, are also valid for general deformation analysis of other shapes.</t>
  </si>
  <si>
    <t>mesh, small multiples, color coded</t>
  </si>
  <si>
    <t>Speech production</t>
  </si>
  <si>
    <t>10.1109/TVCG.2012.174</t>
  </si>
  <si>
    <t>Ultrastructure and dynamics of the actin−myosin II cytoskeleton during mitochondrial fission</t>
  </si>
  <si>
    <t>Yang, Svitkina</t>
  </si>
  <si>
    <t xml:space="preserve">understand how changes of the actin−myosin II cytoskeleton during mitochondrial fission
</t>
  </si>
  <si>
    <t>mitochondria fission (divis</t>
  </si>
  <si>
    <t>Cell biology</t>
  </si>
  <si>
    <t>microscopy taken over duration of mitochondria fission process to understand mechanism of preconstriction of mitochondria by actin and myosin</t>
  </si>
  <si>
    <t>yang-mitochon.jpg</t>
  </si>
  <si>
    <t>Yang, Changsong; Svitkina, Tatyana M.</t>
  </si>
  <si>
    <t>Mitochondrial fission involves the preconstriction of an organelle followed by scission by dynamin-related protein Drp1. Preconstriction is facilitated by actin and non-muscle myosin II through a mechanism that remains unclear, largely due to the unknown cytoskeletal ultrastructure at mitochondrial constrictions. Here, using platinum replica electron microscopy, we show that mitochondria in cells are embedded in an interstitial cytoskeletal network that contains abundant unbranched actin filaments. Both spontaneous and induced mitochondrial constrictions typically associate with a criss-cross array of long actin filaments that comprise part of this interstitial network. Non-muscle myosin II is found adjacent to mitochondria but is not specifically enriched at the constriction sites. During ionomycin-induced mitochondrial fission, F-actin clouds colocalize with mitochondrial constriction sites, whereas dynamic myosin II clouds are present in the vicinity of constrictions. We propose that myosin II promotes mitochondrial constriction by inducing stochastic deformations of the interstitial actin network, which applies pressure on the mitochondrial surface and thus initiates curvature-sensing mechanisms that complete mitochondrial constriction.</t>
  </si>
  <si>
    <t>organelle behavior, mitochondria division, mitochondria fission</t>
  </si>
  <si>
    <t>10.1038/s41556-019-0313-6</t>
  </si>
  <si>
    <t>A Cell-Based Light Interaction Model for Human Blood</t>
  </si>
  <si>
    <t>Yim et al.</t>
  </si>
  <si>
    <t>Show output of simulation parameters to visualize blood, artistic/communication element to this</t>
  </si>
  <si>
    <t>Blood cell physiological properties</t>
  </si>
  <si>
    <t>Blood</t>
  </si>
  <si>
    <t>We have described the first predictive model of light interaction with human blood presented in the computer graphics literature. The CLBlood model provides spectral and scattering responses for blood samples under a wide range of physiological and rheological conditions. The model predictions have been evaluated through in silico experiments, and the results of these experiments show a close quantitative and qualitative agreement with actual measured data and experimental observations reported in the biomedical literature. [Image attached shows different coloration of blood due to different amounts of oxygen saturation]</t>
  </si>
  <si>
    <t>yim.jpg</t>
  </si>
  <si>
    <t>Yim, D.; Baranoski, G.v.g.; Kimmel, B.w.; Chen, T.f.; Miranda, E.</t>
  </si>
  <si>
    <t>The development of predictive appearance models for organic tissues is a challenging task due to the inherent complexity of these materials. In this paper, we closely examine the biophysical processes responsible for the appearance attributes of whole blood, one the most fundamental of these materials. We describe a new appearance model that simulates the mechanisms of light propagation and absorption within the cellular and fluid portions of this specialized tissue. The proposed model employs a comprehensive, and yet flexible first principles approach based on the morphological, optical and biochemical properties of blood cells. This approach allows for environment driven changes in the cells' anatomy and orientation to be appropriately included into the light transport simulations. The correctness and predictive capabilities of the proposed model are quantitatively and qualitatively evaluated through comparisons of modeled results with actual measured data and experimental observations reported in the scientific literature. Its incorporation into rendering systems is illustrated through images of blood samples depicting appearance variations controlled by physiologically meaningful parameters. Besides the contributions to the modeling of material appearance, the research presented in this paper is also expected to have applications in a wide range of biomedical areas, from optical diagnostics to the visualization and noninvasive imaging of blood-perfused tissues.</t>
  </si>
  <si>
    <t>blood, light refraction, graphics</t>
  </si>
  <si>
    <t xml:space="preserve">expand physiological parameters that can be used to show blood </t>
  </si>
  <si>
    <t>10.1111/j.1467-8659.2012.03065.x</t>
  </si>
  <si>
    <t>y - in middle group with other graphics-based methods</t>
  </si>
  <si>
    <t>Cellinker: a platform of ligand–receptor interactions for intercellular communication analysis</t>
  </si>
  <si>
    <t>Zhang et al.</t>
  </si>
  <si>
    <t>querying, browsing and visualizing L-R interactions. First, users can upload scRNA-seq data in the proper format: (1) an META file containing the cell index with its cell type and (2) an expression file containing gene expression values (TPM values/counts), where the rows are the gene symbols and the columns are the cells. Then, users can specify an ‘N’ to filter out the receptors/ligands expressed in less than N% of cells of a certain cell type. Users can also determine the threshold of the p value and the number of statistical iterations for the permutation test. When the analysis is complete, the results are presented as a bubble plot on the Result page. The color of each bubble represents the LRscore, and the size of the bubble represents the significance of the LRscore. The results table containing LRscore values and p values can be downloaded from the Result page.</t>
  </si>
  <si>
    <t>molecule interactions, cell communication</t>
  </si>
  <si>
    <t>molecules on cell surface</t>
  </si>
  <si>
    <t xml:space="preserve">Cellinker, a manually curated resource of L–R interactions involved in cell–cell communication, and provide a practical and convenient platform with which researchers can explore intercellular communications based on scRNA-seq data.. Cellinker provides a user-friendly interface for querying, browsing and visualizing L-R interactions as well as a practical and convenient web tool for inferring intercellular communications based on scRNA-seq data. *cell-surface proteins and secreted proteins. These proteins and the ligand–receptor (L–R) interactions they involve are crucial parts of the intercellular communication network. uses bubble plots in visualization </t>
  </si>
  <si>
    <t>zhang.jpg</t>
  </si>
  <si>
    <t>Zhang, Yang; Liu, Tianyuan; Wang, Jing; Zou, Bohao; Li, Le; Yao, Linhui; Chen, Kechen; Ning, Lin; Wu, Bingyi; Zhao, Xiaoyang; Wang, Dong</t>
  </si>
  <si>
    <t>Motivation: Ligand–receptor (L–R) interactions mediate cell adhesion, recognition and communication and play essential roles in physiological and pathological signaling. With the rapid development of single-cell RNA sequencing (scRNA-seq) technologies, systematically decoding the intercellular communication network involving L–R interactions has become a focus of research. Therefore, construction of a comprehensive, high-confidence and well-organized resource to retrieve L–R interactions in order to study the functional effects of cell–cell communications would be of great value.
Results: In this study, we developed Cellinker, a platform of literature-supported L–R interactions that play roles in cell–cell communication. We aimed to provide a useful platform for studies on cell–cell communication mediated by L–R interactions. The current version of Cellinker documents over 3700 human and 3200 mouse L–R protein–protein interactions (PPIs) and embeds a practical and convenient webserver with which researchers can decode intercellular communications based on scRNA-seq data. And over 400 endogenous small molecule (sMOL) related L–R interactions were collected as well. Moreover, to help with research on coronavirus (CoV) infection, Cellinker collects information on 16L–R PPIs involved in CoV–human interactions (including 12L–R PPIs involved in SARS-CoV-2 infection). In summary, Cellinker provides a user-friendly interface for querying, browsing and visualizing L–R interactions as well as a practical and convenient web tool for inferring intercellular communications based on scRNA-seq data. We believe this platform could promote intercellular communication research and accelerate the development of related algorithms for scRNA-seq studies.
Availability and implementation: Cellinker is available at http://www.rna-society.org/cellinker/</t>
  </si>
  <si>
    <t xml:space="preserve">cellular communication, bubble plot, ligand-receptor network </t>
  </si>
  <si>
    <t>10.1093/bioinformatics/btab036</t>
  </si>
  <si>
    <t>Survey model method tool</t>
  </si>
  <si>
    <t>in paper</t>
  </si>
  <si>
    <t>S1</t>
  </si>
  <si>
    <t xml:space="preserve">Visualization of Biological Data </t>
  </si>
  <si>
    <t>Aerts et al.</t>
  </si>
  <si>
    <t>varied, omics data</t>
  </si>
  <si>
    <t>Phyiology, Aanatomy</t>
  </si>
  <si>
    <t>Outlook</t>
  </si>
  <si>
    <t>focus on this type of data is more about analysis and less about exploring the unabstracted input data, although this is also a component (as in, if we want to know who the players are in a biological network)</t>
  </si>
  <si>
    <t>Molecule, biological networks</t>
  </si>
  <si>
    <t>bioinformatics, vis</t>
  </si>
  <si>
    <t>Dagstuhl seminar to explore collaboration opportunities for Vis with Bioinformatics, focus on high dimensional data that is medical, genomic, or biological network in origin. There was a "card game" developed that provided means for thought experiment on thinking about visualization of biological networks, high-d biological data, etc.</t>
  </si>
  <si>
    <t>aerts.png</t>
  </si>
  <si>
    <t>Aerts, Jan; Gehlenborg, Nils; Marai, Georgeta Elisabeta; Nieselt, Kay Katja; Wagner, Michael</t>
  </si>
  <si>
    <t>Our ability to generate and collect biological data has accelerated signiﬁcantly in the past two decades. In response, many novel computational and statistical analysis techniques have been developed to process and integrate biological data sets. However, in addition to computational and statistical approaches, visualization techniques are needed to enable the interpretation of data as well as the communication of results. The design and implementation of such techniques lies at the intersection of the biology, bioinformatics, and data visualization ﬁelds. The purpose of Dagstuhl Seminar 18161 “Visualization of Biological Data – Crossroads” was to bring together researchers from all three ﬁelds, to identify opportunities and challenges, and to develop a path forward for biological data visualization research.</t>
  </si>
  <si>
    <t>biological network, genomics, high-dimensional data</t>
  </si>
  <si>
    <t>10.4230/DAGREP.8.4.32</t>
  </si>
  <si>
    <t>done in introduction-challenges</t>
  </si>
  <si>
    <t>S2</t>
  </si>
  <si>
    <t>Visual Methods for Analyzing Time-Oriented Data</t>
  </si>
  <si>
    <t>Aigner et al.</t>
  </si>
  <si>
    <t xml:space="preserve">varied </t>
  </si>
  <si>
    <t>Organ, *Organism</t>
  </si>
  <si>
    <t xml:space="preserve">Main idea of the applications highlighted is to analyze how data are changing over time, e.g., in application Midgaard, which shows blood-gas measurements which is a systems level thing - interaction between cardiovascular system and the respiratory system </t>
  </si>
  <si>
    <t>blood pressure (many processes highlighted, all from different domains outside of physiology, but this was one example that was physiology-focused)</t>
  </si>
  <si>
    <t>Vasculature</t>
  </si>
  <si>
    <t>overview of time-oriented data, one notable work included a visual analytics tool to explore variation in blood pressure, which is related to blood flow. These include Midgaard and Vie-Vent</t>
  </si>
  <si>
    <t>midgaard.png</t>
  </si>
  <si>
    <t>Aigner, Wolfgang; Miksch, Silvia; Müller, Wolfgang; Schumann, Heidrun; Tominski, Christian</t>
  </si>
  <si>
    <t>Providing appropriate methods to facilitate the analysis of time-oriented data is a key issue in many application domains. In this paper, we focus on the unique role of the parameter time in the context of visually driven data analysis. We will discuss three major aspects - visualization, analysis, and the user. It will be illustrated that it is necessary to consider the characteristics of time when generating visual representations. For that purpose, we take a look at different types of time and present visual examples. Integrating visual and analytical methods has become an increasingly important issue. Therefore, we present our experiences in temporal data abstraction, principal component analysis, and clustering of larger volumes of time-oriented data. The third main aspect we discuss is supporting user-centered visual analysis. We describe event-based visualization as a promising means to adapt the visualization pipeline to needs and tasks of users.</t>
  </si>
  <si>
    <t>visual analysis, guidance, multiple views</t>
  </si>
  <si>
    <t>10.1109/TVCG.2007.70415</t>
  </si>
  <si>
    <t>done, in introduction (general methods)</t>
  </si>
  <si>
    <t>S3</t>
  </si>
  <si>
    <t>Molecular visualization of computational biology data: A survey of surveys</t>
  </si>
  <si>
    <t>simulation, x-ray crystallography, nmr, cryo-em</t>
  </si>
  <si>
    <t>Main focus of the tools used/developed are for visual analysis and/or to observe the results of a simulation/the dynamics of molecules at an atomistic level or more coarsely</t>
  </si>
  <si>
    <t>Molecules, Organelles, Cells</t>
  </si>
  <si>
    <t>Alharbi et al. (2017) present the first survey of surveys on molecular dynamics visualization involving survey papers from the
computational biology community as well as computer graphics. The literature reviews cover selected, related topics: visualization of molecular structures (Goddard and Ferrin [GF07], Kozlíková et al. [KKF∗16]) and software dedicated to this task (O’Donoghue et al. [OGF∗10]), advances based on Graphics Processing Units (GPUs) (Chavent et al. [CLK∗11], Stone et al. [SHUS10]), detection and analysis of cavities in proteins (Brezovsky et al. [BCG∗13], Krone et al. [KKL∗16]), time-dependent biological data (Secrier and Schneider [SS13]), and new challenges in molecular modelling leading to new visualization questions (Chavent et al. [CDS16], Im et al [ILO∗16]). As a useful introduction to the links between molecular simulation and visualization, we discuss the review by Hirst et al. [HGB14]. 
As our literature selection covers a large time span, we focus on the last fifty years from the mid-sixties to 2016. This is a limited study with 11 survey papers (EuroVis short paper)</t>
  </si>
  <si>
    <t>alharbi-sos.png</t>
  </si>
  <si>
    <t>Alharbi, Naif; Alharbi, Mohammad; Martinez, Xavier; Krone, Michael; Rose, Alexander S.; Baaden, Marc; Laramee, Robert S.; Chavent, Matthieu</t>
  </si>
  <si>
    <t>Visualizations for computational biology have been developing for over 50 years. With recent advances in both computational biology and computer graphics techniques, these fields have witnessed rapid technological advances in the last decade. Thus, coping with the large number of scientific articles from both fields is a challenging task. Furthermore, there remains a gap between the two communities of visualization and computational biology, resulting in additional challenges to bridge the divide. A team of computational biology and visualization scientists attempts to address these challenges by presenting unified state-of-the-art reviews from both communities. We apply a variety of data-driven analysis to highlight links or differences between studies from both communities. This approach facilitates the identification of present and future challenges in visualizing and analyzing computational biology data. It offers a distinctive step forward in managing the literature on visualization of molecular dynamics and related simulation approaches.</t>
  </si>
  <si>
    <t>computational biology, protein dynamics, protein cavities</t>
  </si>
  <si>
    <t>encourage further collaboration between computational biology and visualization communities, this survey of surveys provides that first step</t>
  </si>
  <si>
    <t>10.2312/eurovisshort20171146</t>
  </si>
  <si>
    <t>done in molecular function</t>
  </si>
  <si>
    <t>S4</t>
  </si>
  <si>
    <t>Towards virtual physiological human: Multilevel modelling and simulation of the human anatomy and physiology</t>
  </si>
  <si>
    <t>Ayache et al.</t>
  </si>
  <si>
    <t>Both</t>
  </si>
  <si>
    <t>Only modeling, but multisclae</t>
  </si>
  <si>
    <t>Human physiology</t>
  </si>
  <si>
    <t>Human body</t>
  </si>
  <si>
    <t>Interdisciplinary</t>
  </si>
  <si>
    <t>Interdisciplinary project to model and simulate human physiology</t>
  </si>
  <si>
    <t>Developing the computational framework and ICT based tools for the multilevel modelling and simulation of the human anatomy and physiology - here referred to as the Virtual Physiological Human (VPH)- is, perhaps, the ‘grand challenge’ for several disciplines at the cross-road of ICT and the biosciences. The VPH will have impact on the way health knowledge is formalised, acquired, understood, represented, analysed, communicated and validated. It will create a new basis for research and healthcare and will open up new opportunities for industrial development.</t>
  </si>
  <si>
    <t xml:space="preserve">n
**has 2 other papers coauthored in VCBM </t>
  </si>
  <si>
    <t>done, in introduction (motivation/projects)</t>
  </si>
  <si>
    <t>S5</t>
  </si>
  <si>
    <t>The Ultrasound Visualization Pipeline</t>
  </si>
  <si>
    <t>Birkeland et al.</t>
  </si>
  <si>
    <t>visualization tasks outlined are more on the level of explore or analyze, but more weight towards visualizing the ultrasound data</t>
  </si>
  <si>
    <t>blood flow, fetal development, heart valves, others</t>
  </si>
  <si>
    <t>Heart, Aorta, Liver, Fetus, etc.</t>
  </si>
  <si>
    <t>Survey of visualization for ultrasound organized as a process-pipeline, including an overview of the tasks performed in the specific steps.
**Ultrasound allows for extracting more information, such as tissue strain. Strain is a tissue-deformation property and can be used to detect functional deficiencies, e.g., from myocardial infarction. Strain determination via tissue tracking is a complex task and can be done by using tissue Doppler</t>
  </si>
  <si>
    <t>birkeland-us.png</t>
  </si>
  <si>
    <t>Birkeland, Åsmund; Šoltészová, Veronika; Hönigmann, Dieter; Gilja, Odd Helge; Brekke, Svein; Ropinski, Timo; Viola, Ivan</t>
  </si>
  <si>
    <t>Ultrasound is one of the most frequently used imaging modality in medicine. The high spatial resolution, its interactive nature and non-invasiveness
makes it the first choice in many examinations. Image interpretation is one of ultrasound’s main challenges. Much training is required to obtain a confident skill level in ultrasound-based diagnostics. State-of-the-art graphics techniques is needed to provide meaningful visualizations of ultrasound in real-time. In this paper we present the process-pipeline for ultrasound visualization, including an overview of the tasks performed in the specific steps. To provide an insight into the trends of ultrasound visualization research, we have selected a set of significant publications and divided them into a technique-based taxonomy covering the topics pre-processing, segmentation, registration, rendering and augmented reality. For the different technique types we discuss the difference between ultrasound-based techniques and techniques for other modalities.</t>
  </si>
  <si>
    <t>10.1007/978-1-4471-6497-5_24</t>
  </si>
  <si>
    <t>done, in organ function</t>
  </si>
  <si>
    <t>S6</t>
  </si>
  <si>
    <t>Multiscale Visualization: A Structured Literature Analysis</t>
  </si>
  <si>
    <t>Cakmak et al.</t>
  </si>
  <si>
    <t xml:space="preserve">-- </t>
  </si>
  <si>
    <t>Paper includes short discussion of biological applications, noting common juxtaposition of visualizations. such as 3D and graph
representations. Typical targets are to explore and summarize similar network and geometric (4) datasets features (8) and distributions (4), such as 3D shapes (5), network topologies, and paths. The interaction methods are selecting and navigating in a top-down fashion to filter and change categorical data attributes across micro and mesoscale. The paper evaluations are usage scenarios and qualitative studies. They specifically call out abstractocyte</t>
  </si>
  <si>
    <t xml:space="preserve">review of multiscale visualization papers across disciplines that are categorized according to common design factors. Authors provide helpful definition of multiscale </t>
  </si>
  <si>
    <t xml:space="preserve">- </t>
  </si>
  <si>
    <t>Cakmak, Eren; Jackle, Dominik; Schreck, Tobias; Keim, Daniel; Fuchs, Johannes</t>
  </si>
  <si>
    <t>Multiscale visualizations are typically used to analyze multiscale processes and data in various application domains, such as the visual exploration of hierarchical genome structures in molecular biology. However, creating such multiscale visualizations remains challenging due to the plethora of existing work and the expression ambiguity in visualization research. Up to today, there has been little work to compare and categorize multiscale visualizations to understand their design practices. In this work, we present a structured literature analysis to provide an overview of common design practices in multiscale visualization research. We systematically reviewed and categorized 122 published journal or conference papers between 1995 and 2020. We organized the reviewed papers in a taxonomy that reveals common design factors. Researchers and practitioners can use our taxonomy to explore existing work to create new multiscale navigation and visualization techniques. Based on the reviewed papers, we examine research trends and highlight open research challenges.</t>
  </si>
  <si>
    <t>Multiscale Visualization, Multiscale Navigation, Multiscale Exploration, Literature Analysis, Taxonomy, Survey</t>
  </si>
  <si>
    <t>10.1109/TVCG.2021.3109387</t>
  </si>
  <si>
    <t>done, use definition in multiscale section, also in introduction</t>
  </si>
  <si>
    <t>S7</t>
  </si>
  <si>
    <t>Multiphysics and multiscale modelling, data–model fusion and integration of organ physiology in the clinic: ventricular cardiac mechanics</t>
  </si>
  <si>
    <t>Chabiniok et al.</t>
  </si>
  <si>
    <t>Organ, Tissue</t>
  </si>
  <si>
    <t>model analysis provides novel insight, the difficulty then turns to translating these findings into clinically useable decision-making tools that can be robustly tested through clinical trials, proving their efficacy and superiority compared to existing techniques</t>
  </si>
  <si>
    <t>heart mechanics</t>
  </si>
  <si>
    <t>biomechanics</t>
  </si>
  <si>
    <t>In this review, we consider the recent advances in ventricular cardiac mechanics modelling and translation to clinical applications. [..] After the challenges of data–model fusion are met and model analysis provides novel insight, the difficulty then turns to translating these findings into clinically useable decision-making tools that can be robustly tested through clinical trials, proving their efficacy and superiority compared to existing techniques. This effort is the principle aim of translational cardiac modelling (TCM), bringing cardiac modelling and model-based outcomes into the clinical routine.</t>
  </si>
  <si>
    <t>chabiniok.jpg</t>
  </si>
  <si>
    <t>Chabiniok, Radomir; Wang, Vicky Y.; Hadjicharalambous, Myrianthi; Asner, Liya; Lee, Jack; Sermesant, Maxime; Kuhl, Ellen; Young, Alistair A.; Moireau, Philippe; Nash, Martyn P.; Chapelle, Dominique; Nordsletten, David A.</t>
  </si>
  <si>
    <t>With heart and cardiovascular diseases continually challenging healthcare systems worldwide, translating basic research on cardiac (patho)physiology into clinical care is essential. Exacerbating this already extensive challenge is the complexity of the heart, relying on its hierarchical structure and function to maintain cardiovascular flow. Computational modelling has been proposed and actively pursued as a tool for accelerating research and translation. Allowing exploration of the relationships between physics, multiscale mechanisms and function, computational modelling provides a platform for improving our understanding of the heart. Further integration of experimental and clinical data through data assimilation and parameter estimation techniques is bringing computational models closer to use in routine clinical practice. This article reviews developments in computational cardiac modelling and how their integration with medical imaging data is providing new pathways for translational cardiac modelling.</t>
  </si>
  <si>
    <t>cardiac mechanics; data–model fusion; heart mechanics; patient-specific modelling; translational cardiac modelling</t>
  </si>
  <si>
    <t>10.1098/rsfs.2015.0083</t>
  </si>
  <si>
    <t>in multiscale section, "beyond" part</t>
  </si>
  <si>
    <t>S8</t>
  </si>
  <si>
    <t>Structure and dynamics of molecular networks: A novel paradigm of drug discovery</t>
  </si>
  <si>
    <t>Csermely et al.</t>
  </si>
  <si>
    <t>genomics, proteomics data</t>
  </si>
  <si>
    <t>network visualization to aid in analysis for drug development, often node-link but can be e.g., alluvial diagrams</t>
  </si>
  <si>
    <t>molecule pathway, network</t>
  </si>
  <si>
    <t>pharmacology</t>
  </si>
  <si>
    <t xml:space="preserve">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 Visualization of networks here mentioned as a help in analysis </t>
  </si>
  <si>
    <t>csermely.jpg</t>
  </si>
  <si>
    <t>Csermely, Peter; Korcsmáros, Tamás; Kiss, Huba J. M.; London, Gábor; Nussinov, Ruth</t>
  </si>
  <si>
    <t>Despite considerable progress in genome- and proteome-based high-throughput screening methods and in rational drug design, the increase in approved drugs in the past decade did not match the increase of drug development costs. Network description and analysis not only give a systems-level understanding of drug action and disease complexity, but can also help to improve the efficiency of drug design. We give a comprehensive assessment of the analytical tools of network topology and dynamics. The state-of-the-art use of chemical similarity, protein structure, protein–protein interaction, signaling, genetic interaction and metabolic networks in the discovery of drug targets is summarized. We propose that network targeting follows two basic strategies. The “central hit strategy” selectively targets central nodes/edges of the flexible networks of infectious agents or cancer cells to kill them. The “network influence strategy” works against other diseases, where an efficient reconfiguration of rigid networks needs to be achieved by targeting the neighbors of central nodes/edges. It is shown how network techniques can help in the identification of single-target, edgetic, multi-target and allo-network drug target candidates. We review the recent boom in network methods helping hit identification, lead selection optimizing drug efficacy, as well as minimizing side-effects and drug toxicity. Successful network-based drug development strategies are shown through the examples of infections, cancer, metabolic diseases, neurodegenerative diseases and aging. Summarizing &gt;1200 references we suggest an optimized protocol of network-aided drug development, and provide a list of systems-level hallmarks of drug quality. Finally, we highlight network-related drug development trends helping to achieve these hallmarks by a cohesive, global approach.</t>
  </si>
  <si>
    <t xml:space="preserve">network visualization, node-link diagram, alluvial visualization </t>
  </si>
  <si>
    <t>Visualization of networks improved over the years (see Table 1), but there is still room for development of 3D, large-capacity, zoom-in-type network visualization tools.</t>
  </si>
  <si>
    <t>10.1016/j.pharmthera.2013.01.016</t>
  </si>
  <si>
    <t>in molecular function</t>
  </si>
  <si>
    <t>S9</t>
  </si>
  <si>
    <t>Whole-Cell Models and Simulations in Molecular Detail</t>
  </si>
  <si>
    <t>Feig, Sugita</t>
  </si>
  <si>
    <t>Cell, Molecule</t>
  </si>
  <si>
    <t>visualize results of simulation to understand crowding in cell environment</t>
  </si>
  <si>
    <t>cellular system pathways</t>
  </si>
  <si>
    <t>Molecules, Cell</t>
  </si>
  <si>
    <t>This review outlines challenges in constructing and simulating such models and discusses near- and long-term opportunities for developing physical whole-cell models that can connect molecular structure with biological function.</t>
  </si>
  <si>
    <t>feig2019.jpg</t>
  </si>
  <si>
    <t>Feig, Michael; Sugita, Yuji</t>
  </si>
  <si>
    <t>Comprehensive data about the composition and structure of cellular components have enabled the construction of quantitative whole-cell models. While kinetic network-type models have been established, it is also becoming possible to build physical, molecular-level models of cellular environments. This review outlines challenges in constructing and simulating such models and discusses near- and long-term opportunities for developing physical whole-cell models that can connect molecular structure with biological function.</t>
  </si>
  <si>
    <t>crowding; molecular dynamics simulation; network models; protein structure; systems biology</t>
  </si>
  <si>
    <t>"The simulation of such systems on biologically relevant timescales is the biggest hurdle, but a lack of experimental data, especially for biomolecular structure, hinders progress as well. A viable strategy may be to apply multiscale modeling strategies in which atomistic models are used only to establish shorter-term behavior at the molecular scale and train CG models that can reach larger scales. Even just at the intermediate scales of individual biomolecules exposed to cellular environments, instead of modeling entire cells, there is actually much that remains to be learned in terms of fundamental biophysics, and this is probably where physical models of cellular environments can have the greatest impact in the near future. However, as the understanding of biomolecular behavior in cells becomes more comprehensive, physical models could be coupled with kinetic network models to add reactivity and to access even longer timescales. Ultimately, only a fully integrated approach that applies different, but connected, frameworks across different scales will likely succeed in truly capturing how molecular behavior in cellular environments leads to cellular phenotypes. The focus of this review is on computational modeling, but the role of experiments is essential not only for providing input data but also for validating results from modeling and simulation. Experimental validation will require advances also on the experimental side, which we hope will be stimulated by progress on the modeling side."</t>
  </si>
  <si>
    <t>10.1146/annurev-cellbio-100617-062542</t>
  </si>
  <si>
    <t>done, in cell function intro part</t>
  </si>
  <si>
    <t>S10</t>
  </si>
  <si>
    <t>Reaching new levels of realism in modeling biological macromolecules in cellular environments</t>
  </si>
  <si>
    <t>visualize results of simulations/models</t>
  </si>
  <si>
    <t>molecular reaction, pathways, cell dynamics</t>
  </si>
  <si>
    <t xml:space="preserve">biology/molecular chemistry </t>
  </si>
  <si>
    <t xml:space="preserve">In this review, recent modeling efforts to study the structure and dynamics of biomolecules in the cellular context are contrasted and discussed in the context of providing a deeper understanding of cellular environments that includes a variety of different aspects ranging from crowding effects to biochemical reaction networks. It is clear that much progress has been made in modeling different levels of detail and processes at different spatial or temporal scales. However, there is still a relative lack of integration between scales that is necessary to provide a truly comprehensive view. 
Cellular environments involve a wide range of temporal and spatial scales; Models of macromolecules in cellular environments ranging from atomistic to coarse-grained levels; Integration of models at different scales is a key challenge in achieving more realistic cellular models. </t>
  </si>
  <si>
    <t>feig.jpg</t>
  </si>
  <si>
    <t>An increasing number of studies are aimed at modeling cellular environments in a comprehensive and realistic fashion. A major challenge in these efforts is how to bridge spatial and temporal scales over many orders of magnitude. Furthermore, there are additional challenges in integrating different aspects ranging from questions about biomolecular stability in crowded environments to the description of reactive processes on cellular scales. In this review, recent studies with models of biomolecules in cellular environments at different levels of detail are discussed in terms of their strengths and weaknesses. In particular, atomistic models, implicit representations of cellular environments, coarse-grained and spheroidal models of biomolecules, as well as the inclusion of reactive processes via reaction–diffusion models are described. Furthermore, strategies for integrating the different models into a comprehensive description of cellular environments are discussed.</t>
  </si>
  <si>
    <t>Crowding; Confinement; Reaction–diffusion; Coarse-graining; Implicit solvent; Brownian dynamics</t>
  </si>
  <si>
    <t xml:space="preserve">There appear to be many opportunities, however, to further develop methods that can bridge between scales and that, we believe, will ultimately lead to fully integrated cellular models that are both physically accurate and biologically relevant and thus can serve as a platform for in silico cellular models with broad practical applications. Another opportunity is better integration of modeling with emerging experimental techniques that are increasingly able to provide high-resolution imaging of cellular systems, such as those based on small-angle X-ray scattering (SAXS)[236], free-electron X-ray lasers (XFEL)[237] and super-resolution fluorescence microscopy </t>
  </si>
  <si>
    <t>10.1016/j.jmgm.2013.08.017</t>
  </si>
  <si>
    <t>S11</t>
  </si>
  <si>
    <t>The EuroPhysiome, STEP and a roadmap for the virtual physiological human</t>
  </si>
  <si>
    <t>Fenner et al.</t>
  </si>
  <si>
    <t>modeling</t>
  </si>
  <si>
    <t>Project for simulating th whole human physiology</t>
  </si>
  <si>
    <t>The VPH is intended to be a solution to common infrastructure needs for physiome projects across the globe, providing a unifying architecture that facilitates integration and prediction, ultimately creating a framework capable of describing Homo sapiens in silico.</t>
  </si>
  <si>
    <t>Fenner, J. W.; Brook, B.; Clapworthy, G.; Coveney, P. V.; Feipel, V.; Gregersen, H.; Hose, D. R.; Kohl, P.; Lawford, P.; McCormack, K. M.; Pinney, D.; Thomas, S. R.; Jan, S. Van Sint; Waters, S.; Viceconti, M.</t>
  </si>
  <si>
    <t>Biomedical science and its allied disciplines are entering a new era in which computational methods and technologies are poised to play a prevalent role in supporting collaborative investigation of the human body. Within Europe, this has its focus in the virtual physiological human (VPH), which is an evolving entity that has emerged from the EuroPhysiome initiative and the strategy for the EuroPhysiome (STEP) consortium. The VPH is intended to be a solution to common infrastructure needs for physiome projects across the globe, providing a unifying architecture that facilitates integration and prediction, ultimately creating a framework capable of describing Homo sapiens in silico. The routine reliance of the biomedical industry, biomedical research and clinical practice on information technology (IT) highlights the importance of a tailor-made and robust IT infrastructure, but numerous challenges need to be addressed if the VPH is to become a mature technological reality. Appropriate investment will reap considerable rewards, since it is anticipated that the VPH will influence all sectors of society, with implications predominantly for improved healthcare, improved competitiveness in industry and greater understanding of (patho)physiological processes. This paper considers issues pertinent to the development of the VPH, highlighted by the work of the STEP consortium.</t>
  </si>
  <si>
    <t>10.1098/rsta.2008.0089</t>
  </si>
  <si>
    <t>done, in introduction</t>
  </si>
  <si>
    <t>S12</t>
  </si>
  <si>
    <t>Visualization of omics data for systems biology</t>
  </si>
  <si>
    <t>Gehlenborg et al.</t>
  </si>
  <si>
    <t>genomics data</t>
  </si>
  <si>
    <t>main focus in these tools is largely on analysis, minimal amount of exploration (e.g., exploration is a reasonable task mentioned for network clustering and correlation clusters for gene expression datasets - BioLayoutExpress is one example)</t>
  </si>
  <si>
    <t>pathway, gene expression</t>
  </si>
  <si>
    <t xml:space="preserve">Systems biology </t>
  </si>
  <si>
    <t xml:space="preserve">overview of visualization methods for omics data, discussion of key experimental methods for systems biology. Provide lists of visualization tools for: interaction networks, which are often node-link diagrams (Cytyoscape mentioned), vis tools for pathways (e.g. Caleydo), omics data can be overlaid onto biological networks, can be multivariate (with listing of vis tools)--key methods for multivar include scatterplots, profile plots, heat maps, </t>
  </si>
  <si>
    <t>Gehlenborg, Nils; O'Donoghue, Seán I.; Baliga, Nitin S.; Goesmann, Alexander; Hibbs, Matthew A.; Kitano, Hiroaki; Kohlbacher, Oliver; Neuweger, Heiko; Schneider, Reinhard; Tenenbaum, Dan; Gavin, Anne-Claude</t>
  </si>
  <si>
    <t>High-throughput studies of biological systems are rapidly accumulating a wealth of 'omics'-scale data. Visualization is a key aspect of both the analysis and understanding of these data, and users now have many visualization methods and tools to choose from. The challenge is to create clear, meaningful and integrated visualizations that give biological insight, without being overwhelmed by the intrinsic complexity of the data. In this review, we discuss how visualization tools are being used to help interpret protein interaction, gene expression and metabolic profile data, and we highlight emerging new directions.</t>
  </si>
  <si>
    <t xml:space="preserve">omics, genomics, systems biology </t>
  </si>
  <si>
    <t>automated pathway and network layout to match expert needs, improvements in usability, more web-based tools that are tightly coupled to underlying databases</t>
  </si>
  <si>
    <t>10.1038/nmeth.1436</t>
  </si>
  <si>
    <t>todo in molecule function vis stars</t>
  </si>
  <si>
    <t>S13</t>
  </si>
  <si>
    <t>Open Challenges in Medical Visualization</t>
  </si>
  <si>
    <t>Gillmann et al.</t>
  </si>
  <si>
    <t>Anatomy, Physiology (small part)</t>
  </si>
  <si>
    <t xml:space="preserve">mixed task goals depending on application- exploration, analysis, discussion also of narrative visualization that is aimed more at communication-oriented tasks; slight priority on analysis as many vis tools involve abstraction of data/statistics to guide users, enable specific queries, etc. </t>
  </si>
  <si>
    <t xml:space="preserve">tumor growth, metastasis, blood flow </t>
  </si>
  <si>
    <t>vessel, turmos</t>
  </si>
  <si>
    <t>discussion of open challenges in medical visualization, challenges that are relevant to consider in physiology are visualizing multimodal time-dependent data, uncertainty in data. Examples of multimodal data that are discussed with a physiology component include ParaGlyder</t>
  </si>
  <si>
    <t>Gillmann, Christina; Smit, Noeska N; Groller, Eduard; Preim, Bernhard; Vilanova, Anna; Wischgoll, Thomas</t>
  </si>
  <si>
    <t>The medical domain has been an inspiring application area in visualization research for many years already, but many open challenges remain. The driving forces of medical visualization research have been strengthened by novel developments, for example, in deep learning, the advent of affordable VR technology, and the need to provide medical visualizations for broader audiences. At IEEE VIS 2020, we hosted an Application Spotlight session to highlight recent medical visualization research topics. With this article, we provide the visualization community with ten such open challenges, primarily focused on challenges related to the visualization of medical imaging data. We first describe the unique nature of medical data in terms of data preparation, access, and standardization. Subsequently, we cover open visualization research challenges related to uncertainty, multimodal and multiscale approaches, and evaluation. Finally, we emphasize challenges related to users focusing on explainable AI, immersive visualization, P4 medicine, and narrative visualization.</t>
  </si>
  <si>
    <t>uncertainty visualization; multimodal, multiscale, evaluation, explainable AI, immersive visualization, P4 medicine, narrative visualization</t>
  </si>
  <si>
    <t>In this opinion piece, we outline ten major open challenges in the visualization of medical data. While some are of a practical nature, such as those surrounding data availability and preparation, there are still many open areas of visualization research. We highlight several avenues to potentially address these challenges and selected contributions in these areas. This manuscript is intended to function as a starting point for researchers in medical visualization to understand the open problems in this field, in particular focusing on medical imaging data. It is our hope that these ten challenges provide some directions to a fruitful research path and inspire further discussion.</t>
  </si>
  <si>
    <t>10.1109/MCG.2021.3094858</t>
  </si>
  <si>
    <t>S14</t>
  </si>
  <si>
    <t>Art and Science of the Cellular Mesoscale</t>
  </si>
  <si>
    <t>Goodsell, Olson, Forli</t>
  </si>
  <si>
    <t>simulation, x-ray crystallography, NMR, EM, light microscopy</t>
  </si>
  <si>
    <t>However, because no one experimental modality conveys all the needed information, these data must be synthesized into coherent representations of molecular structure and functions of whole living systems, which in turn need to be visualized, analyzed, and communicated for human understanding and insight. Integrative modeling approaches are currently the best way to explore the connections between these diverse data, and to synthesize hypothesis-driven views consistent with the available state-of-the-art in data. There is a growing toolbox of integrative methods to approach this challenge with different goals in mind.
**The visual style of these works surveyed are fairly visually abstracted, so weighting slightly more towards communication of the 3 primary tasks</t>
  </si>
  <si>
    <t>systems biology, illustration</t>
  </si>
  <si>
    <t>(1) Advances in integration of data and computational infrastructure together are enabling the modeling of large portions of cells, and in some cases, entire cells. (2) Mesoscale models of cellular environments promote research into cellular structure and function by providing thinking tools for hypothesis generation, by providing initial models for simulation and interpretation of experiments, and by providing a new window for the development of drugs. (3) New approaches to visualization and interaction are being developed to address the challenging needs of mesoscale research.
**In 1991, traditional artistic methods (left) were used to create images of the molecular structure of a portion of bacterial cytoplasm, and today (right, foreground), computational methods can build integrative data-driven models of an entire bacterial cell and (right, background) simulate experimental data based on these models.</t>
  </si>
  <si>
    <t>goodsell2021.jpg</t>
  </si>
  <si>
    <t>Goodsell, David S.; Olson, Arthur J.; Forli, Stefano</t>
  </si>
  <si>
    <t>Experimental information from microscopy, structural biology, and bioinformatics may be integrated to build structural models of entire cells with molecular detail. This integrative modeling is challenging in several ways: the intrinsic complexity of biology results in models with many closely packed and heterogeneous components; the wealth of available experimental data is scattered among multiple resources and must be gathered, reconciled, and curated; and computational infrastructure is only now gaining the capability of modeling and visualizing systems of this complexity. We present recent efforts to address these challenges, both with artistic approaches to depicting the cellular mesoscale, and development and application of methods to build quantitative models.</t>
  </si>
  <si>
    <t>mesoscale modeling;integrative structural biology;drug discovery;drug design;cell structure;cell function;molecular structure;molecular function</t>
  </si>
  <si>
    <t>Outstanding Questions: (1) How do we create a comprehensive pipeline that integrates tools for data management, model generation, and analysis of mesoscale properties, in applications to cellular biology research? (2) What are the salient features and properties of the cellular mesoscale that impact the processes of life, and how can we target these properties in new pharmaceutical interventions? (3) How do we promote an effective dialog between experimentalists and computational biologists to further the goals of research into the cellular mesoscale? (4) What is the role of human interaction in integrative structural biology research?</t>
  </si>
  <si>
    <t>10.1016/j.tibs.2020.02.010</t>
  </si>
  <si>
    <t>S15</t>
  </si>
  <si>
    <t>Challenges for visualizing three-dimensional data in genomic browsers</t>
  </si>
  <si>
    <t>Goodstadt, Marti-Renom</t>
  </si>
  <si>
    <t>gene sequence, microscopy</t>
  </si>
  <si>
    <t>Main goals highlighted are more geared towards exploring the data and analyzing the data, communication is important but the complexity of the data and the need to extract necessary details is more important than more broad communication in genome browsers. However, steps cover all: acquire large, multifaceted, diverse datasets; parse the data to manage, structure, and annotate them; filter to correct for experimental artifacts, biases, and select the relevant data; and mine for statistical relevance [22]. The subsequent visualization steps present further challenges: to represent new objects, abstractions, and variations of the data; to refine by adding definition, clarity, and discoverability to find patterns in the data; to interact by selection, navigation, curating to test hypotheses, form conclusions, and to share the insights.</t>
  </si>
  <si>
    <t>genomic interactions</t>
  </si>
  <si>
    <t>genes, chromosomes, nucleosomes</t>
  </si>
  <si>
    <t xml:space="preserve">Paper discusses various challenges to visualizing genome data: data representation challenges include the grammar used, the degree of abstraction, and how variation in data is shown. Refining data is another challenge that includes classification, comparision, and annotation. Data interactions form a last core challenge, including navigation, selection, curation and hosting.
"The genome browser is an archetypal tool due to its historic role providing unified access 1D and 2D data but is evolving to integrate the new spatial data. By combining techniques from across the sciences, these data are closing the resolution gap around 20 nm, however each discipline has a distinct perspective reflected in the way they represent the data. Cellular biology focuses downward from physiology on sequence tracks, whereas the biochemistry gazes upward from nucleotides at macromolecular models. Neither perceives the whole and there remain structures in the data, between chromosome and chromatin, that are unsatisfactorily represented by either browser or 3D viewer. Bridging this visualization gap to provide a homogenized view of these genomic data presents specific challenges: defining a novel visual grammar; augmenting analysis at scale; arranging sensible viewpoints; and capturing the interactive reasoning. "
</t>
  </si>
  <si>
    <t>goodstadt-renom.jpg</t>
  </si>
  <si>
    <t>Goodstadt, Mike; Marti-Renom, Marc A.</t>
  </si>
  <si>
    <t>Genomic interactions reveal the spatial organization of genomes and genomic domains, which is known to play key roles in cell function. Physical proximity can be represented as two-dimensional heat maps or matrices. From these, three-dimensional (3D) conformations of chromatin can be computed revealing coherent structures that highlight the importance of nonsequential relationships across genomic features. Mainstream genomic browsers have been classically developed to display compact, stacked tracks based on a linear, sequential, per-chromosome coordinate system. Genome-wide comparative analysis demands new approaches to data access and new layouts for analysis. The legibility can be compromised when displaying track-aligned second dimension matrices, which require greater screen space. Moreover, 3D representations of genomes defy vertical alignment in track-based genome browsers. Furthermore, investigation at previously unattainable levels of detail is revealing multiscale, multistate, time-dependent complexity. This article outlines how these challenges are currently handled in mainstream browsers as well as how novel techniques in visualization are being explored to address them. A set of requirements for coherent visualization of novel spatial genomic data is defined and the resulting potential for whole genome visualization is described.</t>
  </si>
  <si>
    <t>genome, genomics, gene interactions</t>
  </si>
  <si>
    <t>more important to maximize the use of the 3D data being produced by representing its detail rather than increasing immersion</t>
  </si>
  <si>
    <t>10.1002/1873-3468.12778</t>
  </si>
  <si>
    <t>S16</t>
  </si>
  <si>
    <t>Molecular simulations and visualization: introduction and overview</t>
  </si>
  <si>
    <t>Hirst et al.</t>
  </si>
  <si>
    <t>"To ensure that the enormous quantity of information contained in molecular simulation data (interactive or not) furnishes maximum insight into microscopic phenomena, the investigation of new visualization and visual analysis methods is an area of active research. One of the primary focuses of this emerging area concerns the development of new ways to understand and rapidly process the radically expanding deluge of data which molecular simulations are capable of generating. Visualization assists in grasping the complexity of these data and identifying emerging properties."
"Not only do interactive and video game interfaces offer the potential for crowd-sourced research studies, they also offer an engaging medium for scientific education, helping students of all ages learn scientific principles and knowledge."</t>
  </si>
  <si>
    <t xml:space="preserve">Vis/computational biology </t>
  </si>
  <si>
    <t xml:space="preserve">mention drug design as a motivation for further research, exploration of AR/VR applications to understand dynamics and structures of molecules </t>
  </si>
  <si>
    <t>Hirst, Jonathan D.; Glowacki, David R.; Baaden, Marc</t>
  </si>
  <si>
    <t>Here we provide an introduction and overview of current progress in the field of molecular simulation and visualization, touching on the following topics: (1) virtual and augmented reality for immersive molecular simulations; (2) advanced visualization and visual analytic techniques; (3) new developments in high performance computing; and (4) applications and model building.</t>
  </si>
  <si>
    <t>molecular simulation, molecular dynamics</t>
  </si>
  <si>
    <t>10.1039/C4FD90024C</t>
  </si>
  <si>
    <t>done, in molecule function</t>
  </si>
  <si>
    <t>S17</t>
  </si>
  <si>
    <t>Modeling Human Physiology: The IUPS/EMBS Physiome Project</t>
  </si>
  <si>
    <t>Hunter et al.</t>
  </si>
  <si>
    <t>multi-scale physiology</t>
  </si>
  <si>
    <t>Physiome project</t>
  </si>
  <si>
    <t>Hunter, P.J.</t>
  </si>
  <si>
    <t>The Physiome Project is an international collaboration to provide a framework for understanding human physiology, from proteins and cells to tissues and organs, with multiscale models that use computational techniques derived from engineering and software approaches from computer science. With the increasing interest in modeling living systems from research scientists in many branches of mathematics, physics, and engineering, it is timely to review what has been achieved, what lessons can be learned from the efforts so far, and what needs to be done to facilitate the international collaboration that is essential to the project’s success. In particular, we review the development of models at spatial scales from genes and proteins to the whole body, and the development of standards, tools, and databases to facilitate multiscale modeling. Some applications of the physiome models are described, including applications in medical diagnostics, the design of medical devices, virtual surgery, surgical training, and medical education.</t>
  </si>
  <si>
    <t>10.1109/JPROC.2006.871767</t>
  </si>
  <si>
    <t>S18</t>
  </si>
  <si>
    <t>Visualising three-dimensional genome organisation in two dimensions</t>
  </si>
  <si>
    <t>Ing-Simmons, Vaquerizas</t>
  </si>
  <si>
    <t>gene sequence data (Hi-C)</t>
  </si>
  <si>
    <t>Paper gives an overview of the tasks that researchers have for Hi-C data: Overview of the data
Zoom in to a locus of interest
Inspect known structural features
Search for novel features
Compare datasets
Integrate with other data types
Share with collaborators
Produce figures</t>
  </si>
  <si>
    <t>gene regulation, expression, organization, chromosome interactions</t>
  </si>
  <si>
    <t>molecular biomedicine</t>
  </si>
  <si>
    <t xml:space="preserve">The organisation of chromatin within the nucleus is emerging as an important factor in gene regulation, with consequences for development and disease. 
Overview of features of genome organisation. (A) Individual chromosomes tend to occupy their own territories in the nucleus, which may overlap at the boundaries of territories. (B) Regions with an active chromatin state (orange) tend to be located towards the centre of the nucleus, while regions with an inactive chromatin state (blue) tend to be located at the nuclear lamina or nucleolus. Regions with a similar chromatin state interact with each other more frequently than expected based on their genomic distance. (C) Self-interacting domains form when a genomic region has preferential interactions with itself compared with neighbouring regions on the chromosome. (D) Loops can form between specific genomic regions. These interactions may be mediated by architectural proteins, transcription factors or chromatin regulators.
visualization of organization and interactions include heatmaps, quantitative linear tracks, discrete feature tracks, and aggregate analysis
</t>
  </si>
  <si>
    <t>ing-simmons.jpg</t>
  </si>
  <si>
    <t>Ing-Simmons, Elisabeth; Vaquerizas, Juan</t>
  </si>
  <si>
    <t>The three-dimensional organisation of the genome plays a crucial role in developmental gene regulation. In recent years, techniques to investigate this organisation have become more accessible to labs worldwide due to improvements in protocols and decreases in the cost of high-throughput sequencing. However, the resulting datasets are complex and can be challenging to analyse and interpret. Here, we provide a guide to visualisation approaches that can aid the interpretation of such datasets and the communication of biological results.</t>
  </si>
  <si>
    <t>Genome organisation, Chromatin conformation, Hi-C data, Data visualisation, Gene regulation</t>
  </si>
  <si>
    <t xml:space="preserve"> future tools will also need to consider how to represent variability. Variation across features in a dataset provides an important reference point for interpreting the magnitude and biological significance of changes in genome organisation between samples. Future implementations of aggregate analyses could include visualisation of interaction strength variance across a set of features alongside their average interaction strength. </t>
  </si>
  <si>
    <t>10.1242/dev.177162</t>
  </si>
  <si>
    <t>S19</t>
  </si>
  <si>
    <t>A guide to the visual analysis and communication of biomolecular structural data</t>
  </si>
  <si>
    <t>Johnson, Hertig</t>
  </si>
  <si>
    <t>x-ray crystallography, cryoEM, NMR</t>
  </si>
  <si>
    <t>Anatomy, physiology subcomponent</t>
  </si>
  <si>
    <t>Visualizing biomolecular structures specifically for domain experts to understand properities of these structures, and for experts to communicate findings between their peers and to the broader public - ways to visually abstract this information</t>
  </si>
  <si>
    <t>Structural biology</t>
  </si>
  <si>
    <t xml:space="preserve">Guide for methods for visualizing biomolecular structures with varying degrees of abstraction depending on the communication goal - short discussion of dynamics, but the main focus of this work is on the structures </t>
  </si>
  <si>
    <t>johnson-hertig.jpg</t>
  </si>
  <si>
    <t>Johnson, Graham T.; Hertig, Samuel</t>
  </si>
  <si>
    <t>Biologists regularly face an increasingly difficult task — to effectively communicate bigger and more complex structural data using an ever-expanding suite of visualization tools. Whether presenting results to peers or educating an outreach audience, a scientist can achieve maximal impact with minimal production time by systematically identifying an audience's needs, planning solutions from a variety of visual communication techniques and then applying the most appropriate software tools. A guide to available resources that range from software tools to professional illustrators can help researchers to generate better figures and presentations tailored to any audience's needs, and enable artistically inclined scientists to create captivating outreach imagery.</t>
  </si>
  <si>
    <t>visualization, medical illustration, abstraction, communication</t>
  </si>
  <si>
    <t xml:space="preserve">outlook discusses value of collaboration versus constantly learning new tools oneself, possibilities to make these tools and technologies more accessible and more mainstream </t>
  </si>
  <si>
    <t>10.1038/nrm3874</t>
  </si>
  <si>
    <t>S20</t>
  </si>
  <si>
    <t>A Survey of Cardiac 4D PC-MRI Data Processing</t>
  </si>
  <si>
    <t>Köhler et al.</t>
  </si>
  <si>
    <t>Tissue, Orgen</t>
  </si>
  <si>
    <t xml:space="preserve">focus of survey mainly of visualizing this data for domain experts to explore features of the data, or to analyze data for a specific hypothesis </t>
  </si>
  <si>
    <t xml:space="preserve">blood flow </t>
  </si>
  <si>
    <t>vessels</t>
  </si>
  <si>
    <t>In this work, we mainly focus on the aorta. We provide an overview of data measurement and pre-processing, as well as current visualization and quantification methods. An overview of open visualization challenges was given by Van Pelt et al. [VPV13]. In this survey, we presented the state-of-the-art of quantitative and qualitative 4D PC-MRI data analysis and visualization to give future researchers in the field of cardiac 4D PC-MRI a strong starting point for further advancements, which may facilitate the evaluation of larger studies and make 4D PC-MRI viable for the clinical routine.</t>
  </si>
  <si>
    <t>kohler2017survey.jpg</t>
  </si>
  <si>
    <t>Köhler, Benjamin; Born, Silvia; van Pelt, Roy F. P.; Hennemuth, Anja; Preim, Uta; Preim, Bernhard</t>
  </si>
  <si>
    <t>Cardiac four-dimensional phase-contrast magnetic resonance imaging (4D PC‐MRI) acquisitions have gained increasing clinical interest in recent years. They allow to non-invasively obtain extensive information about patient‐specific hemodynamics, and thus have a great potential to improve the diagnosis, prognosis and therapy planning of cardiovascular diseases. A dataset contains time-resolved, three-dimensional blood flow directions and strengths, making comprehensive qualitative and quantitative data analysis possible. Quantitative measures, such as stroke volumes, help to assess the cardiac function and to monitor disease progression. Qualitative analysis allows to investigate abnormal flow characteristics, such as vortices, which are correlated to different pathologies. Processing the data comprises complex image processing methods, as well as flow analysis and visualization. In this work, we mainly focus on the aorta. We provide an overview of data measurement and pre-processing, as well as current visualization and quantification methods. This allows other researchers to quickly catch up with the topic and take on new challenges to further investigate the potential of 4D PC‐MRI data.</t>
  </si>
  <si>
    <t>Image Processing And Computer Vision, Computing Methodologies, Computing Applications, Life And Medical Sciences, Applications</t>
  </si>
  <si>
    <t>challenge for community to explore larger studies, make more viable for clinical routine</t>
  </si>
  <si>
    <t>10.1111/cgf.12803</t>
  </si>
  <si>
    <t>done, in blood flow sec</t>
  </si>
  <si>
    <t>S21</t>
  </si>
  <si>
    <t>Visualization of Biomolecular Structures: State of the Art Revisited</t>
  </si>
  <si>
    <t>Kozlíková et al.</t>
  </si>
  <si>
    <t>simulation, x-ray crystallography, nmr, em</t>
  </si>
  <si>
    <t>often for visual analysis, some works aim at least partly for exploration and or communication</t>
  </si>
  <si>
    <t>molecular dynamics, molecular reactions, molecular pathways</t>
  </si>
  <si>
    <t>state of the art review of molecular visualization that discusses key challenges.</t>
  </si>
  <si>
    <t>kozlikova-star.jpg</t>
  </si>
  <si>
    <t>Kozlíková, B.; Krone, M.; Falk, M.; Lindow, N.; Baaden, M.; Baum, D.; Viola, I.; Parulek, J.; Hege, H.-C.</t>
  </si>
  <si>
    <t>Structural properties of molecules are of primary concern in many fields. This report provides a comprehensive overview on techniques that have been developed in the fields of molecular graphics and visualization with a focus on applications in structural biology. The field heavily relies on computerized geometric and visual representations of three-dimensional, complex, large and time-varying molecular structures. The report presents a taxonomy that demonstrates which areas of molecular visualization have already been extensively investigated and where the field is currently heading. It discusses visualizations for molecular structures, strategies for efficient display regarding image quality and frame rate, covers different aspects of level of detail and reviews visualizations illustrating the dynamic aspects of molecular simulation data. The survey concludes with an outlook on promising and important research topics to foster further success in the development of tools that help to reveal molecular secrets.</t>
  </si>
  <si>
    <t xml:space="preserve">state of the art, report, survey, review, molecular structures </t>
  </si>
  <si>
    <t>The constant improvements in data acquisition technology and simulation methods provide a continuous challenge for the visualization of the derived, increasingly large molecular data sets in terms of particle numbers as well as time steps. Thus, the development of efficient visualization algorithms remains a promising direction for future work, including out-of-core methods for the visualization of very large data sets covering long time scales.</t>
  </si>
  <si>
    <t>10.1111/cgf.13072</t>
  </si>
  <si>
    <t>done in molecule function</t>
  </si>
  <si>
    <t>S22</t>
  </si>
  <si>
    <t>Visual Analysis of Biomolecular Cavities: State of the Art</t>
  </si>
  <si>
    <t>mainly for visual analysis tasks, some exploration (hypothesis generation)</t>
  </si>
  <si>
    <t>molecular dynamics, reaction</t>
  </si>
  <si>
    <t>overview of the existing methods for visualization and visual analysis of void space in molecules, for both static and dynamic cases</t>
  </si>
  <si>
    <t>krone-2016star.jpg</t>
  </si>
  <si>
    <t>Krone, M.; Kozlíková, B.; Lindow, N.; Baaden, M.; Baum, D.; Parulek, J.; Hege, H.-C.; Viola, I.</t>
  </si>
  <si>
    <t>In this report we review and structure the branch of molecular visualization that is concerned with the visual analysis of cavities in macromolecular protein structures. First the necessary background, the domain terminology, and the goals of analytical reasoning are introduced. Based on a comprehensive collection of relevant research works, we present a novel classification for cavity detection approaches and structure them into four distinct classes: grid-based, Voronoi-based, surface-based, and probe-based methods. The subclasses are then formed by their combinations. We match these approaches with corresponding visualization technologies starting with direct 3D visualization, followed with non-spatial visualization techniques that for example abstract the interactions between structures into a relational graph, straighten the cavity of interest to see its profile in one view, or aggregate the time sequence into a single contour plot. We also discuss the current state of methods for the visual analysis of cavities in dynamic data such as molecular dynamics simulations. Finally, we give an overview of the most common tools that are actively developed and used in the structural biology and biochemistry research. Our report is concluded by an outlook on future challenges in the field.</t>
  </si>
  <si>
    <t>molecular cavity, molecular dynamics, molecular reaction, ligand binding</t>
  </si>
  <si>
    <t>In the context of protein-protein interactions several analytical methods have been developed to date, but this technology is still emerging. The accompanying visualization technology that would align to typical questions of an analyst is practically non-existent. We see this subfield of structural biology as a large opportunity where the molecular visualization community can move to and as enabling technology that assists new discoveries. The protein-protein interactions can be the key for understanding large set of complex molecular machineries, which can have a strong impact on the advances in medicine, biology, and nanotechnology</t>
  </si>
  <si>
    <t>10.1111/cgf.12928</t>
  </si>
  <si>
    <t>S23</t>
  </si>
  <si>
    <t>A Survey on Multimodal Medical Data Visualization</t>
  </si>
  <si>
    <t>MRI, CT, MRS, PET/SPECT, other</t>
  </si>
  <si>
    <t xml:space="preserve">Organ </t>
  </si>
  <si>
    <t>Anatomy/Phsyiology</t>
  </si>
  <si>
    <t>main focus of most of these multimodal visualization applications are for clinicians and researchers to explore and analyze data</t>
  </si>
  <si>
    <t>Lawonn, K.; Smit, N.n.; Bühler, K.; Preim, B.</t>
  </si>
  <si>
    <t>Multi-modal data of the complex human anatomy contain a wealth of information. To visualize and explore such data, techniques for emphasizing important structures and controlling visibility are essential. Such fused overview visualizations guide physicians to suspicious regions to be analysed in detail, e.g. with slice-based viewing. We give an overview of state of the art in multi-modal medical data visualization techniques. Multi-modal medical data consist of multiple scans of the same subject using various acquisition methods, often combining multiple complimentary types of information. Three-dimensional visualization techniques for multi-modal medical data can be used in diagnosis, treatment planning, doctor–patient communication as well as interdisciplinary communication. Over the years, multiple techniques have been developed in order to cope with the various associated challenges and present the relevant information from multiple sources in an insightful way. We present an overview of these techniques and analyse the specific challenges that arise in multi-modal data visualization and how recent works aimed to solve these, often using smart visibility techniques. We provide a taxonomy of these multi-modal visualization applications based on the modalities used and the visualization techniques employed. Additionally, we identify unsolved problems as potential future research directions.</t>
  </si>
  <si>
    <t>10.1111/cgf.13306</t>
  </si>
  <si>
    <t>S24</t>
  </si>
  <si>
    <t>Modeling and Simulation of Skeletal Muscle for Computer Graphics: A Survey</t>
  </si>
  <si>
    <t>direct visualization of the modeled muscle systems</t>
  </si>
  <si>
    <t>brief introduction to anatomical and biomechanical descriptions of muscle, which have been considered in most applications. It goes on to examine various approaches proposed to model muscle deformation and then we addresses muscle control problems and presents related simulation models to solve them. It concludes with a discussion of possible approaches to bridge the efforts of the biomechanical and graphics research communities, working towards a unified model.</t>
  </si>
  <si>
    <t>Lee, Dongwoon; Glueck, Michael; Khan, Azam; Fiume, Eugene; Jackson, Ken</t>
  </si>
  <si>
    <t>Muscles provide physiological functions to drive body movement and anatomically characterize body shape, making them a crucial component of modeling animated human figures. Substantial efforts have been expended on developing computational models of muscles for the purpose of increasing realism and accuracy in a broad range of applications, including computer graphics and biomechanics. We survey various approaches that have been employed to model and simulate muscles both morphologically and functionally. Modeling the realistic morphology of muscle requires that muscle deformations be accurately depicted. To this end, several methodologies have been presented, including geometrically-based, physically-based, and data-driven approaches. On the other hand, the simulation of physiological muscle functions aims to identify the biomechanical controls responsible for realistic human motion. Estimating these muscle controls has been pursued through static and dynamic simulations. We review and discuss all these approaches, and conclude with suggestions for future research.</t>
  </si>
  <si>
    <t>movement, muscuar simulation, biomechanics</t>
  </si>
  <si>
    <t>10.1561/0600000036</t>
  </si>
  <si>
    <t>done, in movement</t>
  </si>
  <si>
    <t>S25</t>
  </si>
  <si>
    <t>Visualizing the human connectome</t>
  </si>
  <si>
    <t>Margulies et al.</t>
  </si>
  <si>
    <t>range of data from macro to micro: EM, microscopy, EEG, MEG, fMRI, PET, SPECT, MRI</t>
  </si>
  <si>
    <t>discussion of ways we represent the input data for exploration, methods we use for visual analysis, and discussion of how we visualization for presentation/communication of connectomics data to the public</t>
  </si>
  <si>
    <t>connectomics (functional and structural)</t>
  </si>
  <si>
    <t>neurons, brain</t>
  </si>
  <si>
    <t>neuroscience</t>
  </si>
  <si>
    <t>overview of various visualization methods that have evolved for anatomical and functional connectivity data. Discussion of visual methods used, doesn't do the multiscale org like Pfister did. Talk about the visual encodings more as the main taxonomic layer: glyphs and paths, matrices and graphs. include list of selected visualization tools for connectomics data
Note that visualizations of functional connectivity rely heavily on graph theory---an analytic language suitably concerned with describing the connections between nodes rather than the specific spatial paths connecting them. When the visualized unit becomes the connection between two points rather than the points themselves, novel possibilities emerge for representing connexels in a single image. This insight shifted functional connectivity visualizations from more traditional, anatomically situated representations to figures that focused their content on the graph of node-links or edges. functional connectivity visualization has routinely prioritized anatomical clarity in visualizations over the complexity of connexels 
on functional connectivity dynamics: "We have thus far addressed the problem of visualizing the three-dimensional space of connections, taking for granted the stability of the functional connectome. An additional dimension is required when the temporal domain is brought into the image along with the spatial (Fig. 8). Early approaches to illustrating brain activity over time used color coded ROIs with representative time-series (Fig. 8a) (Fox et al., 2005) or coherence plots (Fig. 8b) (Chang and Glover, 2010). More recent depictions of the whole brain over time make use of a left-to-right montage, with brains shifting along the series to reveal dynamic changes (Fig. 8d) (Handwerker et al., 2012, Majeed et al., 2011; see Figs. 4 &amp; 6 from Majeed et al., 2009) or correlation matrices (Fig. 8e) (Allen et al., 2012a). However, when anatomical space is not the priority of a visualization, correlations (Fig. 8c) (Hutchison et al., in press) offer another means of conveying the temporal complexity of signal dynamics through broad color motifs. Although there has been limited use of videos as supplementary online material, the medium offers the potential to maintain a stable anatomical position, which allows for the representation of fluctuations along the temporal dimension. AFNI has made a script5 available to create videos6 of data dynamics shown on the cortical surface."</t>
  </si>
  <si>
    <t>margulies.jpg</t>
  </si>
  <si>
    <t>Margulies, D.S.; Böttger, J.; Watanabe, A.; Gorgolewski, K.J.</t>
  </si>
  <si>
    <t>Innovations in data visualization punctuate the landmark advances in human connectome research since its beginnings. From tensor glyphs for diffusion-weighted imaging, to advanced rendering of anatomical tracts, to more recent graph-based representations of functional connectivity data, many of the ways we have come to understand the human connectome are through the intuitive insight these visualizations enable. Nonetheless, several unresolved problems persist. For example, probabilistic tractography lacks the visual appeal of its deterministic equivalent, multimodal representations require extreme levels of data reduction, and rendering the full connectome within an anatomical space makes the contents cluttered and unreadable. In part, these challenges require compromises between several tensions that determine connectome visualization practice, such as prioritizing anatomic or connectomic information, aesthetic appeal or information content, and thoroughness or readability. To illustrate the ongoing negotiation between these priorities, we provide an overview of various visualization methods that have evolved for anatomical and functional connectivity data. We then describe interactive visualization tools currently available for use in research, and we conclude with concerns and developments in the presentation of connectivity results.</t>
  </si>
  <si>
    <t>connectomics, brain, neuroscience</t>
  </si>
  <si>
    <t>continue research that combines modalities, intuitivie interactions, means of processing ever more complex data, include more work with dynamics of functional connectome (add more of time element)</t>
  </si>
  <si>
    <t>10.1016/j.neuroimage.2013.04.111</t>
  </si>
  <si>
    <t>done, in brain function</t>
  </si>
  <si>
    <t>S26</t>
  </si>
  <si>
    <t>4D flow MRI</t>
  </si>
  <si>
    <t>Markl et al.</t>
  </si>
  <si>
    <t>survey of methods with partial visual analysis</t>
  </si>
  <si>
    <t>Review intends to introduce currently used 4D flow MRI methods, including Cartesian andradial data acquisition, approaches for accelerated data ac-quisition, cardiac gating, and respiration control. Note: "The term “4D flow MRI” used in this review article refers to three-dimensional (3D) data acquired in a time-resolved, ECG-gated, manner with velocity encoding in all three spatial directions."</t>
  </si>
  <si>
    <t>Markl, Michael; Frydrychowicz, Alex; Kozerke, Sebastian; Hope, Mike; Wieben, Oliver</t>
  </si>
  <si>
    <t>Traditionally, magnetic resonance imaging (MRI) of flow using phase contrast (PC) methods is accomplished using methods that resolve single-directional flow in two spatial dimensions (2D) of an individual slice. More recently, three-dimensional (3D) spatial encoding combined with three-directional velocity-encoded phase contrast MRI (here termed 4D flow MRI) has drawn increased attention. 4D flow MRI offers the ability to measure and to visualize the temporal evolution of complex blood flow patterns within an acquired 3D volume. Various methodological improvements permit the acquisition of 4D flow MRI data encompassing individual vascular structures and entire vascular territories such as the heart, the adjacent aorta, the carotid arteries, abdominal, or peripheral vessels within reasonable scan times. To subsequently analyze the flow data by quantitative means and visualization of complex, three-directional blood flow patterns, various tools have been proposed. This review intends to introduce currently used 4D flow MRI methods, including Cartesian and radial data acquisition, approaches for accelerated data acquisition, cardiac gating, and respiration control. Based on these developments, an overview is provided over the potential this new imaging technique has in different parts of the body from the head to the peripheral arteries.</t>
  </si>
  <si>
    <t>10.1002/jmri.23632</t>
  </si>
  <si>
    <t xml:space="preserve">done, in blood flow </t>
  </si>
  <si>
    <t>S27</t>
  </si>
  <si>
    <t>Comprehensive 4D velocity mapping of the heart and great vessels by cardiovascular magnetic resonance</t>
  </si>
  <si>
    <t>Markl, Kilner, Ebbers</t>
  </si>
  <si>
    <t>cardiovascular magnetic resonance methods for visualizing blood flow; review paper deals principally with the methods and applications of the more comprehensive, 3 dimensional, 3 directionally encoded, time resolved (cine) velocity acquisition</t>
  </si>
  <si>
    <t>Markl, Michael; Kilner, Philip; Ebbers, Tino</t>
  </si>
  <si>
    <t>Background: Phase contrast cardiovascular magnetic resonance (CMR) is able to measure all three directional components of the velocities of blood flow relative to the three spatial dimensions and the time course of the heart cycle. In this article, methods used for the acquisition, visualization, and quantification of such datasets are reviewed and illustrated. Methods: Currently, the acquisition of 3D cine (4D) phase contrast velocity data, synchronized relative to both cardiac and respiratory movements takes about ten minutes or more, even when using parallel imaging and optimized pulse sequence design. The large resulting datasets need appropriate post processing for the visualization of multidirectional flow, for example as vector fields, pathlines or streamlines, or for retrospective volumetric quantification. Applications: Multidirectional velocity acquisitions have provided 3D visualization of large scale flow features of the healthy heart and great vessels, and have shown altered patterns of flow in abnormal chambers and vessels. Clinically relevant examples include retrograde streams in atheromatous descending aortas as potential thromboembolic pathways in patients with cryptogenic stroke and marked variations of flow visualized in common aortic pathologies. Compared to standard clinical tools, 4D velocity mapping offers the potential for retrospective quantification of flow and other hemodynamic parameters. Conclusions: Multidirectional, 3D cine velocity acquisitions are contributing to the understanding of normal and pathologically altered blood flow features. Although more rapid and user-friendly strategies for acquisition and analysis may be needed before 4D velocity acquisitions come to be adopted in routine clinical CMR, their capacity to measure multidirectional flows throughout a study volume has contributed novel insights into cardiovascular fluid dynamics in health and disease.</t>
  </si>
  <si>
    <t>10.1186/1532-429X-13-7</t>
  </si>
  <si>
    <t>S28</t>
  </si>
  <si>
    <t>Molecular Graphics: Bridging Structural Biologists and Computer Scientists</t>
  </si>
  <si>
    <t>Martinez et al.</t>
  </si>
  <si>
    <t xml:space="preserve">nmr, x-ray crystallography, simulation, cryo EM </t>
  </si>
  <si>
    <t>Very small section of this perspective paper focuses on molecular dynamics, and the aspects that they discuss focus more on exploration and communication of dynamics</t>
  </si>
  <si>
    <t xml:space="preserve">molecules </t>
  </si>
  <si>
    <t>vis/computational and structural biology</t>
  </si>
  <si>
    <t>relevant quote from paper: "Biomolecules are intrinsically dynamic and flexible, leading to positional uncertainty. Even if molecular dynamic properties can be measured (Kay, 2016), and modeled in molecular simulations (Bottaro and Lindorff-Larsen, 2018), a clear visualization of such dynamical properties is still a challenge—especially if rendered on a static image."</t>
  </si>
  <si>
    <t>martinez.jpeg</t>
  </si>
  <si>
    <t>Martinez, Xavier; Krone, Michael; Alharbi, Naif; Rose, Alexander S.; Laramee, Robert S.; O'Donoghue, Sean; Baaden, Marc; Chavent, Matthieu</t>
  </si>
  <si>
    <t>Visualization of molecular structures is one of the most common tasks carried out by structural biologists, typically using software, such as Chimera, COOT, PyMOL, or VMD. In this Perspective article, we outline how past developments in computer graphics and data visualization have expanded the understanding of biomolecular function, and we summarize recent advances that promise to further transform structural biology. We also highlight how progress in molecular graphics has been impeded by communication barriers between two communities: the computer scientists driving these advances, and the structural and computational biologists who stand to benefit. By pointing to canonical papers and explaining technical progress underlying new graphical developments in simple terms, we aim to improve communication between these communities; this, in turn, would help shape future developments in molecular graphics.</t>
  </si>
  <si>
    <t>molecular visualizationmolecular graphics</t>
  </si>
  <si>
    <t>10.1016/j.str.2019.09.001</t>
  </si>
  <si>
    <t>done, in molecular function</t>
  </si>
  <si>
    <t>S29</t>
  </si>
  <si>
    <t>A Survey and Classification of Visualisation in Multiscale Biomedical Applications</t>
  </si>
  <si>
    <t>Mcfarlane et al.</t>
  </si>
  <si>
    <t>simulation, imaging</t>
  </si>
  <si>
    <t xml:space="preserve">Tissue, Organ </t>
  </si>
  <si>
    <t>Anatomy/Physiology (mixed)</t>
  </si>
  <si>
    <t>many of the cases that are highlighted in figures seem to be more of a communication emphasis, e.g., colonoscopy frog with heart lens, although other works highlighted include exploration and analysis tasks. Communication as main focus here fits with initial concept presented of a Google Maps for the human body</t>
  </si>
  <si>
    <t>There are many multiscale techniques, most of which perform one of eight functions: handling large data, interaction mode, representing sub-scale data, magnifying sub-scale data, level of detail, global context, numerical precision and temporal techniques. These functional groups form both a classification and a design menu for developers. Authors talk through works that handle each of these tasks that are multiscale. Note this is not all about physiology, they discuss also just linking anatomical scales</t>
  </si>
  <si>
    <t>Mcfarlane, N.J.B.; Ma, X.; Clapworthy, G.J.; Bessis, N.; Testi, D.</t>
  </si>
  <si>
    <t>The MSV project aims to survey current best practice in multiscale visualisation and to construct a software toolkit which will make multiscale techniques readily accessible to biomedical researchers and clinicians. In this paper, current methods for multiscale data visualisation in several domains are reviewed, and a novel classification of multiscale techniques for biomedical applications by function is proposed. The classification will form the basis of a design menu and toolkit for multiscale visualisation.</t>
  </si>
  <si>
    <t>However, despite numerous calls for multiscale visualisation in the biomedical field [14] there has so far been little demand from applications, outside the fields of protein visualisation and genomics, or the kind of interactive multiscale views that are now common in cartography and astrophysics. Multiscale visualisations have been presented for the lung [15] and for blood flow [16], but thus far these examples are few, and there is no equivalent to Google Earth for the human body.</t>
  </si>
  <si>
    <t>10.1109/IV.2012.95</t>
  </si>
  <si>
    <t>S30</t>
  </si>
  <si>
    <t>The State of the Art in Multilayer Network Visualization</t>
  </si>
  <si>
    <t>McGee et al.</t>
  </si>
  <si>
    <t>tasks identified are mainly in realm of visual analysis tasks: comparison, attribute analysis, annotation, tracking evolution of specific nodes/edges</t>
  </si>
  <si>
    <t xml:space="preserve">molecular pathway </t>
  </si>
  <si>
    <t xml:space="preserve">State of the art report on general multilayer network visualization, life sciences fall into this particular domain </t>
  </si>
  <si>
    <t>mcgee.jpg</t>
  </si>
  <si>
    <t>McGee, F.; Ghoniem, M.; Melançon, G.; Otjacques, B.; Pinaud, B.</t>
  </si>
  <si>
    <t>Modelling relationships between entities in real-world systems with a simple graph is a standard approach. However, reality is better embraced as several interdependent subsystems (or layers). Recently the concept of a multilayer network model has emerged from the field of complex systems. This model can be applied to a wide range of real-world datasets. Examples of multilayer networks can be found in the domains of life sciences, sociology, digital humanities and more. Within the domain of graph visualization there are many systems which visualize datasets having many characteristics of multilayer graphs. This report provides a state of the art and a structured analysis of contemporary multilayer network visualization, not only for researchers in visualization, but also for those who aim to visualize multilayer networks in the domain of complex systems, as well as those developing systems across application domains. We have explored the visualization literature to survey visualization techniques suitable for multilayer graph visualization, as well as tools, tasks, and analytic techniques from within application domains. This report also identifies the outstanding challenges for multilayer graph visualization and suggests future research directions for addressing them.</t>
  </si>
  <si>
    <t>multilayer graph, hierarchical, comparison, node-link, node-edge</t>
  </si>
  <si>
    <t xml:space="preserve">roadmap for future research: (1) reframe user needs and data as multilayer network problems (2) closer interaction with application domain communities (3) closer interaction with complex systems communities </t>
  </si>
  <si>
    <t>10.1111/cgf.13610</t>
  </si>
  <si>
    <t>y-in central part with other general network visualization works</t>
  </si>
  <si>
    <t>S31</t>
  </si>
  <si>
    <t>Visualization and User Interaction Methods for Multiscale Biomedical Data</t>
  </si>
  <si>
    <t>Millán Vaquero et al.</t>
  </si>
  <si>
    <t xml:space="preserve">Molecule, Organelle, Cell, Tissue, Organ </t>
  </si>
  <si>
    <t>" Multiscale visualization deals with the question: “How can visualization help in extracting information from several scales that cannot be attained or understood by traditional techniques?”"
All 3 aspects (exploration, communication, analysis) important, more emphasis though spent on analysis needs of domain experts (integration, interoperability, navigation aids)--they mention BD human!</t>
  </si>
  <si>
    <t>The creation of an integrated multiscale visualization framework is only possible when the conception is changed: the system should be user- and field-centric. Human perception considerations and tight cooperation between study domains and visualization researchers should become the gold standard. In addition, new concepts in this field, e.g. statistical parameters and the utilization of ontologies, can consolidate experimental data. All these efforts should serve a single purpose: to improve understanding.
In the recent years, interaction strategies underwent a revolution. Technologies that were previously considered too expensive have become widely available. This allows interaction with biomedical data with new (low cost) interfaces, ameliorating the user experience.
Multiscale visualization and interaction are challenging disciplines of research. These areas are constantly evolving and expanding to other fields. Due to a multitude of expertise required, creating a good multiscale design is a demanding task. Future progress in this field will depend on the utilization of current trends and further expansion in user experience and ontological/semantic directions.</t>
  </si>
  <si>
    <t>vaquero.jpg</t>
  </si>
  <si>
    <t>Millán Vaquero, Ricardo Manuel; Rzepecki, Jan; Friese, Karl-Ingo; Wolter, Franz-Erich</t>
  </si>
  <si>
    <t>The need for handling huge amounts of data from several sources is becoming increasingly important for biomedical scientists. In the past, there were mainly different modalities in imaging techniques that had to be combined. Those modalities usually measured different physical effects from the same object and shared dimensions and resolution. Nowadays, an increasing number of complex use cases exist in biomedical science and clinical diagnostics that require data from various domains, each one related to a different spatiotemporal scale. Multiscale spatial visualization and interaction can help physicians and scientists to explore and understand this data. In the recent years, the number of published articles on efficient scientist-centric visualization and interaction methods has drastically increased. This chapter describes current techniques on multiscale visualization and user interaction and proposes strategies to accommodate current needs in biomedical data analysis.</t>
  </si>
  <si>
    <t xml:space="preserve">Multiscale visualization; Multiscale interaction; Biomedical imaging; HCI; Virtual reality </t>
  </si>
  <si>
    <t>progress depends on utilization of current trends and further expansion in user experience and ontological/semantic directions.</t>
  </si>
  <si>
    <t>10.1007/978-1-4471-6275-9_5</t>
  </si>
  <si>
    <t>S32</t>
  </si>
  <si>
    <t>Big Data Visualization in Cardiology—A Systematic Review and Future Directions</t>
  </si>
  <si>
    <t>Nazir et al.</t>
  </si>
  <si>
    <t>microscopy, imaging</t>
  </si>
  <si>
    <t xml:space="preserve">"The role of visualization is to capture the important information from the data and visualize it for the easiness of the doctors and practitioners. " Survey focuses on visualization as a tool for summarizing and clarifying information and for analysis of cardiology data for hypotheses. </t>
  </si>
  <si>
    <t xml:space="preserve">detailed report of the existing literature on visualization of data in the field of cardiology. This doesn't really go into details on the papers collected or provide a taxonomy of the papers collected, they really focused on their inclusion/exclusion criteria and their general process for conducting the systematic review. Might cut this. </t>
  </si>
  <si>
    <t>Nazir, Shah; Nawaz Khan, Muhammad; Anwar, Sajid; Adnan, Awais; Asadi, Shahla; Shahzad, Sara; Ali, Shaukat</t>
  </si>
  <si>
    <t>The digital transformations and use of healthcare information system, electronic medical records, wearable technology, and smart devices are increasing with the passage of time. A variety of sources of big data in healthcare are available, such as biometric data, registration data, electronic health record, medical imaging, patient reported data, biomarker data, clinical data, and administrative data. Visualization of data is a key tool for producing images, diagrams, or animations to convey messages from the viewed insight. The role of cardiology in healthcare is obvious for living and life. The function of heart is the control of blood supply to the entire parts of the body. Recent speedy growth in healthcare and the development of computation in the field of cardiology enable researchers and practitioners to mine and visualize new insights from patient data. The role of visualization is to capture the important information from the data and to visualize it for the easiness of doctors and practitioners. To help the doctors and practitioners, the proposed study presents a detailed report of the existing literature on visualization of data in the field of cardiology. This report will support the doctors and practitioners in decision-making process and to make it easier. This detailed study will eventually summarize the results of the existing literature published related to visualization of data in the cardiology. This research uses the systematic literature protocol and the data was collected from the studies published during the year 2009 to 2018 (10 years). The proposed study selected 53 primary studies from different repositories according to the defined exclusion, inclusion, and quality criteria. The proposed study focused mainly on the research work been done on visualization of big data in the field of cardiology, presented a summary of the techniques used for visualization of data in cardiology, and highlight the benefits of visualizations in cardiology. The current research summarizes and organizes the available literature in the form of published materials related to big data visualization in cardiology. The proposed research will help the researchers to view the available research studies on the subject of medical big data in cardiology and then can ultimately be used as evidence in future research. The results of the proposed research show that there is an increase in articles published yearly wise and several studies exist related to medical big data in cardiology. The derivations from the studies are presented in the paper.</t>
  </si>
  <si>
    <t>systematic review, review protocol</t>
  </si>
  <si>
    <t>report of advanced techniques used in analysis of big healthcare data in general</t>
  </si>
  <si>
    <t>10.1109/ACCESS.2019.2936133</t>
  </si>
  <si>
    <t>S33</t>
  </si>
  <si>
    <t>Visualizing genomes: techniques and challenges</t>
  </si>
  <si>
    <t>Nielsen et al.</t>
  </si>
  <si>
    <t>Gene sequence</t>
  </si>
  <si>
    <t>gene expression/co-expression</t>
  </si>
  <si>
    <t>Genome</t>
  </si>
  <si>
    <t>Review of tools for visualizing genome sequence data as main goal, less emphasis on gene expression. Example of tool is UCSC Genome and Cancer Genomics Browsers (image caption:  The UCSC Genome and Cancer Genomics Browsers. (a) The UCSC Genome Browser displays diverse data types across the human reference assembly (for example, gene annotations with exons (boxes), introns (thin lines) and untranslated regions (intermediate-height boxes); ChIP data as heat maps or histograms). (b) The UCSC Cancer Genomics Browser provides an improved overview and links back to the Genome Browser. Agilent 244A comparative genomic hybridization (CGH) data are taken from randomly selected glioblastoma tumor samples made available through the TCGA consortium, together with a small number of unaffected tissues (blue, deletion; red, insertion). Two publicly available clinical parameters are displayed: tumor (olive) versus unaffected (yellow), and male (yellow) versus female (black); gray, data unavailable.)</t>
  </si>
  <si>
    <t>nielsen.jpg</t>
  </si>
  <si>
    <t>Nielsen, Cydney B.; Cantor, Michael; Dubchak, Inna; Gordon, David; Wang, Ting</t>
  </si>
  <si>
    <t>As our ability to generate sequencing data continues to increase, data analysis is replacing data generation as the rate-limiting step in genomics studies. Here we provide a guide to genomic data visualization tools that facilitate analysis tasks by enabling researchers to explore, interpret and manipulate their data, and in some cases perform on-the-fly computations. We will discuss graphical methods designed for the analysis of de novo sequencing assemblies and read alignments, genome browsing, and comparative genomics, highlighting the strengths and limitations of these approaches and the challenges ahead.</t>
  </si>
  <si>
    <t>gene visualization, genomics</t>
  </si>
  <si>
    <t>Identify challenges in multiscale exploration of genomics, which ranges from a few base pairs to tens of millions</t>
  </si>
  <si>
    <t>10.1038/nmeth.1422</t>
  </si>
  <si>
    <t>S34</t>
  </si>
  <si>
    <t>Tasks, Techniques, and Tools for Genomic Data Visualization</t>
  </si>
  <si>
    <t>Nusrat, Harbig,Gehlenborg</t>
  </si>
  <si>
    <t>gene sequence</t>
  </si>
  <si>
    <t>this survey is aimed at the visualization community and bioinformatics researchers who develop visualization tools and focuses on visualization tasks, techniques, and tools.</t>
  </si>
  <si>
    <t>gene expression, interactions, coexpression</t>
  </si>
  <si>
    <t>Based on a comprehensive literature survey, we propose taxonomies for data, visualization, and tasks involved in genomic data visualization. Furthermore, we provide a comprehensive review of published genomic visualization tools in the context of the proposed taxonomies. Main focus is sequence data, but includes consideration of visualizing gene expression data, e.g., segment tracks</t>
  </si>
  <si>
    <t>nusrat.jpg</t>
  </si>
  <si>
    <t>Nusrat, S.; Harbig, T.; Gehlenborg, N.</t>
  </si>
  <si>
    <t>Genomic data visualization is essential for interpretation and hypothesis generation as well as a valuable aid in communicating discoveries. Visual tools bridge the gap between algorithmic approaches and the cognitive skills of investigators. Addressing this need has become crucial in genomics, as biomedical research is increasingly data‐driven and many studies lack well‐defined hypotheses. A key challenge in data‐driven research is to discover unexpected patterns and to formulate hypotheses in an unbiased manner in vast amounts of genomic and other associated data. Over the past two decades, this has driven the development of numerous data visualization techniques and tools for visualizing genomic data. Based on a comprehensive literature survey, we propose taxonomies for data, visualization, and tasks involved in genomic data visualization. Furthermore, we provide a comprehensive review of published genomic visualization tools in the context of the proposed taxonomies.</t>
  </si>
  <si>
    <t xml:space="preserve">genomics, genes, </t>
  </si>
  <si>
    <t>the challenges in visualizing these data include abstractions or reductions in data dimensions, variations to show changing events, finding meaningful patterns in the data or having proper interactions. For finding patterns or classification, side-by-side comparisons are common for 2D data, although this increases the cognitive load of the viewer. For 3D data, this is even more challenging as these contain large point-sets that are spatially distributed and may change over time. In certain cases, animation can be useful, although this also provides little insight when there are a large number of changes happening concurrently.
In addition to temporally resolved 3D genome structure data, it is now also possible to measure not only pairwise but also n-way interactions of regions across the whole genome. This will require novel visualization techniques that enable analysts to navigate this highly complex space and select lower-dimensional slices for visualization. A related challenge is the visualization and integration of imaging data (ranging from standard lightfield microscopy to super-resolution microscopy) with genomics data from chromosome conformation capture assays such as Hi-C. The mapping between image-based and genome-based coordinates and corresponding navigation will be particularly challenging in this context.</t>
  </si>
  <si>
    <t>10.1111/cgf.13727</t>
  </si>
  <si>
    <t>S35</t>
  </si>
  <si>
    <t>Grand Challenges in Bioinformatics Data Visualization</t>
  </si>
  <si>
    <t>O'Donoghue</t>
  </si>
  <si>
    <t>omics data</t>
  </si>
  <si>
    <t>focus of this challenges piece is on visualization as a tool for data analysis, THEN also last bit about how to communicate this science to the community/others</t>
  </si>
  <si>
    <t xml:space="preserve">specialty grand challenges article that discusses the critical role of visualization in data insights. At least some aspect of these grand challanges deal with physiology </t>
  </si>
  <si>
    <t>odonoghue2021.jpg</t>
  </si>
  <si>
    <t>O'Donoghue, Seán I.</t>
  </si>
  <si>
    <t>Increasingly, the life sciences rely on data science, an emerging discipline in which visualization plays a critical role. Visualization is particularly important with challenging data from cutting-edge experimental techniques, such as 3D genomics, spatial transcriptomics, 3D proteomics, epiproteomics, high-throughput imaging, and metagenomics. Data visualization also plays an increasing role in how research is communicated. Some scientists still think of data visualization as optional; however, as more realize it is an essential tool for revealing insights buried in complex data, bioinformatics visualization is emerging as a subdiscipline. This article outlines current and future grand challenges in bioinformatics data visualization, and announces the first publication venue dedicated to this subdiscipline.</t>
  </si>
  <si>
    <t xml:space="preserve">grand challenges in physiology, physiology visualization, multiscale visualization </t>
  </si>
  <si>
    <t xml:space="preserve">challenges that O'Donoghue identifies: 
1) spatiotemporal organization of chromosomes at molecular resolution (genomics)--understanding this will transform our understanding of what gets transcribed, and how and when transcription is controlled in different cell types. 
2) transcriptomics, rapid advances in single-cell RNA-seq (scRNA-seq) techniques now make it possible to track behaviors of individual cells in unprecedented detail, providing a window into events that were previously hidden. For example, scRNA-seq can be used to track cell differentiation and the evolution of cell-cell contacts during the growth of cancerous tumours. Also, in combination with imaging methods, these techniques can be used to resolve the spatial location of RNA transcripts within single cells (use this to understand the mechanisms that control cellular processes)
3) proteomics, advances in high-throughput mass-spectroscopy have begun to provide first glimpses into the highly dynamic epiproteome, i.e., the set of all post-translational modifications (PTMs) made to all proteins in a cell
4) cell biology: determining the spatiotemporal organization of a human cell at molecular resolution, provide structural framework for molecular basis of cell behavior (find location of proteins with imaging and mass-spectrometry techniques, molecular structure with EM, transient complexes from sequence information or MD simulations)
5) tissue-scale imaging, e.g. 2-photon fluroescence microscopy, make 3D maps of mammal brains, track real-time movements of cells and subcellular structures within living tissues, including tumors. Combining these data with tissue-scale or whole-body kinetic modeling (Alqahtani, 2017) has potential to revolutionize our understanding of physiology and the body’s responses to events such as tumor growth or therapeutic interventions. However, extracting insight from such massive, complex datasets requires development of highly tailored, innovative visual analysis methods
6) comparing temporal changes in clinical records across cohorts, especially if including microbiome. 
**7) communicating this! </t>
  </si>
  <si>
    <t>10.3389/fbinf.2021.669186</t>
  </si>
  <si>
    <t>S36</t>
  </si>
  <si>
    <t>Visualization of macromolecular structures</t>
  </si>
  <si>
    <t>O'Donoghue et al.</t>
  </si>
  <si>
    <t>X-ray crystallography, NMR, EM</t>
  </si>
  <si>
    <t>Anatomy focus, short discussion of molecular dynamics physiolgoy</t>
  </si>
  <si>
    <t>focus of tools mainly on visualizing input data, the biomolecular structures (exploration). Short discussion of tools for dynamics that are also fairly plug and play, such as NOMAD-ref</t>
  </si>
  <si>
    <t>Molecular dynamics</t>
  </si>
  <si>
    <t xml:space="preserve">Molecules, Genes </t>
  </si>
  <si>
    <t xml:space="preserve">Review of tools available to visualize macromolecular structures -- short discussion of molecular dynamics and their importance in understanding molecular behavior. VMD one of main tools mentioned that is able to do molecular dynamics simulations that is in ubiquitous use. </t>
  </si>
  <si>
    <t>odonoghue-macromol.png</t>
  </si>
  <si>
    <t>O'Donoghue, Seán I.; Goodsell, David S.; Frangakis, Achilleas S.; Jossinet, Fabrice; Laskowski, Roman A.; Nilges, Michael; Saibil, Helen R.; Schafferhans, Andrea; Wade, Rebecca C.; Westhof, Eric; Olson, Arthur J.</t>
  </si>
  <si>
    <t>Structural biology is rapidly accumulating a wealth of detailed information about protein function, binding sites, RNA, large assemblies and molecular motions. These data are increasingly of interest to a broader community of life scientists, not just structural experts. Visualization is a primary means for accessing and using these data, yet visualization is also a stumbling block that prevents many life scientists from benefiting from three-dimensional structural data. In this review, we focus on key biological questions where visualizing three-dimensional structures can provide insight and describe available methods and tools.</t>
  </si>
  <si>
    <t>VMD</t>
  </si>
  <si>
    <t>10.1038/nmeth.1427</t>
  </si>
  <si>
    <t>S37</t>
  </si>
  <si>
    <t>Visualization of biomedical data</t>
  </si>
  <si>
    <t>omics, imaging</t>
  </si>
  <si>
    <t>Main goal of paper is to highlight cases where visualization is being primarily used for discovery, often with aid of analytical tools. Short discussion of visualization for communication</t>
  </si>
  <si>
    <t>gene expression, cel development/differentiation, molecular pathways, tissue characterization</t>
  </si>
  <si>
    <t>cell, molecules, genes</t>
  </si>
  <si>
    <t>"surveyed how visualization is being used in a broad range of data-driven biomedical research areas. The authors reported on current visualization techniques and challenges in genomics and epigenetics, RNA biology, protein structures, systems biology, cellular and tissue imaging, and populations and ecosystems. They also pointed out the limitations in popular tools such as the widespread use of rainbow color maps and recommended that tailored visualization methods and tools are necessary for advancements in biomedical insights."</t>
  </si>
  <si>
    <t>odonoghue2018.jpg</t>
  </si>
  <si>
    <t>O'Donoghue S. I.; Baldi B. F.; Clark S. J.; Darling A. E.; Hogan J. M.; Kaur S.; Maier-Hein L.; McCarthy D. J.; Moore W. J.; Stenau E.; Swedlow J. R.; Vuong J.; Procter J. B.</t>
  </si>
  <si>
    <t>The rapid increase in volume and complexity of biomedical data requires changes in research, communication, and clinical practices. This includes learning how to effectively integrate automated analysis with high–data density visualizations that clearly express complex phenomena. In this review, we summarize key principles and resources from data visualization research that help address this difficult challenge. We then survey how visualization is being used in a selection of emerging biomedical research areas, including three-dimensional genomics, single-cell RNA sequencing (RNA-seq), the protein structure universe, phosphoproteomics, augmented reality–assisted surgery, and metagenomics. While specific research areas need highly tailored visualizations, there are common challenges that can be addressed with general methods and strategies. Also common, however, are poor visualization practices. We outline ongoing initiatives aimed at improving visualization practices in biomedical research via better tools, peer-to-peer learning, and interdisciplinary collaboration with computer scientists, science communicators, and graphic designers. These changes are revolutionizing how we see and think about our data.</t>
  </si>
  <si>
    <t>biomedical research, genomics, epigenetics, RNA biology, protein, cell imaging, tissue imaging</t>
  </si>
  <si>
    <t>To understand and gain insight from the large, complex data sets generated in biomedical research, we need tailored visualization methods and tools that present the right data and analysis to the right researcher or clinician at the right time, providing a clear view of the inherent complexity in our data, not the complication of oversimplification (paraphrased from Reference 5, p. 191). The development and adoption of such methods and tools will require fundamental changes to current research, communication, training, and clinical practices. Without these changes, many biomedical insights will remain undiscovered and misdiagnoses will remain unrecognized, buried in data already collected.</t>
  </si>
  <si>
    <t>10.1146/annurev-biodatasci-080917-013424</t>
  </si>
  <si>
    <t>done in introduction part where talk about related work</t>
  </si>
  <si>
    <t>S38</t>
  </si>
  <si>
    <t>Visualizing biological data—now and in the future</t>
  </si>
  <si>
    <t xml:space="preserve">mixed tasks, but analysis indicated as sligthly higher need </t>
  </si>
  <si>
    <t>Molecular processes over all scales</t>
  </si>
  <si>
    <t xml:space="preserve">This is over 10 years old now but provides a good foundational text for the needs and challenges in visualization. Use this to compare against more recent surveys to see what has changed, what remains outstanding. This is a commentary piece, authors note that integration is improving for hardware and technology, that visualization has become mainstream. They call for usability in visualizations, incorporation of visual analytics in a balanced way, multiscale visualization (biological data can range from atom to cell, from chromosome to nucleotide), innovative/novel representations (e.g. combining pathway with expression profile data, from Gehlenborg) with a call to consider 3D as opposed to 2D, standardization of representations, to name the main elements. </t>
  </si>
  <si>
    <t>odonoghue-2010-biodata.png</t>
  </si>
  <si>
    <t>O'Donoghue, Seán I.; Gavin, Anne-Claude; Gehlenborg, Nils; Goodsell, David S.; Hériché, Jean-Karim; Nielsen, Cydney B.; North, Chris; Olson, Arthur J.; Procter, James B.; Shattuck, David W.; Walter, Thomas; Wong, Bang</t>
  </si>
  <si>
    <t>Methods and tools for visualizing biological data have improved considerably over the last decades, but they are still inadequate for some high-throughput data sets. For most users, a key challenge is to benefit from the deluge of data without being overwhelmed by it. This challenge is still largely unfulfilled and will require the development of truly integrated and highly useable tools</t>
  </si>
  <si>
    <t>biological data, visualization</t>
  </si>
  <si>
    <t>10.1038/nmeth.f.301</t>
  </si>
  <si>
    <t>done in introduciton</t>
  </si>
  <si>
    <t>S39</t>
  </si>
  <si>
    <t>Generation and visual exploration of medical flow data: Survey, research trends and future challenges</t>
  </si>
  <si>
    <t>Oeltze-Jafra et al.</t>
  </si>
  <si>
    <t>main focus on exploratory and analytical methods to understand and analyze properties of medical flow data</t>
  </si>
  <si>
    <t>blood vessels, nasal air passages</t>
  </si>
  <si>
    <t>survey of blood flow with secondary focus on nasal airflow from perspective of CFD and PC-MRI data</t>
  </si>
  <si>
    <t>Oeltze-Jafra, S., Meuschke, M., Neugebauer, M., Saalfeld, S., Lawonn, K., Janiga, G., Hege, H.C., Zachow, S. and Preim, B.</t>
  </si>
  <si>
    <t>Simulations and measurements of blood and airflow inside the human circulatory and respiratory system play an increasingly important role in personalized medicine for prevention, diagnosis and treatment of diseases. This survey focuses on three main application areas. (1) Computational fluid dynamics (CFD) simulations of blood flow in cerebral aneurysms assist in predicting the outcome of this pathologic process and of therapeutic interventions. (2) CFD simulations of nasal airflow allow for investigating the effects of obstructions and deformities and provide therapy decision support. (3) 4D phase-contrast (4D PC) magnetic resonance imaging of aortic haemodynamics supports the diagnosis of various vascular and valve pathologies as well as their treatment. An investigation of the complex and often dynamic simulation and measurement data requires the coupling of sophisticated visualization, interaction and data analysis techniques. In this paper, we survey the large body of work that has been conducted within this realm. We extend previous surveys by incorporating nasal airflow, addressing the joint investigation of blood flow and vessel wall properties and providing a more fine-granular taxonomy of the existing techniques. From the survey, we extract major research trends and identify open problems and future challenges. The survey is intended for researchers interested in medical flow but also more general, in the combined visualization of physiology and anatomy, the extraction of features from flow field data and feature-based visualization, the visual comparison of different simulation results and the interactive visual analysis of the flow field and derived characteristics.</t>
  </si>
  <si>
    <t>blood flow, nasal air flow</t>
  </si>
  <si>
    <t>clinical adoption research, toolkit dev, integration to visual analytics tools, report generation, wall properties, vector field topology, uncertainty, comparative visualization, perception-based medical flow visualization</t>
  </si>
  <si>
    <t>S40</t>
  </si>
  <si>
    <t>Rejuvenated Medical Visualization Large-scale, whole-body visualization, visualizing physiology, non-standard imaging and simulations, and cohort studies</t>
  </si>
  <si>
    <t>Oeltze-Jafra, Steffen et al.</t>
  </si>
  <si>
    <t>all</t>
  </si>
  <si>
    <t>VIS tutorial that included a discussion of the value and utility of incorporating physiology into visualization</t>
  </si>
  <si>
    <t>tutorial at VIS that discusses opportunities in medvis, physiology discussed as a major opportunity for this, and connecting between scales</t>
  </si>
  <si>
    <t>oeltzejafra-2015.jpg</t>
  </si>
  <si>
    <t>Oeltze-Jafra, Steffen; Ynnerman, Anders; Bruckner, Stefan; Hauser, Helwig</t>
  </si>
  <si>
    <t>Medicine is one of the primary drivers of visualization research and medical visualization (MedViz) is a vibrant and successful field with a tradition of dozens of years. Traditionally, a lot of MedViz research has been focused on the visualization of a single, unimodal patient dataset, being usually defined on a regular grid in 3D and capturing a selected part of the human anatomy. As a prominent example, volume rendering has been extensively studied, together with advanced lighting simulation, etc. In recent years, however, the most pressing challenges in MedViz have broadened, not at the least paralleling new developments in image acquisition, and being associated with a growing data complexity, and advances in medical diagnosis and patient treatment. It is now becoming increasingly common, that several datasets are acquired, also at different points in time, and that in-vivo information, related to physiology, is complementing the more traditional anatomical information. Different imaging modalities are applied and whole-body scans facilitate the screening for disease and amplify the opportunities of forensic pathology. Data may also be measured or computed in a numerical simulation over complex grids, e.g., in ultrasound imaging or in the simulation of blood flow in cerebral and aortic aneurysms. All this data needs to be integrated with the anatomical scans. While traditional MedViz usually focuses on data of a single patient, the large data pools that are acquired in longitudinal cohort studies, for example, in epidemiology, involving hundreds to thousands of individuals (the cohort) pose tremendous new challenges. These include the combined visualization of image and non-image data as well as the integrated visualization of heterogeneous data. The effective and efficient interactive exploration of large medical data requires innovative technology and dedicated interaction techniques such as table-top user interfaces and gesture-based interaction. In this tutorial, we discuss the above-mentioned modern challenges in MedViz, followed by examples of and strategies for the development of new solutions to cope with these challenges with respect to specific (clinical) problems. We explore a variety of advanced MedViz topics. In particular, we discuss the interactive visualization of whole-body medical volume data, visualization techniques addressing the readability problem of Ultrasound by enriching the data with other types of medical data, the visualization of more abstract physiological data in its anatomical context, and the interactive visual analysis of heterogeneous image-centric cohort study data. Sufficient room for discussion is also planned as part of this tutorial.</t>
  </si>
  <si>
    <t>medical visualization, medvis, scivis</t>
  </si>
  <si>
    <t>S41</t>
  </si>
  <si>
    <t>Visualizing genome and systems biology: technologies, tools, implementation techniques and trends, past, present and future.</t>
  </si>
  <si>
    <t>Pavlopoulos et al.</t>
  </si>
  <si>
    <t>gene sequence data (microarray, RNAseq types main focus), microscopy</t>
  </si>
  <si>
    <t>Main goals of tools highlighted aimed mainly at exploring input genomic or network data and/or analyzing it, limited focus on communicating data</t>
  </si>
  <si>
    <t>gene expression, gene interactions</t>
  </si>
  <si>
    <t>genes, proteins, pathways, networks</t>
  </si>
  <si>
    <t xml:space="preserve">This paper provides a review of the history and trends for visualizing genomic and systems biology data. Current trends are visualizing these data in VR, with time elements in the data, and on the web, while the roots of this began in graph theory. They also present the tools that are available to visualize networks, pathways, (including Caleydo). They do the same analysis for genomic data, beginning with history and current trends (current trends are including time series and motion dynamics), with open challenges for advanced visualization for genome assemblies, alignments, polymorphisms, variations, synteny, single nucleotide polymorphisms (SNPs), rearrangements and annotations. They list available tools for gene alignment, browsing, assembly, and expression </t>
  </si>
  <si>
    <t>pavlopoulos.jpg</t>
  </si>
  <si>
    <t>Pavlopoulos, G.A., Malliarakis, D., Papanikolaou, N., Theodosiou, T., Enright, A.J. and Iliopoulos, I.</t>
  </si>
  <si>
    <t>“Α picture is worth a thousand words.” This widely used adage sums up in a few words the notion that a successful visual representation of a concept should enable easy and rapid absorption of large amounts of information. Although, in general, the notion of capturing complex ideas using images is very appealing, would 1000 words be enough to describe the unknown in a research field such as the life sciences? Life sciences is one of the biggest generators of enormous datasets, mainly as a result of recent and rapid technological advances; their complexity can make these datasets incomprehensible without effective visualization methods. Here we discuss the past, present and future of genomic and systems biology visualization. We briefly comment on many visualization and analysis tools and the purposes that they serve. We focus on the latest libraries and programming languages that enable more effective, efficient and faster approaches for visualizing biological concepts, and also comment on the future human-computer interaction trends that would enable for enhancing visualization further.</t>
  </si>
  <si>
    <t xml:space="preserve">genomics, systems biology, review, visualization tools </t>
  </si>
  <si>
    <t>Biological data visualization is a rapidly evolving field. Nevertheless, it is still in its infancy. Hardware acceleration, standardized exchangeable file formats, dimensionality reduction, visual feature selection, multivariate data analyses, interoperability, 3D rendering and visualization of complex data at different resolutions are areas in which great progress has been achieved. Additionally, image processing combined with artificial-intelligence-based pattern recognition, new libraries and programming languages for web visualization, interactivity, visual analytics and visual data retrieval, storing and filtering are still ongoing efforts with remarkable advances over the past years [58, 136, 137]. Today, many of the current visualization tools serve as front ends for very advanced infrastructures dedicated to data manipulation and have driven significant advances in user interfaces. Although the implementation of sophisticated graphical user interfaces is necessary, the effort to minimize back-end calculations is of great importance.</t>
  </si>
  <si>
    <t>10.1186/s13742-015-0077-2</t>
  </si>
  <si>
    <t>done in molecule function vis stars</t>
  </si>
  <si>
    <t>S42</t>
  </si>
  <si>
    <t>Visualization in connectomics</t>
  </si>
  <si>
    <t>Pfister et al.</t>
  </si>
  <si>
    <t>highlighted visualization approaches tend to focus on directly visualizing input data for exploration, or visual analysis with abstracted data to do brain mapping or network modeling. (e.g. BrainGazer) 3D microscopy data is often visualized using Maximum Intensity Projection (MIP), which displays the maximum values along viewing rays. Direct Volume Rendering (DVR) enables better perception of spatial relationships, but has the disadvantage of added complexity, as an additional transfer function is required.</t>
  </si>
  <si>
    <t xml:space="preserve">human brains are complex with an estimated 10^11 neurons with 10^15 connections; these can be imaged at 3 scales. 
At the macroscale there is a wide range of structural and functional imaging modalities, with applications in medical settings and anatomical research. Functional imaging modalities include electroencephalography (EEG), magnetoencephalography (MEG), functional magnetic resonance imaging (fMRI), and positron emission tomography (PET). Modalities such as single-photon emission computed tomography (SPECT) and magnetic resonance imaging (MRI) provide structural information on the macroscale.
mesoscale: light microscopy for structural connectome (sufficient to image single neurons),  wide-field fluorescence microscopy allow for the imaging of living cells, and computational optical sectioning microscopy techniques enable non-destructive acquisition of 3D data sets.
Microscale: electron microscopy (structural): Transmission Electron Microscopy (TEM) and Scanning Electron Microscopy (SEM)
</t>
  </si>
  <si>
    <t>pfister.png</t>
  </si>
  <si>
    <t>Pfister, H.; Kaynig, V.; Botha, C.P.; Bruckner, S.; Dercksen, V.J.; Hege, H.C.; Roerdink, J.B.</t>
  </si>
  <si>
    <t>Connectomics is a branch of neuroscience that attempts to create a connectome, i.e., a complete map of the neuronal system and all connections between neuronal structures. This representation can be used to understand how functional brain states emerge from their underlying anatomical structures and how dysfunction and neuronal diseases arise. We review the current state-of-the-art of visualization and image processing techniques in the field of connectomics and describe a number of challenges. After a brief summary of the biological background and an overview of relevant imaging modalities, we review current techniques to extract connectivity information from image data at macro-, meso- and microscales. We also discuss data integration and neural network modeling, as well as the visualization, analysis and comparison of brain networks.</t>
  </si>
  <si>
    <t>"New methods to integrate connectomics data across modalities and
scales to attain the ultimate goal, a description of the human connectome, will be the
main challenge for visualization in connectomics."</t>
  </si>
  <si>
    <t>10.1007/978-1-4471-6497-5_21</t>
  </si>
  <si>
    <t>done in brain function</t>
  </si>
  <si>
    <t>S43</t>
  </si>
  <si>
    <t>Survey of the Visual Exploration and Analysis of Perfusion Data</t>
  </si>
  <si>
    <t>Preim et al.</t>
  </si>
  <si>
    <t>DCE-MRI, CT</t>
  </si>
  <si>
    <t xml:space="preserve">main goal is analysis, but often an exploration component for the raw data to understand what that data look like </t>
  </si>
  <si>
    <t>Blood flow, perfusion</t>
  </si>
  <si>
    <t>organs</t>
  </si>
  <si>
    <t xml:space="preserve">Discussion of general techniques for visual analysis of perfusion data </t>
  </si>
  <si>
    <t>preim-va-perfusion-survey.jpg</t>
  </si>
  <si>
    <t>Preim, B.; Oeltze, S.; Mlejnek, M.; Groller, E.; Hennemuth, A.; Behrens, S.</t>
  </si>
  <si>
    <t>Dynamic contrast-enhanced image data (perfusion data) are used to characterize regional tissue perfusion. Perfusion data consist of a sequence of images, acquired after a contrast agent bolus is applied. Perfusion data are used for diagnostic purposes in oncology, ischemic stroke assessment or myocardial ischemia. The diagnostic evaluation of perfusion data is challenging, since the data is complex and exhibits various artifacts, e.g., motion artifacts. We provide an overview on existing methods to analyze, and visualize CT and MR perfusion data. The integrated visualization of several 2D parameter maps, the 3D visualization of parameter volumes and exploration techniques are discussed. An essential aspect in the diagnosis of perfusion data is the correlation between perfusion data and derived time-intensity curves as well as with other image data, in particular with high resolution morphologic image data. We discuss visualization support with respect to the three major application areas: ischemic stroke diagnosis, breast tumor diagnosis and the diagnosis of coronary heart disease.</t>
  </si>
  <si>
    <t>Medical visualization, multiparameter visualization, volume rendering, perfusion data</t>
  </si>
  <si>
    <t>10.1109/TVCG.2008.95</t>
  </si>
  <si>
    <t>done in tissue function</t>
  </si>
  <si>
    <t>S44</t>
  </si>
  <si>
    <t>A survey of medical animations</t>
  </si>
  <si>
    <t>Preim, Meuschke</t>
  </si>
  <si>
    <t xml:space="preserve">medical imaging data (many types), simulation </t>
  </si>
  <si>
    <t xml:space="preserve">discussion of medical animation mainly as a tool for communication of medical data </t>
  </si>
  <si>
    <t>blood flow, heart beat</t>
  </si>
  <si>
    <t>organ function (general)</t>
  </si>
  <si>
    <t>Heart , vessels</t>
  </si>
  <si>
    <t xml:space="preserve">Discussion of animation for medical visualization, part of paper discusses dyanmic data, which can come from simulated or measured data. Focus was on cardiac physiology, blood flow, and their respective data sources, with a brief discussion of fMRI data. Also discussed functional anatomy, e.g. movements of joints and the mechanical pumping of the heart. How things like camera movements can help tell a story in animation. </t>
  </si>
  <si>
    <t>preim-anim-survey.jpg</t>
  </si>
  <si>
    <t>Preim, Bernhard; Meuschke, Monique</t>
  </si>
  <si>
    <t>Animation is a potentially powerful instrument to convey complex information with movements, smooth transitions between different states that employ the strong human capabilities to perceive and interpret motion. Animation is a natural choice to display time-dependent medical image data or unsteady biomedical simulation data where the dynamic nature of the data is mapped to a kind of video. Animation, however, may also be employed for static data, e.g., to move a camera along a predefined path to convey complex anatomical structures or the spatial relations around a pathology. Clipping planes may be smoothly translated and object transparency adapted to control visibility and further support emphasis of spatial relations, e.g., around a tumor. Virtual endoscopy, where the virtual camera is moved inside an air-filled or fluid-filled structure, is a prominent example of animating static data. Animations, however, are complex visualizations that may depict a larger number of changes in a short period of time. Thus, we also consider cognitive limitations, e.g., change blindness, and discuss methods to reduce the complexity of animations. Emphasis techniques may guide the viewer’s attention and improve the perception of essential features. Finally, interaction beyond the typical video recorder functionality is considered. In this paper, we give a survey of medical animations and discuss the research potential that arises. Although we focus on medicine, the discussion of a research agenda is partially based on cartography, where animation is widely used.</t>
  </si>
  <si>
    <t>animation, medical illustration</t>
  </si>
  <si>
    <t>10.1016/j.cag.2020.06.003</t>
  </si>
  <si>
    <t>done, in introduction, in organ function</t>
  </si>
  <si>
    <t>S45</t>
  </si>
  <si>
    <t>A Survey of Visualization for Live Cell Imaging</t>
  </si>
  <si>
    <t>microscopy (time lapse), image processing</t>
  </si>
  <si>
    <t>most efforts for visualization of live cell imaging are for domain experts to understand the data itself in most raw form, or do statistics/aggregate the data to extract patterns and infer more general behavior. "A common goal of live cell imaging is to test and study the influence of perturbations, such as chemical compounds (also called small molecules), on cell phenotypes. " Comparison is consistently an important task, and to as objectively as possible visualize cell behavior/dynamics</t>
  </si>
  <si>
    <t>cell behavior</t>
  </si>
  <si>
    <t xml:space="preserve">"Time-lapse microscopy captures the dynamic behaviour of cells by recording image sequences at the appropriate temporal and spatial resolution. Because manual inspection is tedious, image processing algorithms are used to derive rich descriptive phenotypic data from the images to allow for downstream analysis. A phenotype is an observable characteristic such as a physiological or behavioural property.""
Authors for this paper collected a representative list of 28 papers that deal with visualization of live cell imaging and organized into a taxonomy according to visualization approach: spatial embedding, space-time cubes, temporal plots, aggregate visualizations, lineage diagrams, and dimension reduction. </t>
  </si>
  <si>
    <t>pretorius-survey.jpg</t>
  </si>
  <si>
    <t>Live cell imaging is an important biomedical research paradigm for studying dynamic cellular behaviour. Although phenotypic data derived from images are difficult to explore and analyse, some researchers have successfully addressed this with visualization. Nonetheless, visualization methods for live cell imaging data have been reported in an ad hoc and fragmented fashion. This leads to a knowledge gap where it is difficult for biologists and visualization developers to evaluate the advantages and disadvantages of different visualization methods, and for visualization researchers to gain an overview of existing work to identify research priorities. To address this gap, we survey existing visualization methods for live cell imaging from a visualization research perspective for the first time. Based on recent visualization theory, we perform a structured qualitative analysis of visualization methods that includes characterizing the domain and data, abstracting tasks, and describing visual encoding and interaction design. Based on our survey, we identify and discuss research gaps that future work should address: the broad analytical context of live cell imaging; the importance of behavioural comparisons; links with dynamic data visualization; the consequences of different data modalities; shortcomings in interactive support; and, in addition to analysis, the value of the presentation of phenotypic data and insights to other stakeholders.</t>
  </si>
  <si>
    <t>live cell imaging, task analysis, cell behavior</t>
  </si>
  <si>
    <t xml:space="preserve">broad analytical contect of live cell image data, may to use ontologies to drive organization of visualization methods. "In the first instance, there is scope for developing visualization methods that conform to particular ontologies. A more ambitious goal would be to develop methods that cater for an arbitrary ontology by conforming to existing ontology standards." Researchers want to objectively understand cellular behavior, and animation or dimensionality reduction methods can overly simplify/obfuscate patterns that researchers want to actually see. </t>
  </si>
  <si>
    <t>10.1111/cgf.12784</t>
  </si>
  <si>
    <t>S46</t>
  </si>
  <si>
    <t>Multiscale models of angiogenesis</t>
  </si>
  <si>
    <t>Qutub et al.</t>
  </si>
  <si>
    <t xml:space="preserve">Explore results of multiscale simulation data </t>
  </si>
  <si>
    <t>morphogenesis (angiogenesis modeled on multiple scales)</t>
  </si>
  <si>
    <t>molecules, cells, microvasculature (tissue)</t>
  </si>
  <si>
    <t xml:space="preserve">medical biology </t>
  </si>
  <si>
    <t>Angiogenesis is driven by molecular and cellular processes that all can be simulated to drive formation/growth of vasculature. [In response to hypoxia, the transcription factor hypoxia-inducible factor 1 (HIF1) activates hundreds of genes, including vascular endothelial growth factor (VEGF). VEGF proteins stimulate chemotaxis and proliferation in endothelial cells (ECs) during capillary sprouting.]</t>
  </si>
  <si>
    <t>Qutub, Amina A.; Gabhann, Feilim Mac; Karagiannis, Emmanouil D.; Vempati, Prakash; Popel, Aleksander S.</t>
  </si>
  <si>
    <t>This article aims to promote integration of angiogenesis-related models, both integration of the work described herein and many other existing and future models. Integration of molecular mechanisms with cell- and organ- level models allows investigators to study angiogenesis from perspectives in time and space that were once unattainable. As new tools develop for the systematic validation, integration, visualization, and adaptation of these models, the field of angiogenesis heralds an era where modeling becomes an essential component of rigorous experimental design and therapeutic advances.</t>
  </si>
  <si>
    <t>angiogenesis, multiscale, simulation, computational model</t>
  </si>
  <si>
    <t>10.1109/MEMB.2009.931791</t>
  </si>
  <si>
    <t>S47</t>
  </si>
  <si>
    <t>An outlook into ultra-scale visualization of large-scale biological data</t>
  </si>
  <si>
    <t>Samatova et al.</t>
  </si>
  <si>
    <t>omics</t>
  </si>
  <si>
    <t>Samatova, Nagiza F.; Breimyer, Paul; Hendrix, William; Schmidt, Matthew C.; Rhyne, Theresa-Marie</t>
  </si>
  <si>
    <t>10.1109/ULTRAVIS.2008.5154061</t>
  </si>
  <si>
    <t>S48</t>
  </si>
  <si>
    <t>Interactive visualization of biomolecules’ dynamic and complex properties</t>
  </si>
  <si>
    <t>simuation</t>
  </si>
  <si>
    <t xml:space="preserve">For the future, we project that the trend towards bigger and more complex biomolecular simulation data will continue. Therefore, novel visualization methods that can efficiently support the visual analysis of these data are necessary. </t>
  </si>
  <si>
    <t>molecular dynamics, reactions</t>
  </si>
  <si>
    <t>state of the art review of molecular visualization that discusses key challenges. Biochemical data often bridge several length scales, from the smallest ligand molecule, consisting only of few atoms, to the largest cell comprising millions or even billions of elementary particles. Often, different representations are required to properly represent the relevant aspects of each scale, although the underlying structure, the atoms, does not change. In the context of proteins, especially their interaction with their environment is of importance. The surface of a protein forms the interface to the environment, so accurate and fast representations of these complicated shapes are required. Especially in the case of enzymes, cavities formed by the proteins’ surface are of importance. As there exists no ground truth for the detection of the cavities, new methods improving either accuracy or detection speed have to be devised. Heavy focus on visual analysis methods to be developed</t>
  </si>
  <si>
    <t>Schatz, Karsten; Krone, M.; Pleiss, J.; Ertl, T.</t>
  </si>
  <si>
    <t>In this paper, we review the advances in molecular visualization over the last 12 years and put the development of the community in context with our own efforts in the DFG Collaborative Research Center (CRC) 716. This includes advances in the field of molecular surface computation and rendering, interactive extraction of protein cavities, and comparative visualization for biomolecules. Our main focus was on the development of methods that assist the interactive and explorative visual analysis of large, dynamic molecular data sets on single desktop computers. To meet this goal, we often developed GPU-accelerated algorithms, which is in line with the general research direction of the field. Over the last years, we made seminal contributions to the field of molecular visualization, which partially still constitute the state of the art development or provided the basis for follow-up works.</t>
  </si>
  <si>
    <t>state of the art, report, survey, review</t>
  </si>
  <si>
    <t xml:space="preserve">visual analysis tools to support ever increasing data complexity </t>
  </si>
  <si>
    <t>10.1140/EPJST/E2019-800162-Y</t>
  </si>
  <si>
    <t>S49</t>
  </si>
  <si>
    <t>State-of-the-Art Report: Visual Computing in Radiation Therapy Planning</t>
  </si>
  <si>
    <t>Schlachter et al.</t>
  </si>
  <si>
    <t>MR, CT, PET, SPECT</t>
  </si>
  <si>
    <t>Main goal of radiotherapy is analysis, exploration component when experts need to see raw data to understand context of the derived data, see where things go</t>
  </si>
  <si>
    <t>tumor metabolism, tumor metabolic profile, tumor growth</t>
  </si>
  <si>
    <t xml:space="preserve">survey provides an overview of the compound planning process of RT, and of the ways that VC has supported RT in all its facets. We found that most of the previous work has been concentrated in the reviewing phase of the workflow, followed by the definition of tumors and healthy organs, </t>
  </si>
  <si>
    <t>schlachter.jpg</t>
  </si>
  <si>
    <t>Schlachter, M.; Raidou, R.g.; Muren, L.p.; Preim, B.; Putora, P.m.; Bühler, K.</t>
  </si>
  <si>
    <t>Radiation therapy (RT) is one of the major curative approaches for cancer. It is a complex and risky treatment approach, which requires precise planning, prior to the administration of the treatment. Visual Computing (VC) is a fundamental component of RT planning, providing solutions in all parts of the process—from imaging to delivery. Despite the significant technological advancements of RT over the last decades, there are still many challenges to address. This survey provides an overview of the compound planning process of RT, and of the ways that VC has supported RT in all its facets. The RT planning process is described to enable a basic understanding in the involved data, users and workflow steps. A systematic categorization and an extensive analysis of existing literature in the joint VC/RT research is presented, covering the entire planning process. The survey concludes with a discussion on lessons learnt, current status, open challenges, and future directions in VC/RT research.</t>
  </si>
  <si>
    <t xml:space="preserve">radiotherapy planning, exploratory visual analysis </t>
  </si>
  <si>
    <t>future approaches should focus on addressing adequately the maturity, complexity and efficiency of multiparametric imaging methods, and assess later whether they can be beneficial—if integrated into the RT workflow.</t>
  </si>
  <si>
    <t>10.1111/cgf.13726</t>
  </si>
  <si>
    <t>S50</t>
  </si>
  <si>
    <t>Visualization and analysis of molecular data</t>
  </si>
  <si>
    <t>Scholtz, Selbig</t>
  </si>
  <si>
    <t>Scholz, Matthias; Selbig, Joachim</t>
  </si>
  <si>
    <t>This chapter provides an overview of visualization and analysis techniques applied to large-scale datasets from genomics, metabolomics, and proteomics. The aim is to reduce the number of variables (genes, metabolites, or proteins) by extracting a small set of new relevant variables, usually termed components. The advantages and disadvantages of the classical principal component analysis (PC A) are discussed and a link is given to the closely related singular value decomposition and multidimensional scaling. Special emphasis is given to the recent trend toward the use of independent component analysis, which aims to extract statistically independent components and, therefore, provides usually more meaningful components than PCA. We also discuss normalization techniques and their influence on the result of different analytical techniques.</t>
  </si>
  <si>
    <t>10.1007/978-1-59745-244-1_6</t>
  </si>
  <si>
    <t>S51</t>
  </si>
  <si>
    <t>Visualizing time-related data in biology, a review</t>
  </si>
  <si>
    <t>Secrier, Schneider</t>
  </si>
  <si>
    <t>simulation, microarray and other omics type data</t>
  </si>
  <si>
    <t>Molecule, Organelle, Cell, Tissue, Organ, Population</t>
  </si>
  <si>
    <t xml:space="preserve">Main focus on tools to explore results of simulations, to analyze data </t>
  </si>
  <si>
    <t xml:space="preserve">time dynamics at each level </t>
  </si>
  <si>
    <t>molecules up to populations</t>
  </si>
  <si>
    <t>in the field of biology, one can identify five main approaches to represent time: (i) linear representations, (ii) heat maps, (iii) circular design, (iv) tree-like diagrams and (v) layers, as depicted in the figure. Since this is a work from the field of biology, the organization mirrors this, with the focus on molecule, gene, network, cell, organism, population. One tool they mention for network vis is CellDesigner. CHALLENGES highlighted include: "When it comes to biological systems in the context of visualization and information integration, most of the tools focus on visualizing microarray data and gene expression information, while the network context is often neglected. More in-depth analysis is largely missing especially in the case of metabolic pathways. The fact that temporal variations are present in ranges of several orders of magnitude adds another layer of complexity." Heterogeneity of data is a challenge. At the genomic level, there is a serious absence of visualization methods for changes of the data with time. At the cell level, the ideal would be to develop a simulation tool that is able to visualize changes both at the molecular level and in the cell morphology upon perturbation.
works they cite include MizBee by MMeyer et al.</t>
  </si>
  <si>
    <t>secreir-time-fig.jpeg</t>
  </si>
  <si>
    <t>Secrier, Maria; Schneider, Reinhard</t>
  </si>
  <si>
    <t>Time is of the essence in biology as in so much else. For example, monitoring disease progression or the timing of developmental defects is important for the processes of drug discovery and therapy trials. Furthermore, an understanding of the basic dynamics of biological phenomena that are often strictly time regulated (e.g. circadian rhythms) is needed to make accurate inferences about the evolution of biological processes. Recent advances in technologies have enabled us to measure timing effects more accurately and in more detail. This has driven related advances in visualization and analysis tools that try to effectively exploit this data. Beyond timeline plots, notable attempts at more involved temporal interpretation have been made in recent years, but awareness of the available resources is still limited within the scientific community. Here, we review some advances in biological visualization of time-driven processes and consider how they aid data analysis and interpretation.</t>
  </si>
  <si>
    <t>dynamics of processes; representations of time; visualization software</t>
  </si>
  <si>
    <t>It is harder to understand temporal changes for larger and more complex gene networks, so better tools are needed especially for upcoming time-resolved genome-wide measurements of expression. Furthermore, better visualization approaches are needed for studying phenotypic consequences of combinatorial genotypic effects in a temporal context.</t>
  </si>
  <si>
    <t>10.1093/bib/bbt021</t>
  </si>
  <si>
    <t>in taxonomy section, in introduction section</t>
  </si>
  <si>
    <t>S52</t>
  </si>
  <si>
    <t>Geometric Detection Algorithms for Cavities on Protein Surfaces in Molecular Graphics: A Survey</t>
  </si>
  <si>
    <t>Simões et al.</t>
  </si>
  <si>
    <t>models visualized from PDB to explore shape, algorithms to process and describe morphology of cavities. " a better understanding of the process entangled in binding proteins requires the detection of cavities on the molecular surfaces. A computational estimate of the location of such protein regions may be instrumental in improving the design of new drugs, before initiating any experimental laboratory work in the drug discovery process. For that purpose, many algorithms for predicting and identifying protein cavities have been developed so far."</t>
  </si>
  <si>
    <t>molecular dynamics (shape of cavity focus here, not interactions so much)</t>
  </si>
  <si>
    <t>molecule, molecular cavities</t>
  </si>
  <si>
    <t>survey the literature on protein cavity computation and classify algorithmic approaches into three categories: evolution-based, energy-based and geometry-based.</t>
  </si>
  <si>
    <t>simoes.jpg</t>
  </si>
  <si>
    <t>Simões, Tiago; Lopes, Daniel; Dias, Sérgio; Fernandes, Francisco; Pereira, João; Jorge, Joaquim; Bajaj, Chandrajit; Gomes, Abel</t>
  </si>
  <si>
    <t>Detecting and analysing protein cavities provides significant information about active sites for biological processes (e.g. protein–protein or protein–ligand binding) in molecular graphics and modelling. Using the three‐dimensional (3D) structure of a given protein (i.e. atom types and their locations in 3D) as retrieved from a PDB (Protein Data Bank) file, it is now computationally viable to determine a description of these cavities. Such cavities correspond to pockets, clefts, invaginations, voids, tunnels, channels and grooves on the surface of a given protein. In this work, we survey the literature on protein cavity computation and classify algorithmic approaches into three categories: evolution‐based, energy‐based and geometry‐based. Our survey focuses on geometric algorithms, whose taxonomy is extended to include not only sphere‐, grid‐ and tessellation‐based methods, but also surface‐based, hybrid geometric, consensus and time‐varying methods. Finally, we detail those techniques that have been customized for GPU (graphics processing unit) computing.</t>
  </si>
  <si>
    <t>Computer Graphics, Geometric Modelling, Life And Medical Sciences, Biological Modelling, Modelling, Computational Geometry</t>
  </si>
  <si>
    <t>"A current trend in this field is to develop dynamic models for protein surfaces that deform over time and mimic their biophysical behaviour. To this end, we need surface models for proteins that take into account protein–ligand and protein–protein interactions; for example, we need a model that is further capable of representing induced conformations on molecular binding and thereby captures topological transformations of, for example, a void into a pocket, and vice versa. In many ways, this is a challenge for those involved in physically based geometry research, which directly involves Computer Graphics and Geometry Processing. The promise borne by these new approaches is both a more faithful and farther reaching model of protein–ligand interactions that could yield significant gains in molecular simulation and modelling."</t>
  </si>
  <si>
    <t>10.1111/cgf.13158</t>
  </si>
  <si>
    <t>S53</t>
  </si>
  <si>
    <t>The human body at cellular resolution: the NIH Human Biomolecular Atlas Program</t>
  </si>
  <si>
    <t>imaging, omics, mass spectroscopy</t>
  </si>
  <si>
    <t>Molecule, Cell, Tissue, Organ, Organism</t>
  </si>
  <si>
    <t>explore and analyze molecular and cellular organization, interactions, and functions and their relationship to tissue, organ, system, and whole body level</t>
  </si>
  <si>
    <t>massive, multidisciplinary initiitiave to map the entire body at a molecular and cellular level using omics data; map all of this to a common coordinate framework. 
"Trillions of cells, organized across an array of spatial scales and a multitude of functional states, contribute to a symphony of physiology. While we broadly know how cells are organized in most tissues, a comprehensive understanding of the cellular and molecular states and interactive networks resident in the tissues and organs, from organizational and functional perspectives, is lacking. The specific three-dimensional organization of different cell types, together with the effects of cell–cell and cell–matrix interactions in their natural milieu, have a profound impact on normal function, natural ageing, tissue remodelling, and disease progression in different tissues and organs."
"The HuBMAP Consortium (https://hubmapconsortium.org/) will actively work with other ongoing initiatives including the Human Cell Atlas7, Human Protein Atlas8, LIfeTime (https://lifetime-fetflagship.eu/), and related NIH-funded consortia that are mapping specific organs (including the brain9, lungs (https://www.lungmap.net/), kidney (https://kpmp.org/about-kpmp/), and genitourinary (https://www.gudmap.org/) regions) and tissues (especially pre-cancer and tumours10; https://humantumoratlas.org), as well as other emerging programs."</t>
  </si>
  <si>
    <t>hubmap.jpg</t>
  </si>
  <si>
    <t>Srivatsan, Sanjay R; Regier, Mary C; Barkan, Eliza; Franks, Jennifer M; Packer, Jonathan S; Grosjean, Parker; Duran, Madeleine; Saxton, Sarah; Ladd, Jon J; Spielmann, Malte; others; Consortium, HuBMAP; others</t>
  </si>
  <si>
    <t>Transformative technologies are enabling the construction of three-dimensional maps of tissues with unprecedented spatial and molecular resolution. Over the next seven years, the NIH Common Fund Human Biomolecular Atlas Program (HuBMAP) intends to develop a widely accessible framework for comprehensively mapping the human body at single-cell resolution by supporting technology development, data acquisition, and detailed spatial mapping. HuBMAP will integrate its efforts with other funding agencies, programs, consortia, and the biomedical research community at large towards the shared vision of a comprehensive, accessible three-dimensional molecular and cellular atlas of the human body, in health and under various disease conditions</t>
  </si>
  <si>
    <t>Computational platforms and environments, Genomics</t>
  </si>
  <si>
    <t>**this is their project proposal, so on some level all of this is future work</t>
  </si>
  <si>
    <t>10.1038/s41586-019-1629-x</t>
  </si>
  <si>
    <t>S54</t>
  </si>
  <si>
    <t>4D flow imaging with MRI</t>
  </si>
  <si>
    <t>Stankovic et al.</t>
  </si>
  <si>
    <t>exploration: A 3D anatomic representation of the underlying cardiovascular geometry can provide the anatomic orientation needed for 3D flow visualization and retrospective flow quantification. 
"the combination of 3D blood flow visualization with flow quantification enables a new and previously unfeasible comprehensive evaluation of the impact of cardiovascular pathologies on global and local changes in cardiac or vascular hemodynamics" --&gt; clear analysis goals
*SOME* labels added that are communication-based, but I think these were for the benefit of the publication</t>
  </si>
  <si>
    <t xml:space="preserve">vessel </t>
  </si>
  <si>
    <t>The purpose of this review is to provide a brief introduction to the imaging techniques used to acquire 4D flow MRI data as well as the analysis tools currently used for blood flow visualization and flow quantification. Furthermore, a selected number of clinical applications will be presented to illustrate the potential of 4D flow MRI for an improved and more comprehensive evaluation of cardiovascular disease.</t>
  </si>
  <si>
    <t>stankovic.jpg</t>
  </si>
  <si>
    <t>Stankovic, Zoran; Allen, Bradley D.; Garcia, Julio; Jarvis, Kelly B.; Markl, Michael</t>
  </si>
  <si>
    <t>Magnetic resonance imaging (MRI) has become an important tool for the clinical evaluation of patients with cardiovascular disease. Since its introduction in the late 1980s, 2-dimensional phase contrast MRI (2D PC-MRI) has become a routine part of standard-of-care cardiac MRI for the assessment of regional blood flow in the heart and great vessels. More recently, time-resolved PC-MRI with velocity encoding along all three flow directions and three-dimensional (3D) anatomic coverage (also termed ‘4D flow MRI’) has been developed and applied for the evaluation of cardiovascular hemodynamics in multiple regions of the human body. 4D flow MRI allows for the comprehensive evaluation of complex blood flow patterns by 3D blood flow visualization and flexible retrospective quantification of flow parameters. Recent technical developments, including the utilization of advanced parallel imaging techniques such as k-t GRAPPA, have resulted in reasonable overall scan times, e.g., 8-12 minutes for 4D flow MRI of the aorta and 10-20 minutes for whole heart coverage. As a result, the application of 4D flow MRI in a clinical setting has become more feasible, as documented by an increased number of recent reports on the utility of the technique for the assessment of cardiac and vascular hemodynamics in patient studies. A number of studies have demonstrated the potential of 4D flow MRI to provide an improved assessment of hemodynamics which might aid in the diagnosis and therapeutic management of cardiovascular diseases. The purpose of this review is to describe the methods used for 4D flow MRI acquisition, post-processing and data analysis. In addition, the article provides an overview of the clinical applications of 4D flow MRI and includes a review of applications in the heart, thoracic aorta and hepatic system.</t>
  </si>
  <si>
    <t>4D flow magnetic resonance imaging (4D flow MRI), phase contrast magnetic resonance imaging (PC-MRI), blood flow, hemodynamics, PC-VIPR, visualization, quantification, carotid bifurcation, aorta, heart, pulmonary arteries, renal arteries, liver hemodynamics, splanchnic vessel system, peripheral arteries</t>
  </si>
  <si>
    <t xml:space="preserve">improve clinical applicability, larger cohort studies </t>
  </si>
  <si>
    <t>10.3978/j.issn.2223-3652.2014.01.02</t>
  </si>
  <si>
    <t>done in blood flow function</t>
  </si>
  <si>
    <t>S55</t>
  </si>
  <si>
    <t>Discovering Medical Knowledge Using Visual Analytics</t>
  </si>
  <si>
    <t>Sturm et al.</t>
  </si>
  <si>
    <t>survey focuses on visual analysis approaches</t>
  </si>
  <si>
    <t>pathway, networks, gene expression</t>
  </si>
  <si>
    <t>molecules, genes</t>
  </si>
  <si>
    <t>survey on visual analysis methods for systems biology and omics data (not all of which is dynamic per se), extension of survey by Turkay et al. 2014 "on computationally enhanced visual analysis of heterogeneous data and its application in biomedical informatics"</t>
  </si>
  <si>
    <t>Sturm, Werner; Schreck, Tobias; Holzinger, Andreas; Ullrich, Torsten</t>
  </si>
  <si>
    <t>Due to advanced technologies, the amount of biomedical data has been increasing drastically. Such large data sets might be obtained from hospitals, medical practices or laboratories and can be used to discover unknown knowledge and to find and reflect hypotheses. Based on this fact, knowledge discovery systems can support experts to make further decisions, explore the data or to predict future events. To analyze and communicate such a vast amount of information to the user, advanced techniques such as knowledge discovery and information visualization are necessary. Visual analytics combines these fields and supports users to integrate domain knowledge into the knowledge discovery process. This article gives a state-of-the-art overview on visual analytics reseach with a focus on the biomedical domain, systems biology and *omics data.</t>
  </si>
  <si>
    <t>systems biology, omics data</t>
  </si>
  <si>
    <t>need to integrate multiple datasets and process in multiple layers simultaneously in order to understand how processes all relate to the whole [organism]</t>
  </si>
  <si>
    <t>10.2312/VCBM.20151210</t>
  </si>
  <si>
    <t>S56</t>
  </si>
  <si>
    <t>4D space-time techniques: a medical imaging case study</t>
  </si>
  <si>
    <t>Tory et al.</t>
  </si>
  <si>
    <t>MRI,SPECT</t>
  </si>
  <si>
    <t xml:space="preserve">using different visualization encoding techniques directly map to input data for exploration, some analysis aspect since targeted for experts </t>
  </si>
  <si>
    <t>any time oriented pr.</t>
  </si>
  <si>
    <t>Kidney, Brain</t>
  </si>
  <si>
    <t xml:space="preserve">We have presented several methods for visualizing time varying medical image data (isosurfaces, direct volume rendering, glyphs). These techniques have the potential to compress large quantities of data into a single image, as well as provide new measures currently not used for diagnosis, such as rates of change. </t>
  </si>
  <si>
    <t>tory.jpg</t>
  </si>
  <si>
    <t>We present the problem of visualizing time-varying medical data. Two medical imaging modalities are compared - MRI and dynamic SPECT. For each modality, we examine several derived scalar and vector quantities such as the change in intensity over time, the spatial gradient, and the change of the gradient over time. We compare several methods for presenting the data, including isosurfaces, direct volume rendering, and vector visualization using glyphs. These techniques may provide more information and context than methods currently used in practice, thus it is easier to discover temporal changes and abnormalities in a data set.</t>
  </si>
  <si>
    <t>Improve interaction, corelation of new measures</t>
  </si>
  <si>
    <t>10.1109/VISUAL.2001.964554</t>
  </si>
  <si>
    <t>S57</t>
  </si>
  <si>
    <t>Understanding Blood-Flow Dynamics: New Challenges for Visualization</t>
  </si>
  <si>
    <t>van Pelt, Vilanova</t>
  </si>
  <si>
    <t>methods for visual analysis, exploring input data through different visual encodings, and curating visualization for communication are all mentioned</t>
  </si>
  <si>
    <t>van Pelt, Roy; Vilanova, Anna</t>
  </si>
  <si>
    <t>Blood-flow velocity information can nowadays be obtained through imaging and simulation, providing time-varying volumetric vector-fields. The 4D blood-flow data contain valuable information for diagnosis, prognosis, and risk assessment of cardiovascular diseases, which currently form the leading cause of death worldwide. However, these complex blood-flow data are still rarely analyzed, because conventional inspection is insufficient to extract useful information. Therefore, comprehensive visualization techniques are necessary to effectively communicate the essential blood-flow dynamics. In recent years, the bloodflow application has gained interest in the visualization research field, and new techniques have been proposed to convey the complex hemodynamics. Still, many challenges remain in terms of the visualization and interaction. This work first describes the main applications, and the current blood-flow analysis process. Subsequently, we set out key challenges for blood-flow visualization research, and describe to what extent the challenges have been achieved in the state of the art in this field.</t>
  </si>
  <si>
    <t>10.1109/MC.2013.121</t>
  </si>
  <si>
    <t>done in blood flow function section</t>
  </si>
  <si>
    <t>S58</t>
  </si>
  <si>
    <t>The Virtual Physiological Human: Ten Years After</t>
  </si>
  <si>
    <t>Viceconti, Hunter</t>
  </si>
  <si>
    <t>complete virtual physiological human aimed for mainly exploration (what are the results of this simulation?) and analysis (what are the properties tied to this simulation parameter? etc)</t>
  </si>
  <si>
    <t>breathing, heart beat (two main examples, others)</t>
  </si>
  <si>
    <t>lung function, heart function (two main examples, others)</t>
  </si>
  <si>
    <t xml:space="preserve">retrospective on the VPH project: developed CellML and FieldML, which  together provide the means to encode any biophysical model in a standardized and reproducible format.The VPH approach requires the ability to describe pathophysiological processes in quantitative terms over space and time and across vast space-time scales. Main progress in this area of multi-scale models has been on the heart and lungs. </t>
  </si>
  <si>
    <t>hunter2016.jpeg</t>
  </si>
  <si>
    <t>Viceconti, Marco; Hunter, Peter</t>
  </si>
  <si>
    <t>Biomedical research and clinical practice are struggling to cope with the growing complexity that the progress of health care involves. The most challenging diseases, those with the largest socioeconomic impact (cardiovascular conditions; musculoskeletal conditions; cancer; metabolic, immunity, and neurodegenerative conditions), are all characterized by a complex genotype-phenotype interaction and by a "systemic" nature that poses a challenge to the traditional reductionist approach. In 2005 a small group of researchers discussed how the vision of computational physiology promoted by the Physiome Project could be translated into clinical practice and formally proposed the term Virtual Physiological Human. Our knowledge about these diseases is fragmentary, as it is associated with molecular and cellular processes on the one hand and with tissue and organ phenotype changes (related to clinical symptoms of disease conditions) on the other. The problem could be solved if we could capture all these fragments of knowledge into predictive models and then compose them into hypermodels that help us tame the complexity that such systemic behavior involves. In 2005 this was simply not possible-the necessary methods and technologies were not available. Now, 10 years later, it seems the right time to reflect on the original vision, the results achieved so far, and what remains to be done.</t>
  </si>
  <si>
    <t>Virtual Physiological Human; computational physiology; in silico medicine; physiome</t>
  </si>
  <si>
    <t>Two challenges remain: (a) Incentives are needed to persuade modelers to use the standards in order to ensure that their models are reusable by others, and (b) a framework is needed to ensure that the multiscale models developed by independent research groups can be connected into integrative models of whole-body physiology for applications to health care—not least because the epidemic of chronic diseases that confronts the developed world can be addressed only by methods that deal with highly complex physiological processes involving multiple organs and tissue types linked to molecular mechanisms.</t>
  </si>
  <si>
    <t>10.1146/annurev-bioeng-110915-114742</t>
  </si>
  <si>
    <t>S59</t>
  </si>
  <si>
    <t>Visual Exploration of Simulated and Measured Blood Flow}</t>
  </si>
  <si>
    <t>Vilanova et al.</t>
  </si>
  <si>
    <t>"Visualization plays an important role in the qualitative exploration, as well as the definition of relevant quantitative measures and its validation" --&gt; mainly focused on exploration tasks, but analysis is also part of this</t>
  </si>
  <si>
    <t>This chapter presents the visualization challenges for both simulation and real measurements of unsteady blood-flow fields.</t>
  </si>
  <si>
    <t>Vilanova, A., Preim, B., van Pelt, R., Gasteiger, R., Neugebauer, M., Wischgoll, T.</t>
  </si>
  <si>
    <t>Morphology of cardiovascular tissue is influenced by the unsteady behavior of the blood flow and vice versa. Therefore, the pathogenesis of several cardiovascular diseases is directly affected by the blood-flow dynamics. Understanding flow behavior is of vital importance to understand the cardiovascular system and potentially harbors a considerable value for both diagnosis and risk assessment. The analysis of hemodynamic characteristics involves qualitative and quantitative inspection of the blood-flow field. Visualization plays an important role in the qualitative exploration, as well as the definition of relevant quantitative measures and its validation. There are two main approaches to obtain information about the blood flow: simulation by computational fluid dynamics, and in-vivo measurements. Although research on blood flow simulation has been performed for decades, many open problems remain concerning accuracy and patient-specific solutions. Possibilities for real measurement of blood flow have recently increased considerably by new developments in magnetic resonance imaging which enable the acquisition of 3D quantitative measurements of blood-flow velocity fields. This chapter presents the visualization challenges for both simulation and real measurements of unsteady blood-flow fields.</t>
  </si>
  <si>
    <t>qualitative exploration, quantitative analysis, blood flow, CFD, flow vis, flow simulation</t>
  </si>
  <si>
    <t>10.1007/978-1-4471-6497-5_25</t>
  </si>
  <si>
    <t>done, in blood flow section</t>
  </si>
  <si>
    <t>S60</t>
  </si>
  <si>
    <t>Visualizing Cardiovascular Magnetic Resonance (CMR) imagery: Challenges and opportunities</t>
  </si>
  <si>
    <t>Walton et al.</t>
  </si>
  <si>
    <t>CMR (MRI)</t>
  </si>
  <si>
    <t xml:space="preserve">most of discussed works are focused on either exploration or analysis, more emphasis on analysis with disucssion of derived attributes that are relevant for experts to interpret and quantify 
also as part of paper developed proptype system to select various attribute fields that are available for visualization in different layers of the visualizatoin (e.g., a primary field layer, glyph layer, primitive graphics layer, etc) </t>
  </si>
  <si>
    <t>overview of visualization approaches and challenges for visualizing CMR data (called a one-stop-shop, enables clinicians to assess a comprehensive set of conditions, including ‘ventricular function, cardiac morphology, vasculature, perfusion, viability, and metabolism). Also presented a case study on visualizing multi-field axial image sequences, which demonstrates the feasibility of integrating different visualization techniques into a common framework: Our approach is to decompose the grand challenge of visualizing 4D scalar and vector fields into different user tasks, addressing each by using the most appropriate visualization techniques. Using a task-based approach with many visual designs allows us to address the task sensitivity challenge, looking towards a future with the possibility of using a unified system for the multiple objectives of clinical work, medical research, and doctor-patient communication. Our system does not rely upon image registration or segmentation methods, instead utilising user expertise for the placement of augmented visualization tools that we call pinnable glyphs. This manual approach reduces the requirement for high data quality which cannot be reasonably assumed in a clinical setting. These glyphs go some way towards addressing the dimensionality challenge by summarising temporal features using the available visual channels of the glyphs in a static manner. These glyphs are presented in a familiar context, i.e., animated CMR imagery, reducing the learning curve of such a system.</t>
  </si>
  <si>
    <t>walton.jpg</t>
  </si>
  <si>
    <t>Walton, Simon; Berger, Kai; Thiyagalingam, Jeyarajan; Duffy, Brian; Fang, Hui; Holloway, Cameron; Trefethen, Anne E.; Chen, Min</t>
  </si>
  <si>
    <t>Cardiovascular Magnetic Resonance (CMR) imaging is an essential technique for measuring regional myocardial function. However, it is a time-consuming and cognitively demanding task to interpret, identify and compare various motion characteristics based on watching CMR imagery. In this work, we focus on the problems of visualising imagery resulting from 2D myocardial tagging in CMR. In particular we provide an overview of the current state of the art of relevant visualization techniques, and a discussion on why the problem is difficult from a perceptual perspective. Finally, we introduce a proof-of-concept multilayered visualization user interface for visualizing CMR data using multiple derived attributes encoded into multivariate glyphs. An initial evaluation of the system by clinicians suggested a great potential for this visualisation technology to become a clinical practice in the future.</t>
  </si>
  <si>
    <t>CMR; Glyph; Multifield; Spatiotemporal; Video; Visualization</t>
  </si>
  <si>
    <t>we note the relative lack of research in clinical applications of visualization in CMR verses the large body of work for research settings. Perhaps it is timely to place CMR data visualization at the top of the research agenda in medical visualization.</t>
  </si>
  <si>
    <t>10.1016/J.PBIOMOLBIO.2014.07.009</t>
  </si>
  <si>
    <t>done in heart function</t>
  </si>
  <si>
    <t>S61</t>
  </si>
  <si>
    <t>Software tools for visualizing Hi-C data</t>
  </si>
  <si>
    <t>Yardimici et al.</t>
  </si>
  <si>
    <t>Hi-C</t>
  </si>
  <si>
    <t xml:space="preserve">survey of 5 tools that visualize chromosome configuations/interactions, focused mainly on analysis. Often data are raw, some tools allow for direct visualization of 3D chromosome models </t>
  </si>
  <si>
    <t xml:space="preserve">epigenetics, chromosome interactions </t>
  </si>
  <si>
    <t>Chromosomes</t>
  </si>
  <si>
    <t>reviewed "five visualization tools for genomic interaction data generated using chromosome conformation capture approaches. They characterized the visualization functionality of those tools based on available visualization types and also discussed integration of supplementary views and data handling capabilities. They categorized visualization techniques based on whether they are more suitable for short-range interactions or long-range interactions."
** assays for measuring the three-dimensional configuration of DNA in the nucleus have provided unprecedented insights into the relationship between DNA 3D configuration and function</t>
  </si>
  <si>
    <t>yardimici.jpg</t>
  </si>
  <si>
    <t>Yardimci G. G.; Noble W. S.</t>
  </si>
  <si>
    <t>Recently developed, high-throughput assays for measuring the three-dimensional configuration of DNA in the nucleus have provided unprecedented insights into the relationship between DNA 3D configuration and function. However, accurate interpretation of data from assays such as ChIA-PET and Hi-C is challenging because the data is large and cannot be easily rendered using a standard genome browser. In particular, an effective Hi-C visualization tool must provide a variety of visualization modes and be capable of viewing the data in conjunction with existing, complementary data. We review a number of such software tools that have been described recently in the literature, focusing on tools that do not require programming expertise on the part of the user. In particular, we describe HiBrowse, Juicebox, my5C, the 3D Genome Browser, and the Epigenome Browser, outlining their complementary functionalities and highlighting which types of visualization tasks each tool is best designed to handle.</t>
  </si>
  <si>
    <t>Hi-C, genomics</t>
  </si>
  <si>
    <t>10.1101/086017v1</t>
  </si>
  <si>
    <t>Sequence Surveyor: Leveraging Overview for Scalable Genomic Alignment Visualization</t>
  </si>
  <si>
    <t>Albers, Dewey, Gleicher</t>
  </si>
  <si>
    <t>molecular pathway</t>
  </si>
  <si>
    <t>Molecule, Genes</t>
  </si>
  <si>
    <t>Albers, Danielle; Dewey, Colin; Gleicher, Michael</t>
  </si>
  <si>
    <t>In this paper, we introduce overview visualization tools for large-scale multiple genome alignment data. Genome alignment visualization and, more generally, sequence alignment visualization are an important tool for understanding genomic sequence data. As sequencing techniques improve and more data become available, greater demand is being placed on visualization tools to scale to the size of these new datasets. When viewing such large data, we necessarily cannot convey details, rather we specifically design overview tools to help elucidate large-scale patterns. Perceptual science, signal processing theory, and generality provide a framework for the design of such visualizations that can scale well beyond current approaches. We present Sequence Surveyor, a prototype that embodies these ideas for scalable multiple whole-genome alignment overview visualization. Sequence Surveyor visualizes sequences in parallel, displaying data using variable color, position, and aggregation encodings. We demonstrate how perceptual science can inform the design of visualization techniques that remain visually manageable at scale and how signal processing concepts can inform aggregation schemes that highlight global trends, outliers, and overall data distributions as the problem scales. These techniques allow us to visualize alignments with over 100 whole bacterial-sized genomes.</t>
  </si>
  <si>
    <t>10.1109/TVCG.2011.232</t>
  </si>
  <si>
    <t>Interactive Exploration of Genomic Conservation</t>
  </si>
  <si>
    <t>Bandi, Gutwin</t>
  </si>
  <si>
    <t>Bandi, Venkat; Gutwin, Carl</t>
  </si>
  <si>
    <t>Agent-Based Spatial Simulation with NetLogo Volume 1</t>
  </si>
  <si>
    <t>Banos, Lang, Marilleau</t>
  </si>
  <si>
    <t>Banos, Arnaud; Lang, Christophe; Marilleau, Nicolas</t>
  </si>
  <si>
    <t>Atomistic Force Fields for Proteins</t>
  </si>
  <si>
    <t>Best, R.</t>
  </si>
  <si>
    <t>Best, Robert B.</t>
  </si>
  <si>
    <t>A survey on visualization of tensor field</t>
  </si>
  <si>
    <t>Bi et al.</t>
  </si>
  <si>
    <t>Bi, Chongke; Yang, Lu; Duan, Yulin; Shi, Yun</t>
  </si>
  <si>
    <t>10.1007/s12650-019-00555-8</t>
  </si>
  <si>
    <t>Rule-Based Modeling of Biological Systems using BioNetGen modeling language</t>
  </si>
  <si>
    <t>Blinov, Faeder, Hlavacek</t>
  </si>
  <si>
    <t>Blinov, Michael L; Faeder, James R; Hlavacek, William S</t>
  </si>
  <si>
    <t>Evaluation of Artery Visualizations for Heart Disease Diagnosis</t>
  </si>
  <si>
    <t>Borkin et al.</t>
  </si>
  <si>
    <t>organ, tissue</t>
  </si>
  <si>
    <t>Borkin, Michelle; Gajos, Krzysztof; Peters, Amanda; Mitsouras, Dimitrios; Melchionna, Simone; Rybicki, Frank; Feldman, Charles; Pfister, Hanspeter</t>
  </si>
  <si>
    <t>10.1109/TVCG.2011.192</t>
  </si>
  <si>
    <t>Parallel simulation of apoptotic receptor-clustering on GPGPU many-core architectures</t>
  </si>
  <si>
    <t>Braun et al.</t>
  </si>
  <si>
    <t>Braun, Claus; Daub, Markus; Schöll, Alexander; Schneider, Guido; Wunderlich, Hans-Joachim</t>
  </si>
  <si>
    <t>10.1109/BIBM.2012.6392661</t>
  </si>
  <si>
    <t>JBrowse: a dynamic web platform for genome visualization and analysis</t>
  </si>
  <si>
    <t>Buels et al.</t>
  </si>
  <si>
    <t>Buels, Robert; Yao, Eric; Diesh, Colin M.; Hayes, Richard D.; Munoz-Torres, Monica; Helt, Gregg; Goodstein, David M.; Elsik, Christine G.; Lewis, Suzanna E.; Stein, Lincoln; Holmes, Ian H.</t>
  </si>
  <si>
    <t>10.1186/s13059-016-0924-1</t>
  </si>
  <si>
    <t>On multiscale approaches to three-dimensional modelling of morphogenesis</t>
  </si>
  <si>
    <t>Chaturvedi et al.</t>
  </si>
  <si>
    <t>Chaturvedi, R; Huang, C; Kazmierczak, B; Schneider, T; Izaguirre, J.A; Glimm, T; Hentschel, H.G.E; Glazier, J.A; Newman, S.A; Alber, M.S</t>
  </si>
  <si>
    <t>In this paper we present the foundation of a unified, object-oriented, three-dimensional biomodelling environment, which allows us to integrate multiple submodels at scales from subcellular to those of tissues and organs. Our current implementation combines a modified discrete model from statistical mechanics, the Cellular Potts Model, with a continuum reaction–diffusion model and a state automaton with well-defined conditions for cell differentiation transitions to model genetic regulation. This environment allows us to rapidly and compactly create computational models of a class of complex-developmental phenomena. To illustrate model development, we simulate a simplified version of the formation of the skeletal pattern in a growing embryonic vertebrate limb.</t>
  </si>
  <si>
    <t>10.1098/rsif.2005.0033</t>
  </si>
  <si>
    <t>Molecular Surface Abstraction</t>
  </si>
  <si>
    <t>Cipriano, Gleicher</t>
  </si>
  <si>
    <t>Cipriano, Gregory; Gleicher, Michael</t>
  </si>
  <si>
    <t>10.1109/TVCG.2007.70578</t>
  </si>
  <si>
    <t>CellML 2.0</t>
  </si>
  <si>
    <t>Clerx et al.</t>
  </si>
  <si>
    <t>The CellML language is an open standard based on the XML markup language</t>
  </si>
  <si>
    <t>Clerx, Michael; Cooling, Michael T.; Cooper, Jonathan; Garny, Alan; Moyle, Keri; Nickerson, David P.; Nielsen, Poul M. F.; Sorby, Hugh</t>
  </si>
  <si>
    <t>10.1515/jib-2020-0021</t>
  </si>
  <si>
    <t>Finding Instability in Biological Models</t>
  </si>
  <si>
    <t>Cook et al.</t>
  </si>
  <si>
    <t>Cook, Byron; Fisher, Jasmin; Hall, Benjamin A.; Ishtiaq, Samin; Juniwal, Garvit; Piterman, Nir</t>
  </si>
  <si>
    <t>10.1007/978-3-319-08867-9_24</t>
  </si>
  <si>
    <t>Visual Analytics in Digital Pathology: Challenges and Opportunities</t>
  </si>
  <si>
    <t>Corvò et al.</t>
  </si>
  <si>
    <t>focus on visual analytics for digital pathology. from interviews found that diagnostic tasks like morphology assessment, the collection of primary, additional findings and measurements are the most challenging tasks and would be best supported with visual analytics tools, and most importantly doing this efficiently</t>
  </si>
  <si>
    <t>tissue</t>
  </si>
  <si>
    <t>"In this work, we characterized digital pathology from a VA perspective. First, we introduced VA and we started investigating the practice of the pathologists. By interviewing 20 pathologists, we collected a list of findings that can favor VA application development. A group of pathologists was more experienced in digital pathology." Focus on structures, not function</t>
  </si>
  <si>
    <t>corvo.jpg</t>
  </si>
  <si>
    <t>Corvò, Alberto; Westenberg, Michel A.; Wimberger-Friedl, Reinhold; Fromme, Stephan; Peeters, Michel M. R.; Driel, Marc A. Van; Wijk, Jarke J. Van</t>
  </si>
  <si>
    <t>The advances in high-throughput digitization, digital pathology systems, and quantitative image analysis opened new horizons in pathology. The diagnostic work of the pathologists and their role is likely to be augmented with computer-assistance and more quantitative information at hand. The recent success of artificial intelligence (AI) and computer vision methods demonstrated that in the coming years machines will support pathologists in typically tedious and highly subjective tasks and also in better patient stratification. In spite of clear future improvements in the diagnostic workflow, questions on how to effectively support the pathologists and how to integrate current data sources and quantitative information still persist. In this context, Visual Analytics (VA) - as the discipline that aids users to solve complex problems with an interactive and visual approach - can play a vital role to support the cognitive skills of pathologists and the large volumes of data available. To identify the main opportunities to employ VA in digital pathology systems, we conducted a survey with 20 pathologists to characterize the diagnostic practice and needs from a user perspective. From our findings, we discuss how VA can leverage quantitative image data to empower pathologists with new advanced digital pathology systems.</t>
  </si>
  <si>
    <t>anatomy, pathology, diagnosis, disease progression</t>
  </si>
  <si>
    <t xml:space="preserve">"creation of multi-site dashboards for increased provenance of findings in reporting with the integration of measurements, regions of interest, image analysis data and other medical resources", highly interactive visual interfaces. </t>
  </si>
  <si>
    <t>10.2312/VCBM.20191240</t>
  </si>
  <si>
    <t>Computational physiology and the physiome project</t>
  </si>
  <si>
    <t>Crampin et al.</t>
  </si>
  <si>
    <t>Process modeling</t>
  </si>
  <si>
    <t>Crampin, Edmund J.; Halstead, Matthew; Hunter, Peter; Nielsen, Poul; Noble, Denis; Smith, Nicolas; Tawhai, Merryn</t>
  </si>
  <si>
    <t>Bioengineering analyses of physiological systems use the computational solution of physical conservation laws on anatomically detailed geometric models to understand the physiological function of intact organs in terms of the properties and behaviour of the cells and tissues within the organ. By linking behaviour in a quantitative, mathematically defined sense across multiple scales of biological organization – fromproteins to cells, tissues, organs and organ systems– these methods have the potential to link patient-specific knowledge at the two ends of these spatial scales. A genetic profile linked to cardiac ion channelmutations, for example, can be interpreted in relation to body surface ECG measurements via a mathematical model of the heart and torso, which includes the spatial distribution of cardiac ion channels throughout the myocardium and the individual kinetics for each of the approximately 50 types of ion channel, exchanger or pump known to be present in the heart. Similarly, linking molecular defects such asmutations of chloride ion channels in lung epithelial cells to the integrated function of the intact lung requires models that include the detailed anatomy of the lungs, the physics of air flow, blood flow and gas exchange, togetherwith the large deformationmechanics of breathing.Organizingthis largebody of knowledge into a coherent framework for modelling requires the development of ontologies, markup languages for encoding models, and web-accessible distributed databases. In this article we review the state of the field at all the relevant levels, and the tools that are being developed to tackle such complexity. Integrative physiology is central to the interpretation of genomic and proteomic data, and is becoming a highly quantitative, computer-intensive discipline.</t>
  </si>
  <si>
    <t>10.1113/expphysiol.2003.026740</t>
  </si>
  <si>
    <t>Chemical ideograms and molecular computer graphics</t>
  </si>
  <si>
    <t>Dubois, Laurent, Weber</t>
  </si>
  <si>
    <t>Dubois, J. E.; Laurent, D.; Weber, J.</t>
  </si>
  <si>
    <t>10.1007/BF01901269</t>
  </si>
  <si>
    <t>Cross-beam vector Doppler ultrasound for angle-independent velocity measurements</t>
  </si>
  <si>
    <t>Dunmire et al.</t>
  </si>
  <si>
    <t>Physiolgoy</t>
  </si>
  <si>
    <t>Dunmire, B.; Beach, K. W.; Labs, K.-H.; Plett, M.; Jr, D. E. Strandness</t>
  </si>
  <si>
    <t>10.1016/S0301-5629(00)00287-8</t>
  </si>
  <si>
    <t>Functional Mechanisms of Recovery after Chronic Stroke: Modeling with the Virtual Brain</t>
  </si>
  <si>
    <t>Falcon et al.</t>
  </si>
  <si>
    <t>Falcon, Maria Inez; Riley, Jeffrey D.; Jirsa, Viktor; McIntosh, Anthony R.; Chen, E. Elinor; Solodkin, Ana</t>
  </si>
  <si>
    <t>10.1523/ENEURO.0158-15.2016</t>
  </si>
  <si>
    <t>Interactive Visualization of 3D Histopathology in Native Resolution</t>
  </si>
  <si>
    <t>idea is really to explore the histopathology datasets</t>
  </si>
  <si>
    <t>*context: Pathology is the medical discipline studying the origin and diagnosis of disease at the cellular level. Creation of novel visualization system for volumetric histopathology data in the native resolution produced by WSI scanners. *The evaluation indicates that 3D histology visualization supports the expert in getting a more complete volumetric understanding of the tissue at hand in contrast to a pure mental model. For tissue structures such as vessels and glands, the utility of 3D visualization is particularly pertinent.</t>
  </si>
  <si>
    <t>falk-histopath.png</t>
  </si>
  <si>
    <t>Falk, Martin; Ynnerman, Anders; Treanor, Darren; Lundström, Claes</t>
  </si>
  <si>
    <t>We present a visualization application that enables effective interactive visual analysis of large-scale 3D histopathology, that is, high-resolution 3D microscopy data of human tissue. Clinical work flows and research based on pathology have, until now, largely been dominated by 2D imaging. As we will show in the paper, studying volumetric histology data will open up novel and useful opportunities for both research and clinical practice. Our starting point is the current lack of appropriate visualization tools in histopathology, which has been a limiting factor in the uptake of digital pathology. Visualization of 3D histology data does pose difficult challenges in several aspects. The full-color datasets are dense and large in scale, on the order of 100,000 × 100,000× 100 voxels. This entails serious demands on both rendering performance and user experience design. Despite this, our developed application supports interactive study of 3D histology datasets at native resolution. Our application is based on tailoring and tuning of existing methods, system integration work, as well as a careful study of domain specific demands emanating from a close participatory design process with domain experts as team members. Results from a user evaluation employing the tool demonstrate a strong agreement among the 14 participating pathologists that 3D histopathology will be a valuable and enabling tool for their work.</t>
  </si>
  <si>
    <t>pathology, histopathology</t>
  </si>
  <si>
    <t>improve interactions, post-processing and registration of slide images on-the-fly, explore methods to effectively differentiate tissue components</t>
  </si>
  <si>
    <t>10.1109/TVCG.2018.2864816</t>
  </si>
  <si>
    <t>4DFlowNet: Super-Resolution 4D Flow MRI Using Deep Learning and Computational Fluid Dynamics</t>
  </si>
  <si>
    <t>Ferdian, Edward; Suinesiaputra, Avan; Dubowitz, David J.; Zhao, Debbie; Wang, Alan; Cowan, Brett; Young, Alistair A.</t>
  </si>
  <si>
    <t>10.3389/fphy.2020.00138</t>
  </si>
  <si>
    <t xml:space="preserve">Seeing is believing – multi-scale spatio-temporal imaging towards in vivo cell biology </t>
  </si>
  <si>
    <t>Follain et al.</t>
  </si>
  <si>
    <t>n this Commentary, we aim to provide a snapshot of existing as well as recent developments in live-cell imaging, which now makes the concept of in vivo cell biology a reachable target.</t>
  </si>
  <si>
    <t>Follain, G., Mercier, L., Osmani, N., Harlepp, S. and Goetz, J.G.</t>
  </si>
  <si>
    <t>Life is driven by a set of biological events that are naturally dynamic and tightly orchestrated from the single molecule to entire organisms. Although biochemistry and molecular biology have been essential in deciphering signaling at a cellular and organismal level, biological imaging has been instrumental for unraveling life processes across multiple scales. Imaging methods have considerably improved over the past decades and now allow to grasp the inner workings of proteins, organelles, cells, organs and whole organisms. Not only do they allow us to visualize these events in their most-relevant context but also to accurately quantify underlying biomechanical features and, so, provide essential information for their understanding. In this Commentary, we review a palette of imaging (and biophysical) methods that are available to the scientific community for elucidating a wide array of biological events. We cover the most-recent developments in intravital imaging, light-sheet microscopy, super-resolution imaging, and correlative light and electron microscopy. In addition, we illustrate how these technologies have led to important insights in cell biology, from the molecular to the whole-organism resolution. Altogether, this review offers a snapshot of the current and state-of-the-art imaging methods that will contribute to the understanding of life and disease.</t>
  </si>
  <si>
    <t>Cell biology, Imaging, In vivo imaging, 1PEM, 2PEM, CLEM, LSFM, SIM, SPIM, STED microscopy</t>
  </si>
  <si>
    <t>10.1242/jcs.189001</t>
  </si>
  <si>
    <t>Two-Dimensional Intraventricular Flow Mapping by Digital Processing Conventional Color-Doppler Echocardiography Images</t>
  </si>
  <si>
    <t>Garcia et al.</t>
  </si>
  <si>
    <t>Garcia, D.; Alamo, J. C. del; Tanne, D.; Yotti, R.; Cortina, C.; Bertrand, É; Antoranz, J. C.; Perez-David, E.; Rieu, R.; Fernandez-Aviles, F.; Bermejo, J.</t>
  </si>
  <si>
    <t>Doppler echocardiography remains the most extended clinical modality for the evaluation of left ventricular (LV) function. Current Doppler ultrasound methods, however, are limited to the representation of a single flow velocity component. We thus developed a novel technique to construct 2D time-resolved (2D+t) LV velocity fields from conventional transthoracic clinical acquisitions. Combining color-Doppler velocities with LV wall positions, the cross-beam blood velocities were calculated using the continuity equation under a planar flow assumption. To validate the algorithm, 2D Doppler flow mapping and laser particle image velocimetry (PIV) measurements were carried out in an atrio-ventricular duplicator. Phase-contrast magnetic resonance (MR) acquisitions were used to measure in vivo the error due to the 2D flow assumption and to potential scan-plane misalignment. Finally, the applicability of the Doppler technique was tested in the clinical setting. In vitro experiments demonstrated that the new method yields an accurate quantitative description of the main vortex that forms during the cardiac cycle (mean error for vortex radius, position and circulation). MR image analysis evidenced that the error due to the planar flow assumption is close to 15% and does not preclude the characterization of major vortex properties neither in the normal nor in the dilated LV. These results are yet to be confirmed by a head-to-head clinical validation study. Clinical Doppler studies showed that the method is readily applicable and that a single large anterograde vortex develops in the healthy ventricle while supplementary retrograde swirling structures may appear in the diseased heart. The proposed echocardiographic method based on the continuity equation is fast, clinically-compliant and does not require complex training. This technique will potentially enable investigators to study of additional quantitative aspects of intraventricular flow dynamics in the clinical setting by high-throughput processing conventional color-Doppler images.</t>
  </si>
  <si>
    <t>10.1109/TMI.2010.2049656</t>
  </si>
  <si>
    <t>DimLift: Interactive Hierarchical Data Exploration Through Dimensional Bundling</t>
  </si>
  <si>
    <t xml:space="preserve">clinical routine data </t>
  </si>
  <si>
    <t>Molecule, Cell, *Population</t>
  </si>
  <si>
    <t>for domain experts, input data have been transformed and plotted with statistical measures in interactive tool; mainly exploration component because experts may not necessarily know what they're looking for in the data and want to also see what the raw item values look like (in innermost level of parallel coordinates plot)</t>
  </si>
  <si>
    <t>metabolism, aging, pathophysiology, ischemia</t>
  </si>
  <si>
    <t xml:space="preserve">brain </t>
  </si>
  <si>
    <t xml:space="preserve">DimLift is a method that uses linear dimensionality reduction of mixed data to help experts identify subtle patterns and relationships that are of interest in analysis process </t>
  </si>
  <si>
    <t>garrison-dimlift.jpg</t>
  </si>
  <si>
    <t>Garrison, Laura; Müller, Juliane; Schreiber, Stefanie; Oeltze-Jafra, Steffen; Hauser, Helwig; Bruckner, Stefan</t>
  </si>
  <si>
    <t>The identification of interesting patterns and relationships is essential to exploratory data analysis. This becomes increasingly difficult in high dimensional datasets. While dimensionality reduction techniques can be utilized to reduce the analysis space, these may unintentionally bury key dimensions within a larger grouping and obfuscate meaningful patterns. With this work we introduce DimLift, a novel visual analysis method for creating and interacting with dimensional bundles. Generated through an iterative dimensionality reduction or user-driven approach, dimensional bundles are expressive groups of dimensions that contribute similarly to the variance of a dataset. Interactive exploration and reconstruction methods via a layered parallel coordinates plot allow users to lift interesting and subtle relationships to the surface, even in complex scenarios of missing and mixed data types. We exemplify the power of this technique in an expert case study on clinical cohort data alongside two additional case examples from nutrition and ecology.</t>
  </si>
  <si>
    <t>parallel coordinates, hierarchical data organization, visual analysis, PCA, layered parallel coordinates, PC</t>
  </si>
  <si>
    <t>possible connections to edge bundling for graph and network data visualization</t>
  </si>
  <si>
    <t>10.1109/TVCG.2021.3057519</t>
  </si>
  <si>
    <t>Visualization and Exploration of Transcriptomics Data</t>
  </si>
  <si>
    <t>Gehlenborg, Nils</t>
  </si>
  <si>
    <t>Hierarchical fibrous structures for muscle-inspired soft-actuators: A review</t>
  </si>
  <si>
    <t>Gotti, Carlo; Sensini, Alberto; Zucchelli, Andrea; Carloni, Raffaella; Focarete, Maria</t>
  </si>
  <si>
    <t>10.1016/j.apmt.2020.100772</t>
  </si>
  <si>
    <t>Case study: an environment for understanding protein simulations using game graphics</t>
  </si>
  <si>
    <t>Gresh, D.; Suits, F.; Sham, Yuk Yin</t>
  </si>
  <si>
    <t>10.1109/VISUAL.2001.964547</t>
  </si>
  <si>
    <t>Multiscale Unfolding: Illustratively Visualizing the Whole Genome at a Glance.</t>
  </si>
  <si>
    <t>Halladjian, Sarkis; Kouřil, David; Miao, Haichao; Groeller, E.; Viola, I.; Isenberg, T.</t>
  </si>
  <si>
    <t>10.1109/TVCG.2021.3065443</t>
  </si>
  <si>
    <t>Real-Time Visualization of Large Time-Varying Molecules</t>
  </si>
  <si>
    <t>Hao, Xuejun; Varshney, Amitabh; Sukharev, Sergei</t>
  </si>
  <si>
    <t>10.1109/10.1.1.2.2390</t>
  </si>
  <si>
    <t>Molecules into Cells: Specifying Spatial Architecture</t>
  </si>
  <si>
    <t>Harold, Franklin M.</t>
  </si>
  <si>
    <t>10.1128/MMBR.69.4.544-564.2005</t>
  </si>
  <si>
    <t>The Virtual Liver Network: systems understanding from bench to bedside</t>
  </si>
  <si>
    <t>Henney, A.; H.Coaker</t>
  </si>
  <si>
    <t>Organ, System*</t>
  </si>
  <si>
    <t>10.4155/fmc.14.127</t>
  </si>
  <si>
    <t>Dynamic personalities of proteins</t>
  </si>
  <si>
    <t>Henzler-Wildman, Katherine; Kern, Dorothee</t>
  </si>
  <si>
    <t>10.1038/nature06522</t>
  </si>
  <si>
    <t>A survey of physical methods for studying nuclear mechanics and mechanobiology</t>
  </si>
  <si>
    <t>Hobson, Falvo, Superfine</t>
  </si>
  <si>
    <t>Organelle</t>
  </si>
  <si>
    <t>explore data to understand mechanical properties of the nucleus</t>
  </si>
  <si>
    <t>Hobson, Chad M.; Falvo, Michael R.; Superfine, Richard</t>
  </si>
  <si>
    <t>It is increasingly appreciated that the cell nucleus is not only a home for DNA but also a complex material that resists physical deformations and dynamically responds to external mechanical cues. The molecules that confer mechanical properties to nuclei certainly contribute to laminopathies and possibly contribute to cellular mechanotransduction and physical processes in cancer such as metastasis. Studying nuclear mechanics and the downstream biochemical consequences or their modulation requires a suite of complex assays for applying, measuring, and visualizing mechanical forces across diverse length, time, and force scales. Here, we review the current methods in nuclear mechanics and mechanobiology, placing specific emphasis on each of their unique advantages and limitations. Furthermore, we explore important considerations in selecting a new methodology as are demonstrated by recent examples from the literature. We conclude by providing an outlook on the development of new methods and the judicious use of the current techniques for continued exploration into the role of nuclear mechanobiology.</t>
  </si>
  <si>
    <t>10.1063/5.0068126</t>
  </si>
  <si>
    <t>Virtual physiological human 2016: translating the virtual physiological human to the clinic</t>
  </si>
  <si>
    <t>Hoekstra et al.</t>
  </si>
  <si>
    <t>Hoekstra, Alfons G.; van Bavel, Ed; Siebes, Maria; Gijsen, Frank; Geris, Liesbet</t>
  </si>
  <si>
    <t>10.1098/rsfs.2017.0067</t>
  </si>
  <si>
    <t>Phoenix Virtual Heart: A Hybrid VR-Desktop Visualization System for Cardiac Surgery Planning and Education</t>
  </si>
  <si>
    <t xml:space="preserve">Huang et al. </t>
  </si>
  <si>
    <t>facilitate both surgical planning and education</t>
  </si>
  <si>
    <t>Huang, J.; Plasencia, J.D.; Bardo, D.M.; Huber, N.C.; Ellsworth, E.G.; Zangwill, S.D; Bryan, C.</t>
  </si>
  <si>
    <t>Physicians diagnosing and treating complex, structural congenital heart disease (CHD), i.e., heart defects present at birth, often rely on visualization software that scrolls through a volume stack of two-dimensional (2D) medical images. Due to limited display dimensions, conventional desktop-based applications have difficulties facilitating physicians converting 2D images to 3D intelligence. Recently, 3D printing of anatomical models has emerged as a technique to analyze CHD, but current workflows are tedious. To this end, we introduce and describe our ongoing work developing the Phoenix Virtual Heart (PVH), a hybrid VR -desktop software to aid in CHD surgical planning and family consultation. PVH is currently being integrated into a 3D printing workflow at a children's hospital as a way to increase physician efficiency and confidence, allowing physicians to analyze virtual anatomical models for surgical planning and family consultation. We describe the iterative design process that led to PVH, discuss how it fits into a 3D printing workflow, and present formative feedback from clinicians that are beginning to use the application.</t>
  </si>
  <si>
    <t>virtual heart, simulation, VR, immersive analytics</t>
  </si>
  <si>
    <t>10.1109/VAHC53616.2021.00012</t>
  </si>
  <si>
    <t>Review Paper: Continuum biomechanics of soft biological tissues</t>
  </si>
  <si>
    <t>Humphrey, J.d.</t>
  </si>
  <si>
    <t>10.1098/rspa.2002.1060</t>
  </si>
  <si>
    <t>A Multi-scale Visual Analytics Approach for Exploring Biomedical Knowledge</t>
  </si>
  <si>
    <t>Husain, Fahd; Romero-Gomez, Rosa; Kuang, Emily; Segura, Dario; Carolli, Adamo; Liu, Lai Chung; Cheung, Manfred; Paris, Yohann</t>
  </si>
  <si>
    <t>The New Field of Network Physiology: Building the Human Physiolome</t>
  </si>
  <si>
    <t>Ivanov, Plamen Ch.</t>
  </si>
  <si>
    <t>10.3389/fnetp.2021.711778</t>
  </si>
  <si>
    <t>Interaction Design for Fragment-Based Molecule Parameterisation</t>
  </si>
  <si>
    <t xml:space="preserve">J.M. van der Woning (Jimi); </t>
  </si>
  <si>
    <t xml:space="preserve">mainly visual analysis, smaller task of exploration of the shape/dynamics of the cavity </t>
  </si>
  <si>
    <t>J.M. van der Woning (Jimi); Life Sciences and Health; Life Sciences and Health; Software Analysis and Transformation; Software Analysis and Transformation</t>
  </si>
  <si>
    <t>Life Sciences and Health; Life Sciences and Health; Software Analysis and Transformation; Software Analysis and Transformation</t>
  </si>
  <si>
    <t>COVID-view: Diagnosis of COVID-19 using Chest CT</t>
  </si>
  <si>
    <t>Jadhav et al.</t>
  </si>
  <si>
    <t>Breathing</t>
  </si>
  <si>
    <t>Lungs</t>
  </si>
  <si>
    <t>Jadhav, S., Deng, G., Zawin, M. and Kaufman, A.E.</t>
  </si>
  <si>
    <t xml:space="preserve"> Significant work has been done towards deep learning (DL) models for automatic lung and lesion segmentation and classification of COVID-19 on chest CT data. However, comprehensive visualization systems focused on supporting the dual visual+DL diagnosis of COVID-19 are non-existent. We present COVID-view, a visualization application specially tailored for radiologists to diagnose COVID-19 from chest CT data. The system incorporates a complete pipeline of automatic lungs segmentation, localization/isolation of lung abnormalities, followed by visualization, visual and DL analysis, and measurement/quantification tools. Our system combines the traditional 2D workflow of radiologists with newer 2D and 3D visualization techniques with DL support for a more comprehensive diagnosis. COVID-view incorporates a novel DL model for classifying the patients into positive/negative COVID-19 cases, which acts as a reading aid for the radiologist using COVID-view and provides the attention heatmap as an explainable DL for the model output. We designed and evaluated COVID-view through suggestions, close feedback and conducting case studies of real-world patient data by expert radiologists who have substantial experience diagnosing chest CT scans for COVID-19, pulmonary embolism, and other forms of lung infections. We present requirements and task analysis for the diagnosis of COVID-19 that motivate our design choices and results in a practical system which is capable of handling real-world patient cases.</t>
  </si>
  <si>
    <t>KEGG mapping tools for uncovering hidden features in biological data</t>
  </si>
  <si>
    <t>Kanehisa, Minoru; Sato, Yoko; Kawashima, Masayuki</t>
  </si>
  <si>
    <t>10.1002/pro.4172</t>
  </si>
  <si>
    <t>Opsin spectral sensitivity determines the effectiveness of optogenetic termination of ventricular fibrillation in the human heart: a simulation study</t>
  </si>
  <si>
    <t>Karathanos, Thomas V.; Bayer, Jason D.; Wang, Dafang; Boyle, Patrick M.; Trayanova, Natalia A.</t>
  </si>
  <si>
    <t>10.1113/JP271739</t>
  </si>
  <si>
    <t>Real-Time Two-Dimensional Blood Flow Imaging Using an Autocorrelation Technique</t>
  </si>
  <si>
    <t>Kasai, C.; Namekawa, K.; Koyano, A.; Omoto, R.</t>
  </si>
  <si>
    <t>10.1109/T-SU.1985.31615</t>
  </si>
  <si>
    <t>Echocardiographic Particle Image Velocimetry: A Novel Technique for Quantification of Left Ventricular Blood Vorticity Pattern</t>
  </si>
  <si>
    <t>Kheradvar, Arash; Houle, Helene; Pedrizzetti, Gianni; Tonti, Giovanni; Belcik, Todd; Ashraf, Muhammad; Lindner, Jonathan R.; Gharib, Morteza; Sahn, David</t>
  </si>
  <si>
    <t>10.1016/j.echo.2009.09.007</t>
  </si>
  <si>
    <t>A new soft-tissue simulation strategy for cranio-maxillofacial surgery using facial muscle template model</t>
  </si>
  <si>
    <t>Kim, Hyungmin; Jürgens, Philipp; Weber, Stefan; Nolte, Lutz-Peter; Reyes, Mauricio</t>
  </si>
  <si>
    <t>10.1016/j.pbiomolbio.2010.09.004</t>
  </si>
  <si>
    <t>Negative Charge and Poly-ADP-Ribosylation: A Scientific Animation</t>
  </si>
  <si>
    <t>Instant Construction of Atomistic Models for Visualization in Integrative Cell Biology</t>
  </si>
  <si>
    <t>Klein, Tobias</t>
  </si>
  <si>
    <t>Blood flow patterns in the human aorta studied by magnetic resonance</t>
  </si>
  <si>
    <t>Klipstein, Richard H.; Firmin, David N.; Underwood, S. Richard; R. Simon 0. Rees, Donald B. Longmore</t>
  </si>
  <si>
    <t>Visualization of Biomolecular Structures: State of the Art</t>
  </si>
  <si>
    <t>Kozlíková, Barbora; Krone, Michael; Lindow, Norbert; Falk, Martin; Baaden, Marc; Baum, Daniel; Viola, Ivan; Parulek, Julius; Hege, Hans-Christian</t>
  </si>
  <si>
    <t>molecular dynamics, reaction, pathway</t>
  </si>
  <si>
    <t xml:space="preserve">overview of existing literature for visualizing molecular strucrtures and their dynamics, including interactions with ligands/molecular reactions, some discussion of showing pathways but limited </t>
  </si>
  <si>
    <t>10.2312/eurovisstar.20151112</t>
  </si>
  <si>
    <t>Multi-Scale Multivariate Models for Small Area Health Survey Data: A Chilean Example</t>
  </si>
  <si>
    <t>Lawson, Andrew; Schritz, Anna; Villarroel, Luis; Aguayo, Gloria A.</t>
  </si>
  <si>
    <t>10.3390/ijerph17051682</t>
  </si>
  <si>
    <t>Ellipsoidal Abstract and Illustrative Representations of Molecular Surfaces</t>
  </si>
  <si>
    <t>Liang, Meng; Fu, Yuhang; Gao, Ruibo; Wang, Qiaoqiao; Nie, Junlan</t>
  </si>
  <si>
    <t>10.3390/ijms20205158</t>
  </si>
  <si>
    <t>Virtual reality for 3D histology: multi-scale visualization of organs with interactive feature exploration</t>
  </si>
  <si>
    <t>Liimatainen et al.</t>
  </si>
  <si>
    <t>Microscopy (whole slide images)</t>
  </si>
  <si>
    <t>Visualize and connect levels to understand input data main component, secondary component is analysis of the data (quantitative features computed from the histology)</t>
  </si>
  <si>
    <t>tissue, organs</t>
  </si>
  <si>
    <t>BMC Cancer</t>
  </si>
  <si>
    <t>Liimatainen, K., Latonen, L., Valkonen, M., Kartasalo, K. and Ruusuvuori, P</t>
  </si>
  <si>
    <t>Background: Virtual reality (VR) enables data visualization in an immersive and engaging manner, and it can be used for creating ways to explore scientific data. Here, we use VR for visualization of 3D histology data, creating a novel interface for digital pathology to aid cancer research.
Methods: Our contribution includes 3D modeling of a whole organ and embedded objects of interest, fusing the models with associated quantitative features and full resolution serial section patches, and implementing the virtual reality application. Our VR application is multi-scale in nature, covering two object levels representing different ranges of detail, namely organ level and sub-organ level. In addition, the application includes several data layers, including the measured histology image layer and multiple representations of quantitative features computed from the histology.
Results: In our interactive VR application, the user can set visualization properties, select different samples and features, and interact with various objects, which is not possible in the traditional 2D-image view used in digital pathology. In this work, we used whole mouse prostates (organ level) with prostate cancer tumors (sub-organ objects of interest) as example cases, and included quantitative histological features relevant for tumor biology in the VR model.
Conclusions: Our application enables a novel way for exploration of high-resolution, multidimensional data for biomedical research purposes, and can also be used in teaching and researcher training. Due to automated processing of the histology data, our application can be easily adopted to visualize other organs and pathologies from various origins.</t>
  </si>
  <si>
    <t>3D; Digital pathology; Histology; Virtual reality; Visualization</t>
  </si>
  <si>
    <t>10.1186/s12885-021-08542-9</t>
  </si>
  <si>
    <t>Interactive Rendering of Materials and Biological Structures on Atomic and Nanoscopic Scale</t>
  </si>
  <si>
    <t>Lindow, N.; Baum, D.; Hege, H.</t>
  </si>
  <si>
    <t>The CellML Model Repository</t>
  </si>
  <si>
    <t>Lloyd, Catherine M.; Lawson, James R.; Hunter, Peter J.; Nielsen, Poul F.</t>
  </si>
  <si>
    <t>10.1093/bioinformatics/btn390</t>
  </si>
  <si>
    <t>Towards a systems view of IBS</t>
  </si>
  <si>
    <t>Mayer, Emeran A.; Labus, Jennifer S.; Tillisch, Kirsten; Cole, Steven W.; Baldi, Pierre</t>
  </si>
  <si>
    <t xml:space="preserve">*System </t>
  </si>
  <si>
    <t>10.1038/nrgastro.2015.121</t>
  </si>
  <si>
    <t>Placenta Maps: In Utero Placental Health Assessment of the Human Fetus</t>
  </si>
  <si>
    <t>Miao, Haichao; Mistelbauer, Gabriel; Karimov, Alexey; Alansary, Amir; Davidson, Alice; Lloyd, David F. A.; Damodaram, Mellisa; Story, Lisa; Hutter, Jana; Hajnal, Joseph V.; Rutherford, Mary; Preim, Bernhard; Kainz, Bernhard; Gröller, M. Eduard</t>
  </si>
  <si>
    <t>10.1109/TVCG.2017.2674938</t>
  </si>
  <si>
    <t>DNA microarrays and beyond: completing the journey from tissue to cell</t>
  </si>
  <si>
    <t>Mills, J. C.; Roth, K. A.; Cagan, R. L.; Gordon, J. I.</t>
  </si>
  <si>
    <t>10.1038/35087108</t>
  </si>
  <si>
    <t>Three dimensional visualization of proteins in cellular interactions</t>
  </si>
  <si>
    <t>Monks, C.R.F.; Crossno, P.J.; Davidson, G.; Pavlakos, C.; Kupfer, A.; Silva, C.; Wylie, B.</t>
  </si>
  <si>
    <t>10.1109/VISUAL.1996.568133</t>
  </si>
  <si>
    <t>Quantifying intracellular rates of glycolytic and oxidative ATP production and consumption using extracellular flux measurements</t>
  </si>
  <si>
    <t>Mookerjee, Shona A.; Gerencser, Akos A.; Nicholls, David G.; Brand, Martin D.</t>
  </si>
  <si>
    <t>10.1074/jbc.M116.774471</t>
  </si>
  <si>
    <t>Applications of computational models to better understand microvascular remodelling: a focus on biomechanical integration across scales</t>
  </si>
  <si>
    <t>Murfee, Walter L.; Sweat, Richard S.; Tsubota, Ken-Ichi; Mac Gabhann, Feilim; Khismatullin, Damir; Peirce, Shayn M.</t>
  </si>
  <si>
    <t>Simulations</t>
  </si>
  <si>
    <t>Morphogeneis - microvascular network remodeling from molecular to tissue scale. Not a visualization approach per se, but discussion of the various modeling appraoches</t>
  </si>
  <si>
    <t>Vasclulature</t>
  </si>
  <si>
    <t>Microvascular remodelling requires the dynamic interplay between molecular signalling, various cell behaviours and tissue-level changes that feedback on one another. The focus of this review was to highlight how different biomechanical dynamics studied at one scale can influence behaviour at another scale</t>
  </si>
  <si>
    <t>Microvascular network remodelling is a common denominator for multiple pathologies and involves both angiogenesis, defined as the sprouting of new capillaries, and network patterning associated with the organization and connectivity of existing vessels. Much of what we know about microvascular remodelling at the network, cellular and molecular scales has been derived from reductionist biological experiments, yet what happens when the experiments provide incomplete (or only qualitative) information? This review will emphasize the value of applying computational approaches to advance our understanding of the underlying mechanisms and effects of microvascular remodelling. Examples of individual computational models applied to each of the scales will highlight the potential of answering specific questions that cannot be answered using typical biological experimentation alone. Looking into the future, we will also identify the needs and challenges associated with integrating computational models across scales.</t>
  </si>
  <si>
    <t>microcirculation, angiogenesis, agent-based model, computational fluid dynamics, hypertension, multiscale computational model</t>
  </si>
  <si>
    <t>10.1098/rsfs.2014.0077</t>
  </si>
  <si>
    <t>Bridging scales: From cell biology to physiology using in situ single-cell technologies</t>
  </si>
  <si>
    <t>Nagle, Maeve P.; Tam, Gabriela S.; Maltz, Evan; Hemminger, Zachary; Wollman, Roy</t>
  </si>
  <si>
    <t>10.1016/j.cels.2021.03.002</t>
  </si>
  <si>
    <t>Interactive exploration of a 3D intracranial aneurysm wall model extracted from histologic slices</t>
  </si>
  <si>
    <t>Niemann et al.</t>
  </si>
  <si>
    <t>Niemann, Annika; Weigand, Simon; Hoffmann, Thomas; Skalej, Martin; Tulamo, Riikka; Preim, Bernhard; Saalfeld, Sylvia</t>
  </si>
  <si>
    <t>10.1007/s11548-019-02083-0</t>
  </si>
  <si>
    <t>Blood Flow Imaging—A New Angle-Independent Ultrasound Modality for the Visualization of Flow in Atrial Septal Defects in Children</t>
  </si>
  <si>
    <t>Nyrnes, Siri Ann; Løvstakken, Lasse; Torp, Hans; Haugen, Bjørn Olav</t>
  </si>
  <si>
    <t>10.1111/j.1540-8175.2007.00508.x</t>
  </si>
  <si>
    <t>A Topological Data Analysis perspective on noncovalent interactions in relativistic calculations</t>
  </si>
  <si>
    <t>Olejniczak, Małgorzata; Severo Pereira Gomes, André; Tierny, Julien</t>
  </si>
  <si>
    <t>10.1002/qua.26133</t>
  </si>
  <si>
    <t>GeomCell, Design of Cell Geometry</t>
  </si>
  <si>
    <t>Parulek, Sramek, Zahradnik</t>
  </si>
  <si>
    <t>Structure analysis</t>
  </si>
  <si>
    <t xml:space="preserve">direct visualization of the model output. Result can be used for communication </t>
  </si>
  <si>
    <t>Muscle cell</t>
  </si>
  <si>
    <t>Automatic methodology to construct muscle cells models and cell organelles, guided by model description language (MDL)</t>
  </si>
  <si>
    <t>parulek.jpg</t>
  </si>
  <si>
    <t>Parulek, Julius; Šrámek, Miloš; Zahradník, Ivan</t>
  </si>
  <si>
    <t>From the viewpoint of geometry, the structure of living cells is given by the 3D organization of their numerous intracellular organelles of various sizes, shapes, and locations. To understand them in their complexity, realistic computer models of cells may be instrumental and may moreover serve for virtual experiments and simulations of various kinds. We present a modeling concept based on the theory of implicit surfaces that allows for creation of a realistic infrastructure of the microworld of muscle cells. Creation of such models, consisting of hundreds or even thousands of organelles by means of traditional interactive techniques would, however, require unacceptably long time. Therefore, the whole model as well as each implicit object is created in an automatic process, guided by local and global geometric and statistic parameters. To accomplish this, we designed an XML-based cell modeling language. Further, the modeling system is supplemented by post-processing tools for model polygonization and voxelization, and, owing to high computational demands, was implemented in a grid environment.</t>
  </si>
  <si>
    <t>Adding dynamic aspect to the model</t>
  </si>
  <si>
    <t xml:space="preserve">add behavioral methods to organelles </t>
  </si>
  <si>
    <t>Zomit: biological data visualization and browsing.</t>
  </si>
  <si>
    <t>Pook, S; Vaysseix, G; Barillot, E</t>
  </si>
  <si>
    <t>10.1093/bioinformatics/14.9.807</t>
  </si>
  <si>
    <t>A Survey of Perceptually Motivated 3D Visualization of Medical Image Data</t>
  </si>
  <si>
    <t>Preim, Bernhard; Baer, Alexandra; Cunningham, Douglas; Isenberg, Tobias; Ropinski, Timo</t>
  </si>
  <si>
    <t xml:space="preserve">ORgan </t>
  </si>
  <si>
    <t>10.1111/cgf.12927</t>
  </si>
  <si>
    <t>A Survey of Visual Analytics for Public Health</t>
  </si>
  <si>
    <t>Preim, Bernhard; Lawonn, Kai</t>
  </si>
  <si>
    <t>clinical data, population-based data</t>
  </si>
  <si>
    <t>Population</t>
  </si>
  <si>
    <t xml:space="preserve">main focus is on visual analysis, particularly with public health experts often have specific goal for what they want to know about, although exploration can be an aspect if data are new/unfamilar, e.g., norwegian study on cognitive aging the support for ‘open-ended exploration’ was considered the major requirement. many visualization techniques can be used: parallel coordinates, parallel sets, tree maps, heatmaps, dot plots, etc. </t>
  </si>
  <si>
    <t>Cell physiology</t>
  </si>
  <si>
    <t>many: metabolites, whole body</t>
  </si>
  <si>
    <t xml:space="preserve"> We focus on visual analytics solutions where the user is in the loop and their reasoning process is supported. Thus, we exclude pure machine learning solutions. We restrict to structured data, e.g. measured data or categorical data. We do not consider unstructured text and related text mining methods that are rarely used for PH-related research. With our focus on public health, we exclude publications that deal with decision support for the treatment of one patient</t>
  </si>
  <si>
    <t>We describe visual analytics solutions aiming to support public health professionals, and thus, preventive measures. Prevention aims at advocating behaviour and policy changes likely to improve human health. Public health strives to limit the outbreak of acute diseases as well as the reduction of chronic diseases and injuries. For this purpose, data are collected to identify trends in human health, to derive hypotheses, e.g. related to risk factors, and to get insights in the data and the underlying phenomena. Most public health data have a temporal character. Moreover, the spatial character, e.g. spatial clustering of diseases, needs to be considered for decision-making. Visual analytics techniques involve (subspace) clustering, interaction techniques to identify relevant subpopulations, e.g. being particularly vulnerable to diseases, imputation of missing values, visual queries as well as visualization and interaction techniques for spatio-temporal data. We describe requirements, tasks and visual analytics techniques that are widely used in public health before going into detail with respect to applications. These include outbreak surveillance and epidemiology research, e.g. cancer epidemiology. We classify the solutions based on the visual analytics techniques employed. We also discuss gaps in the current state of the art and resulting research opportunities in a research agenda to advance visual analytics support in public health.</t>
  </si>
  <si>
    <t>visual analytics, epidemiology</t>
  </si>
  <si>
    <t>Visual analytics solutions have to represent the temporal and spatial character for most tasks performed by PH experts, e.g. analysing how health indicators have developed. A tight coupling of visual analytics and statistics is of utmost importance. While visual analytics solutions often help to detect patterns and correlations, ultimately they are supposed to favour an understanding of the underlying mechanisms, e.g. biological and physiological processes that explain the findings.</t>
  </si>
  <si>
    <t>10.1111/cgf.13891</t>
  </si>
  <si>
    <t>y - near upper BUT outside of it, with a bunch of geotagging-type papers</t>
  </si>
  <si>
    <t>Fixed-Charge Atomistic Force Fields for Molecular Dynamics Simulations in the Condensed Phase: An Overview</t>
  </si>
  <si>
    <t>Riniker, Sereina</t>
  </si>
  <si>
    <t>10.1021/acs.jcim.8b00042</t>
  </si>
  <si>
    <t>Reversible whole-organism cell cycle arrest in a living vertebrate</t>
  </si>
  <si>
    <t>Sampetrean, Oltea; Iida, Shin-ichi; Makino, Shinji; Matsuzaki, Yuriko; Ohno, Kikuo; Saya, Hideyuki</t>
  </si>
  <si>
    <t>10.4161/cc.8.4.7785</t>
  </si>
  <si>
    <t>Analyzing Protein Similarity by Clustering Molecular Surface Maps</t>
  </si>
  <si>
    <t>x-ray crystallography, NMR</t>
  </si>
  <si>
    <t>hierarchical clustering on molecular surface maps to identify similar proteins that implies similar function; data heavily abstracted from source to put this mainly as a pure visual analysis approach</t>
  </si>
  <si>
    <t>molecular dynamics, molecular properties</t>
  </si>
  <si>
    <t>hierarchically cluster and analyze protein ensembles based on surface similarity. Works by computing an image-based clustering of Molecular Surface Maps, then verify, interactively explore, and analyze the results. The hierarchical clustering is visualized as a dendrogram</t>
  </si>
  <si>
    <t>schatz2020.jpg</t>
  </si>
  <si>
    <t>Schatz, Karsten; Frieß, Florian; Schäfer, Marco; Ertl, Thomas; Krone, Michael</t>
  </si>
  <si>
    <t xml:space="preserve">Many biochemical and biomedical applications like protein engineering or drug design are concerned with finding functionally similar proteins, however, this remains to be a challenging task. We present a new imaged-based approach for identifying and visually comparing proteins with similar function that builds on the hierarchical clustering of Molecular Surface Maps. Such maps are two-dimensional representations of complex molecular surfaces and can be used to visualize the topology and different physico-chemical properties of proteins. Our method is based on the idea that visually similar maps also imply a similarity in the function of the mapped proteins. To determine map similarity we compute descriptive feature vectors using image moments, color moments, or a Convolutional Neural Network and use them for a hierarchical clustering of the maps. We show that image similarity as found by our clustering corresponds to functional similarity of mapped proteins by comparing our results to the BRENDA database, which provides a hierarchical function-based annotation of enzymes. We also compare our results to the TM-score, which is a similarity value for pairs of arbitrary proteins. Our visualization prototype supports the entire workflow from map generation, similarity computing to clustering and can be used to interactively explore and analyze the results.
</t>
  </si>
  <si>
    <t>molecular function, molecular structure</t>
  </si>
  <si>
    <t>evaluate the performance of a neural
network that is trained specifically for the feature extraction.</t>
  </si>
  <si>
    <t>10.2312/vcbm.20201177</t>
  </si>
  <si>
    <t>Popup-Plots: Warping Temporal Data Visualization</t>
  </si>
  <si>
    <t>Schmidt et al.</t>
  </si>
  <si>
    <t xml:space="preserve">PC-MRI (guess), longitudinal </t>
  </si>
  <si>
    <t xml:space="preserve">some raw data visualized as input, some aspect of browsing but mainly guided visual analysis approach </t>
  </si>
  <si>
    <t>aortic disssection [changes in diameter of aorta over time]</t>
  </si>
  <si>
    <t xml:space="preserve">Vessel </t>
  </si>
  <si>
    <t xml:space="preserve">popup-plots (PPs), a method for the visualization of 3D data sets containing two dependent variables and the independent variable time. In this case the two dependent variables are mapped to landmarks and attributes, with attributes being domain-specific measurements, and landmarks relating to spatial positions. PPs form a novel mapping technique to visualize data in three dimensions. PPs extend conventional 2D plots of space and attributes to the dimension of time, by bending the space using an ellipsoidal model. The visualization of time is a matter of interaction, steered by a user-specified 3D rotation. Depending on the viewing direction of PPs, different aspects of the data can be studied. The ellipsoidal model guarantees for smooth transitions during rotation. We applied our technique to two data sets from medicine and traffic analysis to assess the versatility of our approach. The temporal information is encoded into the visualization itself, resembling annual rings of a tree. </t>
  </si>
  <si>
    <t>schmidt2019.jpg</t>
  </si>
  <si>
    <t>Schmidt, Johanna; Fleischmann, Dominik; Preim, Bernhard; Brändle, Norbert; Mistelbauer, Gabriel</t>
  </si>
  <si>
    <t>Temporal data visualization is used to analyze dependent variables that vary over time, with time being an independent variable. Visualizing temporal data is inherently difficult, due to the many aspects that need to be communicated to the users (e.g., time and variable changes). This is an important topic in visualization, and a wide range of visualization techniques dealing with different tasks have already been designed. In this paper we propose popup-plots, a novel concept where the common interaction of 3D rotation is used to navigate through the data. This allows the users to view the data from different perspectives without having to learn and adapt to new interaction concepts. Popup-plots are therefore a novel method for visualizing and interacting with dependent variables over time. We extend 2D plots with the temporal information by bending the space according to the time. The bending is calculated based on a spherical coordinates approach, which is continuously influenced by the viewing direction towards the plot. Hence, the plot can be viewed from various angles with seamless transitions in between, offering the possibility to analyze different aspects of the represented data. As the current viewing direction is inherently depicted by the shape of the data, the users are able to deduce which part of the data is currently viewed. The temporal information is encoded into the visualization itself, resembling annual rings of a tree. We demonstrate our method by applying it to data from two different domains, comprising measurements at spatial positions over time, and we also evaluated the usability of our solution.</t>
  </si>
  <si>
    <t>longitudinal data, temporal data, aortic dissection</t>
  </si>
  <si>
    <t xml:space="preserve">data analysis functionalities of our approach. </t>
  </si>
  <si>
    <t>10.1109/TVCG.2018.2841385</t>
  </si>
  <si>
    <t xml:space="preserve">y-central area, with other time-dependent visualizations that don't have a specific application focus </t>
  </si>
  <si>
    <t xml:space="preserve">y? </t>
  </si>
  <si>
    <t>The PyMOL Molecular Graphics System, Version 2.5</t>
  </si>
  <si>
    <t>Schrödinger, LLC</t>
  </si>
  <si>
    <t>Atomic-Level Characterization of the Structural Dynamics of Proteins</t>
  </si>
  <si>
    <t>Shaw, David E.; Maragakis, Paul; Lindorff-Larsen, Kresten; Piana, Stefano; Dror, Ron O.; Eastwood, Michael P.; Bank, Joseph A.; Jumper, John M.; Salmon, John K.; Shan, Yibing; Wriggers, Willy</t>
  </si>
  <si>
    <t>10.1126/science.1187409</t>
  </si>
  <si>
    <t>Multi-scale computational modelling in biology and physiology</t>
  </si>
  <si>
    <t>Southern, James; Pitt-Francis, Joe; Whiteley, Jonathan; Stokeley, Daniel; Kobashi, Hiromichi; Nobes, Ross; Kadooka, Yoshimasa; Gavaghan, David</t>
  </si>
  <si>
    <t>cell, molecule, organell</t>
  </si>
  <si>
    <t>10.1016/j.pbiomolbio.2007.07.019</t>
  </si>
  <si>
    <t>Narcissus and Echo: Reflections on an Art-Science Collaboration</t>
  </si>
  <si>
    <t>Steinman, Dolores A.; Coppin, Peter W.; Steinman, David A.</t>
  </si>
  <si>
    <t>10.1162/leon_a_02009</t>
  </si>
  <si>
    <t>Neural inhibition can explain negative BOLD responses : A mechanistic modelling and fMRI study</t>
  </si>
  <si>
    <t>Sten, Sebastian; Lundengård, Karin; Witt, Suzanne Tyson; Cedersund, Gunnar; Elinder, Fredrik; Engström, Maria</t>
  </si>
  <si>
    <t>Localizing protein-protein interactions in living cells using fluorescence lifetime imaging microscopy</t>
  </si>
  <si>
    <t>Sun, Yuansheng; Periasamy, Ammasi</t>
  </si>
  <si>
    <t>microscopy (FLIM)</t>
  </si>
  <si>
    <t>investigation of protein-protein interactions in living cells</t>
  </si>
  <si>
    <t>molecular reaction</t>
  </si>
  <si>
    <t>In the past decade, advances in fluorescence lifetime imaging have extensively applied in the life sciences, from fundamental biological investigations to advanced clinical diagnosis. Fluorescence lifetime imaging microscopy (FLIM) is now routinely used in the biological sciences to monitor dynamic signaling events inside living cells, e.g., Protein-Protein interactions. In this chapter, we describe the calibration of both time-correlated single-photon counting (TCSPC) and frequency domain (FD) FLIM systems and the acquisition and analysis of FLIM-FRET data for investigating Protein-Protein interactions in living cells.</t>
  </si>
  <si>
    <t xml:space="preserve">lFluorescence lifetime imaging microscopy (FLIM); Förster resonance energy transfer (FRET); FLIM-FRET Time-domain FLIM ;Time-correlated single-photon counting (TCSPC); FLIM Frequency-domain FLIM ;Protein–protein interactions </t>
  </si>
  <si>
    <t>10.1007/978-1-4939-2080-8_6</t>
  </si>
  <si>
    <t>Visualization and Quantification for Interactive Analysis of Neural Connectivity in Drosophila</t>
  </si>
  <si>
    <t>Swoboda, N.; Moosburner, J.; Bruckner, S.; Yu, J. Y.; Dickson, B. J.; Bühler, K.</t>
  </si>
  <si>
    <t>10.1111/cgf.12792</t>
  </si>
  <si>
    <t>Interactive visualization of multiscale biomedical data: an integrated approach</t>
  </si>
  <si>
    <t>Testi, Debora; Clapworthy, Gordon; Aylward, Stephen; Frangi, Alejandro; Christie, Richard</t>
  </si>
  <si>
    <t>microCT scan, and nanoscan</t>
  </si>
  <si>
    <t>msv-project.jpg</t>
  </si>
  <si>
    <t>Visualization of multiscale data is becoming increasingly important in all biomedical research projects. Huge amounts of data are being collected worldwide at all scale levels (from genes to body level). However, there is a clear lack of software tools to support the interactive inspection of these large data collections. A research consortium has been established to identify the challenges associated with real use case scenarios and to produce, in the next year, an open source library (MSVTK) to be used by any research project to effectively inspect and visualize multimodal, multidimensional and multiscale data. We will review here the challenges associated with the development of this visualization software library and the preliminary approaches under investigation.</t>
  </si>
  <si>
    <t>multiscale, biomedical data, visualization</t>
  </si>
  <si>
    <t>A Mathematical Model to Simulate Glioma Growth and Radiotherapy at the Microscopic Level</t>
  </si>
  <si>
    <t>Toma, A.; Holl-Ulrich, K.; Becker, S.; Mang, A.; Schütz, T. A.; Bonsanto, M. M.; Tronnier, V.; Buzug, T. M.</t>
  </si>
  <si>
    <t>10.1515/bmt-2012-4081</t>
  </si>
  <si>
    <t>Comparison of Multiscale Imaging Methods for Brain Research</t>
  </si>
  <si>
    <t>Tröger, Jessica; Hoischen, Christian; Perner, Birgit; Monajembashi, Shamci; Barbotin, Aurélien; Löschberger, Anna; Eggeling, Christian; Kessels, Michael M.; Qualmann, Britta; Hemmerich, Peter</t>
  </si>
  <si>
    <t>Focus on imaging, but useful for visualization to know what methods are available.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</si>
  <si>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 major challenge in neuroscience is how to study structural alterations in the brain. Even small changes in synaptic composition could have severe outcomes for body functions. Many neuropathological diseases are attributable to disorganization of particular synaptic proteins. Yet, to detect and comprehensively describe and evaluate such often rather subtle deviations from the normal physiological status in a detailed and quantitative manner is very challenging. Here, we have compared side-by-side several commercially available light microscopes for their suitability in visualizing synaptic components in larger parts of the brain at low resolution, at extended resolution as well as at super-resolution. Microscopic technologies included stereo, widefield, deconvolution, confocal, and super-resolution set-ups. We also analyzed the impact of adaptive optics, a motorized objective correction collar and CUDA graphics card technology on imaging quality and acquisition speed. Our observations evaluate a basic set of techniques, which allow for multi-color brain imaging from centimeter to nanometer scales. The comparative multi-modal strategy we established can be used as a guide for researchers to select the most appropriate light microscopy method in addressing specific questions in brain research, and we also give insights into recent developments such as optical aberration corrections.</t>
  </si>
  <si>
    <t>advanced light microscopy, super-resolution, multi-scale imaging, tissue, brain</t>
  </si>
  <si>
    <t>10.3390/cells9061377</t>
  </si>
  <si>
    <t>Arcadia: a visualization tool for metabolic pathways</t>
  </si>
  <si>
    <t>Villéger, Alice C.; Pettifer, Stephen R.; Kell, Douglas B.</t>
  </si>
  <si>
    <t>10.1093/bioinformatics/btq154</t>
  </si>
  <si>
    <t>Stochastic Simulation of Biomolecular Networks in Dynamic Environments</t>
  </si>
  <si>
    <t>Voliotis, Margaritis; Thomas, Philipp; Grima, Ramon; Bowsher, Clive G.</t>
  </si>
  <si>
    <t xml:space="preserve">Simulation of biomolecular networks is now indispensable for studying biological systems, from small reaction networks to large ensembles of cells. Here we present a novel approach for stochastic simulation of networks embedded in the dynamic environment of the cell and its surroundings. We thus sample trajectories of the stochastic process described by the chemical master equation with time-varying propensities. A comparative analysis shows that existing approaches can either fail dramatically, or else can impose impractical computational burdens due to numerical integration of reaction propensities, especially when cell ensembles are studied. Here we introduce the Extrande method which, given a simulated time course of dynamic network inputs, provides a conditionally exact and several orders-of-magnitude faster simulation solution. The new approach makes it feasible to demonstrate—using decision-making by a large population of quorum sensing bacteria—that robustness to fluctuations from upstream signaling places strong constraints on the design of networks determining cell fate. Our approach has the potential to significantly advance both understanding of molecular systems biology and design of synthetic circuits.
</t>
  </si>
  <si>
    <t>10.1371/journal.pcbi.1004923</t>
  </si>
  <si>
    <t>Considerations for Using the Vasculature as a Coordinate System to Map All the Cells in the Human Body</t>
  </si>
  <si>
    <t>Weber et al.</t>
  </si>
  <si>
    <t xml:space="preserve">System </t>
  </si>
  <si>
    <t xml:space="preserve">reason for doing the visualization is to explore how different cell types array and map along a common coordinate framework of the body  </t>
  </si>
  <si>
    <t>In this perspective, we examine the concept of a CCF based on the vasculature and describe why it would be an attractive choice for mapping the human body.</t>
  </si>
  <si>
    <t>Weber, Griffin M.; Ju, Yingnan; Börner, Katy</t>
  </si>
  <si>
    <t>Several ongoing international efforts are developing methods of localizing single cells within organs or mapping the entire human body at the single cell level, including the Chan Zuckerberg Initiative's Human Cell Atlas (HCA), and the Knut and Allice Wallenberg Foundation's Human Protein Atlas (HPA), and the National Institutes of Health's Human BioMolecular Atlas Program (HuBMAP). Their goals are to understand cell specialization, interactions, spatial organization in their natural context, and ultimately the function of every cell within the body. In the same way that the Human Genome Project had to assemble sequence data from different people to construct a complete sequence, multiple centers around the world are collecting tissue specimens from a diverse population that varies in age, race, sex, and body size. A challenge will be combining these heterogeneous tissue samples into a 3D reference map that will enable multiscale, multidimensional Google Maps-like exploration of the human body. Key to making alignment of tissue samples work is identifying and using a coordinate system called a Common Coordinate Framework (CCF), which defines the positions, or "addresses", in a reference body, from whole organs down to functional tissue units and individual cells. In this perspective, we examine the concept of a CCF based on the vasculature and describe why it would be an attractive choice for mapping the human body.</t>
  </si>
  <si>
    <t>coordinate system, vasculature, blood vessel, single cell, map, human body, atlas</t>
  </si>
  <si>
    <t>10.3389/fcvm.2020.00029</t>
  </si>
  <si>
    <t>A Connectome of the Adult Drosophila Central Brain</t>
  </si>
  <si>
    <t>Xu, C. Shan; Januszewski, Michal; Lu, Zhiyuan; Takemura, Shin-ya; Hayworth, Kenneth J.; Huang, Gary; Shinomiya, Kazunori; Maitin-Shepard, Jeremy; Ackerman, David; Berg, Stuart; Blakely, Tim; Bogovic, John; Clements, Jody; Dolafi, Tom; Hubbard, Philip; Kainmueller, Dagmar; Katz, William; Kawase, Takashi; Khairy, Khaled A.; Leavitt, Laramie; Li, Peter H.; Lindsey, Larry; Neubarth, Nicole; Olbris, Donald J.; Otsuna, Hideo; Troutman, Eric T.; Umayam, Lowell; Zhao, Ting; Ito, Masayoshi; Goldammer, Jens; Wolff, Tanya; Svirskas, Robert; Schlegel, Philipp; Neace, Erika R.; Knecht, Christopher J.; Alvarado, Chelsea X.; Bailey, Dennis A.; Ballinger, Samantha; Borycz, Jolanta A.; Canino, Brandon S.; Cheatham, Natasha; Cook, Michael; Dreher, Marisa; Duclos, Octave; Eubanks, Bryon; Fairbanks, Kelli; Finley, Samantha; Forknall, Nora; Francis, Audrey; Hopkins, Gary Patrick; Joyce, Emily M.; Kim, SungJin; Kirk, Nicole A.; Kovalyak, Julie; Lauchie, Shirley A.; Lohff, Alanna; Maldonado, Charli; Manley, Emily A.; McLin, Sari; Mooney, Caroline; Ndama, Miatta; Ogundeyi, Omotara; Okeoma, Nneoma; Ordish, Christopher; Padilla, Nicholas; Patrick, Christopher; Paterson, Tyler; Phillips, Elliott E.; Phillips, Emily M.; Rampally, Neha; Ribeiro, Caitlin; Robertson, Madelaine K.; Rymer, Jon Thomson; Ryan, Sean M.; Sammons, Megan; Scott, Anne K.; Scott, Ashley L.; Shinomiya, Aya; Smith, Claire; Smith, Kelsey; Smith, Natalie L.; Sobeski, Margaret A.; Suleiman, Alia; Swift, Jackie; Takemura, Satoko; Talebi, Iris; Tarnogorska, Dorota; Tenshaw, Emily; Tokhi, Temour; Walsh, John J.; Yang, Tansy; Horne, Jane Anne; Li, Feng; Parekh, Ruchi; Rivlin, Patricia K.; Jayaraman, Vivek; Ito, Kei; Saalfeld, Stephan; George, Reed; Meinertzhagen, Ian; Rubin, Gerald M.; Hess, Harald F.; Scheffer, Louis K.; Jain, Viren; Plaza, Stephen M.</t>
  </si>
  <si>
    <t>Visualizing Cells and Humans in 3D: Biomedical Image Analysis at Nanometer and Meter Scales</t>
  </si>
  <si>
    <t>Yoo, Terry S.; Bliss, Donald; Lowekamp, Bradley C.; Chen, David T.; Murphy, Gavin E.; Narayan, Kedar; Hartnell, Lisa M.; Do, Thao; Subramaniam, Sriram</t>
  </si>
  <si>
    <t>10.1109/MCG.2012.68</t>
  </si>
  <si>
    <t>Data-driven Sonification of CFD Aneurysm Models</t>
  </si>
  <si>
    <t>Detecting the Transition Stage of Cells and Cell Parts by Prototype-Based Classification</t>
  </si>
  <si>
    <t>Mathematical modelling of tumour growth and treatment</t>
  </si>
  <si>
    <t>Mechanotransduction within the nucleus</t>
  </si>
  <si>
    <t xml:space="preserve">Principles and Applications of Computer Graphics in Medicine
</t>
  </si>
  <si>
    <t>VH Dissector: a platform for curriculum development and presentation for the anatomical arts and sciences</t>
  </si>
  <si>
    <t>visible human dataset</t>
  </si>
  <si>
    <t>family of applications developed by the University of Hamburg based on the original male data set from the Visible Human project. Organ relationships, gunshot tracks, related physiology and histology can be learnt in a highly interactive manner</t>
  </si>
  <si>
    <t>Genome3D: A viewer-model framework for integrating and visualizing multi-scale epigenomic information within a three-dimensional genome</t>
  </si>
  <si>
    <t xml:space="preserve">gene interactions </t>
  </si>
  <si>
    <t>chromosome, gene</t>
  </si>
  <si>
    <t>Diffusion Tensor Visualization with Glyph Packing</t>
  </si>
  <si>
    <t>Kindlmann, Westin</t>
  </si>
  <si>
    <t>DTI</t>
  </si>
  <si>
    <t>visual analysis of data that are represented through glyph structures, collaborators were neurosurgeons (= experts, not really focus on general education)</t>
  </si>
  <si>
    <t>water diffusion in brain leads to brain structure</t>
  </si>
  <si>
    <t>Glyph packing uses a particle system with anisotropic potential energy profiles to arrange glyphs into a dense pattern that displays some of the visual continuity of texture-based visualizations, while maintaining the ability to discern the full tensor information at each glyph</t>
  </si>
  <si>
    <t>kindlmann.jpg</t>
  </si>
  <si>
    <t>Kindlmann, G.; Westin, C.-F.</t>
  </si>
  <si>
    <t>A common goal of multivariate visualization is to enable data inspection at discrete points, while also illustrating larger scale continuous structures. In diffusion tensor visualization, glyphs are typically used to meet the first goal, and methods such as texture synthesis or fiber tractography can address the second. We adapt particle systems originally developed for surface modeling and anisotropic mesh generation to enhance the utility of glyph-based tensor visualizations. By carefully distributing glyphs throughout the field (either on a slice, or in the volume) into a dense packing, using potential energy profiles shaped by the local tensor value, we remove undue visual emphasis of the regular sampling grid of the data, and the underlying continuous features become more apparent. The method is demonstrated on a DT-MRI scan of a patient with a brain tumor.</t>
  </si>
  <si>
    <t>glyphs, particles</t>
  </si>
  <si>
    <t>Extend the glyph packing method to sample implicit surfaces in the field, either isosurfaces of important tensor attributes (such as anisotropy), or distance volumes around segmented objects of interest (such as tumors).</t>
  </si>
  <si>
    <t>10.1109/TVCG.2006.134</t>
  </si>
  <si>
    <t>The application of GPU particle tracing to diffusion tensor field visualization</t>
  </si>
  <si>
    <t>Kondratieva et al.</t>
  </si>
  <si>
    <t xml:space="preserve">interactively visualize local variations in 3D diffusion tensor fields; main idea is to explore the data </t>
  </si>
  <si>
    <t xml:space="preserve">water molecule diffusion in tissue </t>
  </si>
  <si>
    <t>Brain, Heart</t>
  </si>
  <si>
    <t>We have presented an efficient and effective visualization system for 3D diffusion tensor fields. This system allows for the visual exploration of such fields at interactive rates and at arbitrary level of detail. The user can interactively select regions of interest by positioning a particle probe of adjustable position and size. A number of different visualization options can be selected to visualize local as well as global features in the diffusion process.
By using this system, local variations in diffusion tensor fields as well as anatomical structures can be visualized at interactive rates. Due to the possibility to simulate the dynamic behavior of massless particles in the derived diffusion field, a very intuitive approach to understanding diffusion tensor fields has been presented. In contrast to previous methods, real-time advection and rendering of large particle sets produces animations that closely and intuitively mimic the underlying dynamic diffusion process.</t>
  </si>
  <si>
    <t>kondratieva.jpg</t>
  </si>
  <si>
    <t>Kondratieva, Polina; Krüger, Jens; Westermann, Rüdiger</t>
  </si>
  <si>
    <t>In this paper we introduce GPU particle tracing for the visualization of 3D diffusion tensor fields. For about half a million particles, reconstruction of diffusion directions from the tensor field, time integration and rendering can be done at interactive rates. Different visualization options like oriented particles of diffusion-dependent shape, stream lines or stream tubes facilitate the use of particle tracing for diffusion tensor visualization. The proposed methods provide efficient and intuitive means to show the dynamics in diffusion tensor fields, and they accommodate the exploration of the diffusion properties of biological tissue.</t>
  </si>
  <si>
    <t>Biology Computing, Visualization, Biomedical Imaging, Computer Graphics, Application Software, Biological Tissues, Aerodynamics, Anisotropic Magnetoresistance, Tensile Stress, Shape, streamtube, glyph, color mapping</t>
  </si>
  <si>
    <t>10.1109/VISUAL.2005.1532780</t>
  </si>
  <si>
    <t>y-central part with GPU techniques papers</t>
  </si>
  <si>
    <t>Integrated Dual Analysis of Quantitative and Qualitative High-Dimensional Data</t>
  </si>
  <si>
    <t>Müller et al.</t>
  </si>
  <si>
    <t>Molecule, Cell, Tissue, Organ, *Population</t>
  </si>
  <si>
    <t>for domain experts, input data have been transformed and plotted with statistical measures in interactive tool; exploration component because experts may not necessarily know what they're looking for in the data and want to also see what the raw item values look like (in parallel coordinates plot)</t>
  </si>
  <si>
    <t>molecular pathways, tissue dynamics, pathophysiology, ischemia</t>
  </si>
  <si>
    <t>Integrated dual analysis method allows experts to explore data through coordinated multiple views; simultaneous exploration of dimensions and items space by comparing statistical measures that are applicable for both qualitative and quantatitive data types</t>
  </si>
  <si>
    <t>muller-ida.jpg</t>
  </si>
  <si>
    <t>Muller, Juliane; Garrison, Laura; Ulbrich, Philipp; Schreiber, Stefanie; Bruckner, Stefan; Hauser, Helwig; Oeltze-Jafra, Steffen</t>
  </si>
  <si>
    <t>The Dual Analysis framework is a powerful enabling technology for the exploration of high dimensional quantitative data by treating data dimensions as first-class objects that can be explored in tandem with data values. In this article, we extend the Dual Analysis framework through the joint treatment of quantitative (numerical) and qualitative (categorical) dimensions. Computing common measures for all dimensions allows us to visualize both quantitative and qualitative dimensions in the same view. This enables a natural joint treatment of mixed data during interactive visual exploration and analysis. Several measures of variation for nominal qualitative data can also be applied to ordinal qualitative and quantitative data. For example, instead of measuring variability from a mean or median, other measures assess inter-data variation or average variation from a mode. In this work, we demonstrate how these measures can be integrated into the Dual Analysis framework to explore and generate hypotheses about high-dimensional mixed data. A medical case study using clinical routine data of patients suffering from Cerebral Small Vessel Disease (CSVD), conducted with a senior neurologist and a medical student, shows that a joint Dual Analysis approach for quantitative and qualitative data can rapidly lead to new insights based on which new hypotheses may be generated.</t>
  </si>
  <si>
    <t>parallel coordinates, statistics, radar plot, scatter plot</t>
  </si>
  <si>
    <t>apply dimensionality reduction methods to reduce analysis space</t>
  </si>
  <si>
    <t>10.1109/TVCG.2021.3056424</t>
  </si>
  <si>
    <t>A Survey of Illustrative Visualization Techniques for Diffusion-Weighted MRI Tractography</t>
  </si>
  <si>
    <t>Isenberg, Tobias</t>
  </si>
  <si>
    <t>DW-MRI (DWI)</t>
  </si>
  <si>
    <t>Anatomy (Physiology drives the anatomy)</t>
  </si>
  <si>
    <t>Illustrative techniques used to help users better understand the data, tend to be geared towards making fiber tracking data easier to understand (processing of data with aim to clearly communicate/summarize salient properties of the data). Input data still plays part, so exploration, and cases of uncertainty visualization indicate some analytical tasks.</t>
  </si>
  <si>
    <t>water molecule diffusion through tissue</t>
  </si>
  <si>
    <t>brain, muscle</t>
  </si>
  <si>
    <t>survey of recent illustrative visualization approaches that use fiber tracking methods to depict anatomical structures, e.g., white matter of the brain or of muscle tissue. Grouped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</si>
  <si>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isenberg-star.jpg</t>
  </si>
  <si>
    <t>Fiber tracking is a common method for analyzing 3D tensor fields that arise from diffusion-weighted magnetic resonance imaging. This method can visualize, e.g., the structure of the brain's white matter or that of muscle tissue. Fiber tracking results in dense, line-based datasets that are often too large to understand when shown directly. This chapter provides a survey of recent illustrative visualization approaches that address this problem. We group this work into techniques that improve the depth perception of fiber tracts, techniques that visualize additional data about the tracts, techniques that employ focus+context visualization, visualizations of fiber tract bundles, representations of uncertainty in the context of probabilistic fiber tracking, and techniques that rely on a spatially abstracted visualization of connectivity.</t>
  </si>
  <si>
    <t>DWI</t>
  </si>
  <si>
    <t>10.1007/978-3-319-15090-1_12</t>
  </si>
  <si>
    <t>Motion Browser: Visualizing and Understanding Complex Upper Limb Movement Under Obstetrical Brachial Plexus Injuries</t>
  </si>
  <si>
    <t>Chan et al.</t>
  </si>
  <si>
    <t>electromyography (EMG; motion sensor data)</t>
  </si>
  <si>
    <t>interactive visual analytics system; analysis view consists of a query panel to select the dataset, the muscle bundle comparison view, and a video inspection view. Exploration element is inclusion of raw raw muscle EMG signals in the time series view, and videos of patients that can watch to get an overall impression and decide what to look for. also has a presentation view, which is a grid layout that allows users to align the insights from the analysis to compare different patients and add annotations to explain the findings</t>
  </si>
  <si>
    <t>brachial plexus</t>
  </si>
  <si>
    <t xml:space="preserv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t>
  </si>
  <si>
    <t>chan.jpg</t>
  </si>
  <si>
    <t>Chan, Gromit Yeuk-Yin; Nonato, Luis Gustavo; Chu, Alice; Raghavan, Preeti; Aluru, Viswanath; Silva, Cláudio T.</t>
  </si>
  <si>
    <t>The brachial plexus is a complex network of peripheral nerves that enables sensing from and control of the movements of the arms and hand. Nowadays, the coordination between the muscles to generate simple movements is still not well understood, hindering the knowledge of how to best treat patients with this type of peripheral nerve injury. To acquire enough information for medical data analysis, physicians conduct motion analysis assessments with patients to produce a rich dataset of electromyographic signals from multiple muscles recorded with joint movements during real-world tasks. However, tools for the analysis and visualization of the data in a succinct and interpretable manner are currently not available. Without the ability to integrate, compare, and compute multiple data sources in one platform, physicians can only compute simple statistical values to describe patient's behavior vaguely, which limits the possibility to answer clinical questions and generate hypotheses for research. To address this challenge, we have developed Motion Browser, an interactive visual analytics system which provides an efficient framework to extract and compare muscle activity patterns from the patient's limbs and coordinated views to help users analyze muscle signals, motion data, and video information to address different tasks. The system was developed as a result of a collaborative endeavor between computer scientists and orthopedic surgery and rehabilitation physicians. We present case studies showing physicians can utilize the information displayed to understand how individuals coordinate their muscles to initiate appropriate treatment and generate new hypotheses for future research.</t>
  </si>
  <si>
    <t>coordinated views, exploratory visual analysis, presentation</t>
  </si>
  <si>
    <t>formal user study to test its usability. We hope to introduce our system to a wider audience in the domain of motor recovery research so that the system will be more generalized for various kinds of recovery studies.</t>
  </si>
  <si>
    <t>10.1109/TVCG.2019.2934280</t>
  </si>
  <si>
    <t>An anatomy-based approach to human muscle modeling and deformation</t>
  </si>
  <si>
    <t>Dong et al.</t>
  </si>
  <si>
    <t>we have tried to model the individual muscles as realistically as current techniques allow. Our work analyzed and modeled the muscles using anatomical data, deformed these models according to the features of the individual muscles, and colored the model using information about the muscle fibers extracted from anatomical specimens. The muscle models produced can be used in medical education, biomechanics, and for general understanding of the human body in motion.</t>
  </si>
  <si>
    <t>This paper describes an anatomy-based general approach to the modeling of human muscle. We have attempted to produce the shapes, behaviors, and colors of muscle models based on their anatomical features and biomechanical properties so as to be representative of the real morphological structures. The purpose of this paper is not only to achieve a good visual result, but also to provide a sound base from which to produce a more comprehensive human model with greater medical accuracy in the future.</t>
  </si>
  <si>
    <t>dong.jpg</t>
  </si>
  <si>
    <t>Dong, Feng; Clapworthy, G.J.; Krokos, M.A.; Yao, Jialiang</t>
  </si>
  <si>
    <t>Muscle simulation is an important component of human modeling, but there have been few attempts to demonstrate, in 3D and in an anatomically correct way, the structures of muscles and the way in which these change during motion. This paper proposes an anatomically-based approach to muscle modeling that attempts to provide models for human musculature based on the real morphological structures. These models provide a good visual description of muscle form and action and represent a sound base from which to produce further progress toward medically accurate simulation of human bodies. Three major problems have been addressed: geometric modeling, deformation and texture. To allow for the wide variety of deformable muscle shapes encountered in the body, while retaining as many of their common properties as possible, the geometric models are classified into several categories according to the characteristics of their structures and actions. Within each category, the model for each muscle has an efficient structural form, created using anatomical data. Deformation is also performed on the basis of the categories, with all models within each category sharing the same deformation scheme. The categories cover both general and special cases. The result is an efficient, anatomically accurate muscle representation that is specifically designed to accommodate the particular form of deformation exhibited by each individual muscle. Interactions between muscles; are also taken into account to avoid penetration occurring between adjacent muscles in our model. To provide a suitable visual effect, the muscle texture is generated directly on the model surface. The textures and colors are obtained from anatomical data via image analysis. Some results are presented on the geometric modeling, the deformation and the texture of muscles related to the lower limb.</t>
  </si>
  <si>
    <t>muscle simulation</t>
  </si>
  <si>
    <t>investigate other computations, such as optimizing the vertex movement by minimizing a target function (e.g., energy), which will allow vertices to move in different manners.</t>
  </si>
  <si>
    <t>10.1109/2945.998668</t>
  </si>
  <si>
    <t>Multi-Segment Foot for Human Modelling and Simulation</t>
  </si>
  <si>
    <t>Park et al.</t>
  </si>
  <si>
    <t>motion tracking</t>
  </si>
  <si>
    <t>anatomically accurate foot model with controller to simulate accurate, delicate foot motions, main goal of visualization to present this information; system is driven by skeleton data and mathematical models describing joint motion.</t>
  </si>
  <si>
    <t>Foot</t>
  </si>
  <si>
    <t>In this paper, we proposed a new foot model that consists of 16 artificial bones and five segments, and we proposed a controller that can successfully manage the interactions between the foot model and the ground. Previous studies on computer graphics tried several control methods to reproduce realistic human movements, but they did not pay much attention to foot modelling. We constructed the multi-segment foot model to resemble a human foot and simulate delicate foot motions.</t>
  </si>
  <si>
    <t>park-2020-foot.jpg</t>
  </si>
  <si>
    <t>Park, H.; Yu, R.; Lee, J.</t>
  </si>
  <si>
    <t>Realistic modelling of a human-like character is one of the main topics in computer graphics to simulate human motion physically and also look realistically. Of the body parts, a human foot interacts with the ground, and plays an essential role in weight transmission, balancing posture and assisting ambulation. However, in the previous researches, the foot model was often simplified into one or two rigid bodies connected by a revolute joint. We propose a new foot model consisting of multiple segments to reproduce human foot shape and its functionality accurately. Based on the new model, we develop a foot pose controller that can reproduce foot postures that are generally not obtained in motion capture data. We demonstrate the validity of our foot model and the effectiveness of our foot controller with a variety of foot motions in a physics-based simulation.</t>
  </si>
  <si>
    <t>movement analysis, physics-based simulation</t>
  </si>
  <si>
    <t xml:space="preserve">add muscles to simulate foot motion physics with even greater accuracy </t>
  </si>
  <si>
    <t>10.1111/cgf.13896</t>
  </si>
  <si>
    <t>y- near lower grp, in collection with character animation works</t>
  </si>
  <si>
    <t>Visual analysis of body movement in serious games for healthcare</t>
  </si>
  <si>
    <t>Purwantiningsih et al.</t>
  </si>
  <si>
    <t>movement data from actions in Hammer and Planks game (BodyTilt, HandPoint)</t>
  </si>
  <si>
    <t>visual interface to analyze body movements with different levels of clustering of movements with streamgraph metaphor</t>
  </si>
  <si>
    <t>In this paper we presented a visualization interface to help healthcare professionals analyze gameplay of Hammer and Planks, a serious game which is used to rehabilitate patients with balance disorder. In order to identify movement patterns of interest, we propose new metrics for the evaluation of distances between sequences of patient movements. The purpose is to aggregate similar movement patterns over consecutive sections. We also propose an interface which allows the therapist to interactively explore the patterns by dynamically changing aggregation parameters. Therapists can then discover the movement patterns. There are three ways of division: by the range of x-area, by the number of events within an area, and by clustering.</t>
  </si>
  <si>
    <t>purwantiningsih.jpg</t>
  </si>
  <si>
    <t>Purwantiningsih, Oky; Sallaberry, Arnaud; Andary, Sebastien; Seilles, Antoine; Azé, Jérôme</t>
  </si>
  <si>
    <t>The advancement of motion sensing input devices has enabled the collection of multivariate time-series body movement data. Analyzing such type of data is challenging due to the large amount of data and the task of mining for interesting temporal movement patterns. To address this problem, we propose an interface to visualize and analyze body movement data. This visualization enables users to navigate and explore the evolution of movement over time for different movement areas. We also propose a clustering method based on hierarchical clustering to group similar movement patterns. The proposed visualization is illustrated with a case study which demonstrates the ability of the interface to analyze body movements.</t>
  </si>
  <si>
    <t>serious games, healthcare, clustering, streamgraph, hierarchical clustering, aggregation</t>
  </si>
  <si>
    <t>perform evaluations to validate the metrics and the visualization. We also want to develop new visualization features and to study how these techniques could be extended to other kinds of data.</t>
  </si>
  <si>
    <t>10.1109/PACIFICVIS.2016.7465276</t>
  </si>
  <si>
    <t>Visualizing Motion Data in Virtual Reality: Understanding the Roles of Animation, Interaction, and Static Presentation</t>
  </si>
  <si>
    <t>Coffey et al.</t>
  </si>
  <si>
    <t>motion data</t>
  </si>
  <si>
    <t>main goal of experts is to analyze motion data with visual assistance, exploration element with 3d models to help understand overall shape/positioning from input data</t>
  </si>
  <si>
    <t>joints</t>
  </si>
  <si>
    <t>In this paper we address the problem of laying a foundation for a systematic study of scientific visualizations of motion, with an emphasis on visualizing motion data in interactive VR environments.</t>
  </si>
  <si>
    <t>coffey.jpg</t>
  </si>
  <si>
    <t>Coffey, D.; Korsakov, F.; Ewert, M.; Hagh-Shenas, H.; Thorson, L.; Ellingson, A.; Nuckley, D.; Keefe, D.f</t>
  </si>
  <si>
    <t>We present a study of interactive virtual reality visualizations of scientific motions as found in biomechanics experiments. Our approach is threefold. First, we define a taxonomy of motion visualizations organized by the method (animation, interaction, or static presentation) used to depict both the spatial and temporal dimensions of the data. Second, we design and implement a set of eight example visualizations suggested by the taxonomy and evaluate their utility in a quantitative user study. Third, together with biomechanics collaborators, we conduct a qualitative evaluation of the eight example visualizations applied to a current study of human spinal kinematics. Results suggest that visualizations in this style that use interactive control for the time dimension of the data are preferable to others. Within this category, quantitative results support the utility of both animated and interactive depictions for space; however, qualitative feedback suggest that animated depictions for space should be avoided in biomechanics applications.</t>
  </si>
  <si>
    <t>virtual reality, interaction</t>
  </si>
  <si>
    <t>In the future, we believe the design space taxonomy presented here along with research building on these studies can play an important role in a enabling a systematic exploration of scientific motion visualization. We look toward hybrid scientific motion visualization designs that include smooth transitions from one style of motion visualization to another as an exciting extension of this work.</t>
  </si>
  <si>
    <t>10.1111/j.1467-8659.2012.03114.x</t>
  </si>
  <si>
    <t>NE-Motion: Visual Analysis of Stroke Patients Using Motion Sensor Networks</t>
  </si>
  <si>
    <t>Contreras et al.</t>
  </si>
  <si>
    <t>visual analysis tool; exploration element is to see output of sensor data (then analyze it, are specific tasks-compare between healthy and stroke patients to see differences in upper limb mobility)</t>
  </si>
  <si>
    <t>movement (motor impairment due to stroke)</t>
  </si>
  <si>
    <t>In this work, we introduced a visual analytics tool to assist in the rehabilitation process of stroke patients. NE-Motion was developed in close collaboration with domain experts, who helped us to translated their analytical needs into the visualization system. We also proposed a graph learning methodology to represent the movements by the joint angles as a set of networks. A solid mathematical framework to filter the set of networks was also proposed. NE-Motion was validated in two case studies using real data and with feedback from the domain experts, which attested to its effectiveness in addressing the analytical tasks.</t>
  </si>
  <si>
    <t>contreras.jpg</t>
  </si>
  <si>
    <t>Contreras, Rodrigo Colnago; Parnandi, Avinash; Coelho, Bruno Gomes; Silva, Claudio; Schambra, Heidi; Nonato, Luis Gustavo</t>
  </si>
  <si>
    <t>A large number of stroke survivors suffer from a significant decrease in upper extremity (UE) function, requiring rehabilitation therapy to boost recovery of UE motion. Assessing the efficacy of treatment strategies is a challenging problem in this context, and is typically accomplished by observing the performance of patients during their execution of daily activities. A more detailed assessment of UE impairment can be undertaken with a clinical bedside test, the UE Fugl–Meyer Assessment, but it fails to examine compensatory movements of functioning body segments that are used to bypass impairment. In this work, we use a graph learning method to build a visualization tool tailored to support the analysis of stroke patients. Called NE-Motion, or Network Environment for Motion Capture Data Analysis, the proposed analytic tool handles a set of time series captured by motion sensors worn by patients so as to enable visual analytic resources to identify abnormalities in movement patterns. Developed in close collaboration with domain experts, NE-Motion is capable of uncovering important phenomena, such as compensation while revealing differences between stroke patients and healthy individuals. The effectiveness of NE-Motion is shown in two case studies designed to analyze particular patients and to compare groups of subjects.</t>
  </si>
  <si>
    <t>stroke analysis; exploratory visual analysis; multiple coordinated views; visualization; visual analytics; graph learning; stroke; set theory</t>
  </si>
  <si>
    <t>extend NE-Motion to applications involving multivariate time series databases, as, for example, electroencephalography (EEG)</t>
  </si>
  <si>
    <t>10.3390/s21134482</t>
  </si>
  <si>
    <t>Visualization of Human Spine Biomechanics for Spinal Surgery</t>
  </si>
  <si>
    <t>Eulzer et al.</t>
  </si>
  <si>
    <t>visual analysis tool with simplified depictions of spinal motion for at-a-glance understanding for clinical researchers in their quantitative analysis and comparison tasks. Exploration element with spinal model incorporated to understand positional contexts Biomechanical simulation experts deemed the tool to be highly promising for
evaluating result data, identifying computation errors and visually comparing effects of different simulation parameters. They also suggested the use in interdisciplinary communication of simulation results. These scenarios are reflective of what we intended the framework to be used for.</t>
  </si>
  <si>
    <t>spine</t>
  </si>
  <si>
    <t xml:space="preserve">Current research in biomechanical simulation is focused on providing a means to better understand the cause and effect relationship of spinal disorders, as well as opening up the possibility of comparing and personalizing treatment options. In this design study, we presented a framework for visual exploration
of human spine biomechanics. The visualizations target intuitive representations of time-dependent parameters, which are simulated using patient-specific anatomy. We aim to support simulation researchers in understanding computed data and make clinically relevant properties accessible to spinal surgeons. We proposed a combination of interactive charts, glyphs and a simplified representation to make simulation results explorable in depth, as well as to enhance data overview and comparison.
Overview of exploration techniques for a spinal disc deformation simulation. We extract patient movement as an animation, which we connect with detailed simulation results, including force impact directions. Each value-over-time plot is associated with the corresponding spinal disc using patient-specific anatomy. A simplified depiction allows for at-a-glance assessments and ensemble comparisons </t>
  </si>
  <si>
    <t>euzler.jpg</t>
  </si>
  <si>
    <t>Eulzer, Pepe; Bauer, Sabine; Kilian, Francis; Lawonn, Kai</t>
  </si>
  <si>
    <t>We propose a visualization application, designed for the exploration of human spine simulation data. Our goal is to support research in biomechanical spine simulation and advance efforts to implement simulation-backed analysis in surgical applications. Biomechanical simulation is a state-of-the-art technique for analyzing load distributions of spinal structures. Through the inclusion of patient-specific data, such simulations may facilitate personalized treatment and customized surgical interventions. Difficulties in spine modelling and simulation can be partly attributed to poor result representation, which may also be a hindrance when introducing such techniques into a clinical environment. Comparisons of measurements across multiple similar anatomical structures and the integration of temporal data make commonly available diagrams and charts insufficient for an intuitive and systematic display of results. Therefore, we facilitate methods such as multiple coordinated views, abstraction and focus and context to display simulation outcomes in a dedicated tool. By linking the result data with patient-specific anatomy, we make relevant parameters tangible for clinicians. Furthermore, we introduce new concepts to show the directions of impact force vectors, which were not accessible before. We integrated our toolset into a spine segmentation and simulation pipeline and evaluated our methods with both surgeons and biomechanical researchers. When comparing our methods against standard representations that are currently in use, we found increases in accuracy and speed in data exploration tasks. In a qualitative review, domain experts deemed the tool highly useful when dealing with simulation result data, which typically combines time-dependent patient movement and the resulting force distributions on spinal structures.</t>
  </si>
  <si>
    <t>Medical visualization, bioinformatics, coordinated views, focus and context, biomechanical simulation.</t>
  </si>
  <si>
    <t>expand use beyond only cervical spine to full spine</t>
  </si>
  <si>
    <t>10.1109/TVCG.2020.3030388</t>
  </si>
  <si>
    <t>Interactive Coordinated Multiple-View Visualization of Biomechanical Motion Data</t>
  </si>
  <si>
    <t>Keefe et al.</t>
  </si>
  <si>
    <t>Biplane fluoroscopy</t>
  </si>
  <si>
    <t xml:space="preserve">visual analysis, direct visualization of skull to understand data/movement, parallel coordinates show parameters, e.g., angular velocity </t>
  </si>
  <si>
    <t>Body + Skull</t>
  </si>
  <si>
    <t>Interactive framework for exploring space-time relationship in experimentally collected high resolution dataset</t>
  </si>
  <si>
    <t>keefe.jpg</t>
  </si>
  <si>
    <t>Keefe, Daniel; Ewert, Marcus; Ribarsky, William; Chang, Remco</t>
  </si>
  <si>
    <t>We present an interactive framework for exploring space-time and form-function relationships in experimentally collected high-resolution biomechanical data sets. These data describe complex 3D motions (e.g. chewing, walking, flying) performed by animals and humans and captured via high-speed imaging technologies, such as biplane fluoroscopy. In analyzing these 3D biomechanical motions, interactive 3D visualizations are important, in particular, for supporting spatial analysis. However, as researchers in information visualization have pointed out, 2D visualizations can also be effective tools for multi-dimensional data analysis, especially for identifying trends over time. Our approach, therefore, combines techniques from both 3D and 2D visualizations. Specifically, it utilizes a multi-view visualization strategy including a small multiples view of motion sequences, a parallel coordinates view, and detailed 3D inspection views. The resulting framework follows an overview first, zoom and filter, then details-on-demand style of analysis, and it explicitly targets a limitation of current tools, namely, supporting analysis and comparison at the level of a collection of motions rather than sequential analysis of a single or small number of motions. Scientific motion collections appropriate for this style of analysis exist in clinical work in orthopedics and physical rehabilitation, in the study of functional morphology within evolutionary biology, and in other contexts. An application is described based on a collaboration with evolutionary biologists studying the mechanics of chewing motions in pigs. Interactive exploration of data describing a collection of more than one hundred experimentally captured pig chewing cycles is described.</t>
  </si>
  <si>
    <t>small multiples, parallel coordinates, line plot, brushing</t>
  </si>
  <si>
    <t>Scalability, small multiples, new data sources</t>
  </si>
  <si>
    <t>10.1109/TVCG.2009.152</t>
  </si>
  <si>
    <t>y, in lower cluster</t>
  </si>
  <si>
    <t>Visual Analysis of Multi-Joint Kinematic Data</t>
  </si>
  <si>
    <t>Krekel et al.</t>
  </si>
  <si>
    <t>visual analysis solution for kinetic data</t>
  </si>
  <si>
    <t>Shoulder</t>
  </si>
  <si>
    <t>a novel visualisation system for the analysis of kinematic recordings for the upper extremity in combination with a new method of data sampling. The system currently supports six visualisation techniques that are collectively used to filter motion data and inspect relationships between the various DOFs. Although designed for the upper extremity, the presented techniques can be applied to other multi-joint chains. The benefit of our visualisation system is that users can analyse kinematic recordings without predetermined hypotheses. It allows users to find interesting patterns that could otherwise only be found through a large number of angle-angle plots. Using the step-by-step approach described in our evaluation experiment the majority of kinematic research questions can be answered.</t>
  </si>
  <si>
    <t>krekel2010.jpg</t>
  </si>
  <si>
    <t>Krekel, Peter R.; Valstar, Edward R.; Groot, Jurriaan de; Post, Frits H.; Nelissen, Rob G. H. H.; Botha, Charl P.</t>
  </si>
  <si>
    <t>Kinematics is the analysis of motions without regarding forces or inertial effects, with the purpose of understanding joint behaviour. Kinematic data of linked joints, for example the upper extremity, i.e. the shoulder and arm joints, contains many related degrees of freedom that complicate numerical analysis. Visualisation techniques enhance the analysis process, thus improving the effectiveness of kinematic experiments. This paper describes a new visualisation system specifically designed for the analysis of multi-joint kinematic data of the upper extremity. The challenge inherent in the data is that the upper extremity is comprised of five cooperating joints with a total of fifteen degrees of freedom. The range of motion may be affected by subtle deficiencies of individual joints that are difficult to pinpoint. To highlight these subtleties our approach combines interactive filtering and multiple visualisation techniques. Our system is further differentiated by the fact that it integrates simultaneous acquisition and visual analysis of biokinematic data. Also, to facilitate complex queries, we have designed a visual query interface with visualisation and interaction elements that are based on the domain-specific anatomical representation of the data. The combination of these techniques form an effective approach specifically tailored for the investigation and comparison of large collections of kinematic data. This claim is supported by an evaluation experiment where the technique was used to inspect the kinematics of the left and right arm of a patient with a healed proximal humerus fracture, i.e. a healed shoulder fracture</t>
  </si>
  <si>
    <t>visual analysis, comparative visualization</t>
  </si>
  <si>
    <t>incorporate acquisition hints based on an automatic comparison of the acquired data with a collection of kinematic measurements.</t>
  </si>
  <si>
    <t>10.1111/j.1467-8659.2009.01681.x</t>
  </si>
  <si>
    <t>Interactive simulation and comparative visualisation of the bone-determined range of motion of the human shoulder</t>
  </si>
  <si>
    <t>Comparative visualization of ROM envelopes to assess shoulder joint mobility; bones of shoulder joint present for spatial reference</t>
  </si>
  <si>
    <t>presented a practical technique for the calculation and visualisation of shoulder range of motion envelopes. We designed an extensive precalculation and interpolation scheme that enables the exploration of a shoulder replacement planning in real-time. For every change made by the surgeon during the pre-operative planning, the resulting range of motion can be interactively visualised. We also employ the graphics hardware clipping plane to achieve interactivity at a lower frame-rate, without the requirement of precalculation</t>
  </si>
  <si>
    <t>krekel2006.jpg</t>
  </si>
  <si>
    <t>Krekel, Peter R.; Botha, Charl P.; Valstar, Edward R.; Bruin, Paul W. de; Rozing, P. M.; Post, Frits H.</t>
  </si>
  <si>
    <t>Pre-operative planning systems aid clinicians by giving insight into patient-specific issues before surgery is performed. The ability to perform a virtual shoulder replacement procedure enables the surgeon to explore the probable and plausible outcomes. Pre-operative planning software assists the surgeon in this complex decision-making process. In our prototype pre-operative planning system for shoulder replacement, we create patient-specific bone-determined range of motion (ROM) predictions based on collision detection using segmented CT-data. The gleno-humeral ROM is visualised with motion envelopes, that indicate the maximum range of motion of the humerus in every direction. The prosthesis placement parameters can be adjusted interactively in our simulator, during which a novel visualisation technique depicts the differences between the current and previous range of motion. In this paper we present a fast and efficient method for highly interactive visualisation of collision detection based ROM for the gleno-humeral joint. We are able to show in real-time the consequences of adjustments made to a planned shoulder prosthesis alignment by using geometry clipping-based optimisation, as well as precalculation and interpolation techniques.</t>
  </si>
  <si>
    <t xml:space="preserve">validation study, expand and test on knee and hip joints </t>
  </si>
  <si>
    <t>Comprehensive Biomechanical Modeling and Simulation of the Upper Body</t>
  </si>
  <si>
    <t>Lee, Sifakis, Terzopoulos</t>
  </si>
  <si>
    <t>Graphics</t>
  </si>
  <si>
    <t>Introduced highly detailed model of upper body biomechanical simulation</t>
  </si>
  <si>
    <t>lee2009.jpg</t>
  </si>
  <si>
    <t>Lee, Sung-Hee; Sifakis, Eftychios; Terzopoulos, Demetri</t>
  </si>
  <si>
    <t>We introduce a comprehensive biomechanical model of the human upper body. Our model confronts the combined challenge of modeling and controlling more or less all of the relevant articular bones and muscles, as well as simulating the physics-based deformations of the soft tissues. Its dynamic skeleton comprises 68 bones with 147 jointed degrees of freedom, including those of each vertebra and most of the ribs. To be properly actuated and controlled, the skeletal submodel requires comparable attention to detail with respect to muscle modeling. We incorporate 814 muscles, each of which is modeled as a piecewise uniaxial Hill-type force actuator. To simulate biomechanically-realistic flesh deformations, we also develop a coupled finite element model with the appropriate constitutive behavior, in which are embedded the detailed 3D anatomical geometries of the hard and soft tissues. Finally, we develop an associated physics-based animation controller that computes the muscle activation signals necessary to drive the elaborate musculoskeletal system in accordance with a sequence of target poses specified by an animator.</t>
  </si>
  <si>
    <t>10.1145/1559755.1559756</t>
  </si>
  <si>
    <t>Visual Biofeedback for Upper Limb Compensatory Movements: A Preliminary Study Next to Rehabilitation Professionals</t>
  </si>
  <si>
    <t>Lopes et al.</t>
  </si>
  <si>
    <t>for experts to explore/analyze motion data to identify abnormal motion patterns, mostly direct visualization to give overview and discover compensatory motions that are visualized directly from input motion data</t>
  </si>
  <si>
    <t>upper limb</t>
  </si>
  <si>
    <t>The major conclusions of this preliminary study are that raw stick-figure and colored stick-figure were considered to be not very useful as they provide a greater cognitive load on how to identify compensatory movements, whereas stick-figure &amp; cross and stick-figure &amp; spheres were considered much more useful as they enhanced the visualization of compensatory movements and promoted an easy reading of the different angles between segments.</t>
  </si>
  <si>
    <t>lopes.jpg</t>
  </si>
  <si>
    <t>Lopes, Daniel S.; Faria, Afonso; Barriga, Ana; Caneira, Sérgio; Baptista, Filomena; Matos, Catarina; Neves, Ana F.; Prates, Leonor; Pereira, Ângela Maria; Nicolau, Hugo</t>
  </si>
  <si>
    <t>In this preliminary study, we propose visual biofeedback techniques for representing compensatory movements that are commonly found in upper limb rehabilitation exercises. Here, visual biofeedback is represented by stick figures adorned with different graphical elements to highlight abnormal motor patterns. We explore 4 visual biofeedback techniques for analysing movements designed for neuromotor rehabilitation of the upper limb. Co-design sessions were conducted next to 5 rehabilitation professionals. The resulting visual designs were then evaluated by 3 other physiotherapists, each evaluated the visual biofeedback of two types of compensatory movements: arm elevation-flexion and cephalic tilt. Results indicate that although there is a preferred technique, participants suggested to design a novel representation that should incorporate features from different sources, thus designing a hybrid visual biofeedback technique.</t>
  </si>
  <si>
    <t xml:space="preserve">biomechanics, rehabilition, domain expert, stick figures </t>
  </si>
  <si>
    <t>10.2312/EURP.20191139</t>
  </si>
  <si>
    <t>Modern visualisation tools for research and education in biomechanics</t>
  </si>
  <si>
    <t>Van Sint Jan, Viceconti, Clapworthy</t>
  </si>
  <si>
    <t>many - motion data, imaging data</t>
  </si>
  <si>
    <t>main focus is having a repository that allows visualization of data and sharing of the data, direct visualization of motion data for exploration</t>
  </si>
  <si>
    <t>muscle, musculoskeletal system</t>
  </si>
  <si>
    <t>Multimod Application Framework (MAF) and a set of visualisation tools that link together heterogeneous biomedical data sources that include physiology data (can visualize real-time motion data)</t>
  </si>
  <si>
    <t>vansint.jpg</t>
  </si>
  <si>
    <t>Van Sint Jan, S.; Viceconti, M.; Clapworthy, G.</t>
  </si>
  <si>
    <t>The DataManager presented in this paper allows the multimodal visualisation of heterogeneous data originating from the biomedical field and, more particularly, biomechanics. In the latter, the aim is to increase our understanding of the musculo-skeletal system, and to achieve this, numerous disparate data must be collected and combined. Previously, no software tool fully allowed such integration, but the DataManager and its development environment (the MAF) now provide an answer to that problem. This paper presents the current visualisation and data processing tools available from the DataManager. Its usefulness for research, educational and clinical activities will be demonstrated. The system developers hope that the data management mechanisms available within the software will stimulate data sharing between scientists and will encourage them to participate in enhancing the system by integrating their own software tools.</t>
  </si>
  <si>
    <t>data viewer, direct rendering, exploration, data respository</t>
  </si>
  <si>
    <t xml:space="preserve">integration of other software tools </t>
  </si>
  <si>
    <t>10.1109/IV.2004.1320118</t>
  </si>
  <si>
    <t>Building anatomically realistic jaw kinematics model from data</t>
  </si>
  <si>
    <t xml:space="preserve">nonlinear PCA used to learn poses of jaw, ultimately designed for animators to be able to use as well (communication), exploration is allowing users/animators to explore the output of the kinematic simulation </t>
  </si>
  <si>
    <t>In this paper, we build an anatomically realistic jaw kinematics model from data. We use three tripod-mounted GoPro Hero 5 Black cameras to capture the dynamic teeth performances of an actor. Then, the jaw kinematics is learned from these jaw poses using the nonlinear PCA, which effectively captures the nonlinear characteristics of the jaw’s motion. The resulting jaw kinematics model has three parameters, each of which corresponds to an intuitive mode of the jaw’s motion, i.e., mouth opening, lateral excursions, and pro/retrusion. Finally, our jaw kinematics model provides an intuitive interface allowing the animators to explore realistic jaw motions in a user-friendly way. *Our user interface includes three circle points which correspond to the modes of mouth opening/closing, lateral excursions, and pro/retrusion, respectively. When a circle point is selected, a slider appears and the user can move the slider to adjust the corresponding parameter for the desired jaw pose</t>
  </si>
  <si>
    <t>yang-jaw.jpg</t>
  </si>
  <si>
    <t>Yang, W.; Marshak, N.; Sýkora, D.; Ramalingam, S.; Kavan, L.</t>
  </si>
  <si>
    <t>This paper considers a different aspect of anatomical face modeling: kinematic modeling of the jaw, i.e., the Temporo-Mandibular Joint (TMJ). Previous work often relies on simple models of jaw kinematics, even though the actual physiological behavior of the TMJ is quite complex, allowing not only for mouth opening, but also for some amount of sideways (lateral) and front-to-back (protrusion) motions. Fortuitously, the TMJ is the only joint whose kinematics can be accurately measured with optical methods, because the bones of the lower and upper jaw are rigidly connected to the lower and upper teeth. We construct a person-specific jaw kinematic model by asking an actor to exercise the entire range of motion of the jaw while keeping the lips open so that the teeth are at least partially visible. This performance is recorded with three calibrated cameras. We obtain highly accurate 3D models of the teeth with a standard dental scanner and use these models to reconstruct the rigid body trajectories of the teeth from the videos (markerless tracking). The relative rigid transformations samples between the lower and upper teeth are mapped to the Lie algebra of rigid body motions in order to linearize the rotational motion. Our main contribution is to fit these samples with a three-dimensional nonlinear model parameterizing the entire range of motion of the TMJ. We show that standard Principal Component Analysis (PCA) fails to capture the nonlinear trajectories of the moving mandible. However, we found these nonlinearities can be captured with a special modification of autoencoder neural networks known as Nonlinear PCA. By mapping back to the Lie group of rigid transformations, we obtain parameterization of the jaw kinematics which provides an intuitive interface allowing the animators to explore realistic jaw motions in a user-friendly way.</t>
  </si>
  <si>
    <t>kinematic modeling</t>
  </si>
  <si>
    <t xml:space="preserve"> Jaw Kinematics, Teeth Motion, Tmj</t>
  </si>
  <si>
    <t>10.1007/s00371-019-01677-8</t>
  </si>
  <si>
    <t>MovExp: A Versatile Visualization Tool for Human-Computer Interaction Studies with 3D Performance and Biomechanical Data</t>
  </si>
  <si>
    <t>Palmas et al.</t>
  </si>
  <si>
    <t>motion capture, biomechanical simulation</t>
  </si>
  <si>
    <t>visualization tool for HCI data sets, particularly aimed at analyzing performance and biomechanical data -- experts have clear and specific ideas of what they're looking for. create their own visual encodings which are fully synchronized via Linking &amp; Brushing</t>
  </si>
  <si>
    <t>We presented the visualization software MovExp, which helps HCI experts to analyze data sets from the recently introduced mocap-based biomechanical simulation approach. With the support of our analysis tool, the domain experts can evaluate user interfaces regarding performance and ergonomics. A usage scenario and three case studies attest the usefulness of our tool.</t>
  </si>
  <si>
    <t>palmas.jpg</t>
  </si>
  <si>
    <t>Palmas, Gregorio; Bachynskyi, Myroslav; Oulasvirta, Antti; Seidel, Hans-Peter; Weinkauf, Tina</t>
  </si>
  <si>
    <t>In Human-Computer Interaction (HCI), experts seek to evaluate and compare the performance and ergonomics of user interfaces. Recently, a novel cost-efficient method for estimating physical ergonomics and performance has been introduced to HCI. It is based on optical motion capture and biomechanical simulation. It provides a rich source for analyzing human movements summarized in a multidimensional data set. Existing visualization tools do not sufficiently support the HCI experts in analyzing this data. We identified two shortcomings. First, appropriate visual encodings are missing particularly for the biomechanical aspects of the data. Second, the physical setup of the user interface cannot be incorporated explicitly into existing tools. We present MovExp, a versatile visualization tool that supports the evaluation of user interfaces. In particular, it can be easily adapted by the HCI experts to include the physical setup that is being evaluated, and visualize the data on top of it. Furthermore, it provides a variety of visual encodings to communicate muscular loads, movement directions, and other specifics of HCI studies that employ motion capture and biomechanical simulation. In this design study, we follow a problem-driven research approach. Based on a formalization of the visualization needs and the data structure, we formulate technical requirements for the visualization tool and present novel solutions to the analysis needs of the HCI experts. We show the utility of our tool with four case studies from the daily work of our HCI experts.</t>
  </si>
  <si>
    <t>HCI, multidimensional visualization, interaction, brushing and linking</t>
  </si>
  <si>
    <t>support for user groups, support for outome metrics</t>
  </si>
  <si>
    <t>10.1109/TVCG.2014.2346311</t>
  </si>
  <si>
    <t>Quantitative Analysis of Knee Movement Patterns Through Comparative Visualization</t>
  </si>
  <si>
    <t>"Although the 3D visualization of a full scan in a time-varying data set can provide both the visual context and the detail information to support visual analysis, there is a large amount of data presented to the user, especially in the case of 4D CT. In addition, the occlusions in the 3D visualization of volumetric data can change drastically in the time domain, and affect the visual access to areas of interest. Consequently, this can cause distractions when a user changes from one time frame to another. As the kinematic analysis process usually focuses on a defined feature and derive its movement patterns over time, an abstract visualization focusing on the feature and its kinematic characteristic can help to improve the visual analysis process. We propose an abstract visualization of a defined feature in the time domain called time-angle profiles. The proposed visual metaphor is designed in such a way that it helps to filter out unnecessary information while maintaining the kinematic parameters of the feature under investigation. At the same time, it captures the whole movement within a single picture and thus supports medical reporting and pattern comparison."</t>
  </si>
  <si>
    <t>Joint</t>
  </si>
  <si>
    <t xml:space="preserve">Main idea: new visual metaphors for the interpretation kinematic information derived from dynamic CT data sets.
Visual analysis method using a novel time-angle metaphor to track the movement of, e.g.,  the knee from dynamic CT data. Kinematic parameters integrated, can compare movements pre- and post-operatively. Additionally proposed GPU-based feature identification and tracking based on SIFT algorithm.
image caption: Visualization of the movement pattern of the left kneecap of patient B using the time-angle profile visual metaphor. (a) and (b) present the measurements of kinematic parameters from pre- and post-operation stage respectively. Applicable to other joints as well </t>
  </si>
  <si>
    <t>nguyen.png</t>
  </si>
  <si>
    <t>Nguyen, K.T., Gauffin, H., Ynnerman, A. and Ropinski, T.</t>
  </si>
  <si>
    <t>In this paper, we present a novel visualization approach for the quantitative analysis of knee movement patterns in time-varying data sets. The presented approach has been developed for the analysis of patellofemoral instability, which is a common knee problem, caused by the abnormal movement of the patella (kneecap). Manual kinematic parameter calculations across time steps in a dynamic volumetric data set are time-consuming and prone to errors as well as inconsistencies. To overcome these limitations, the proposed approach supports automatic tracking of identified features of interest (FOIs) in the time domain and, thus, facilitates quantitative analysis processes in a semiautomatic manner. Moreover, it allows us to visualize the movement of the patella in the femoral groove during an active flexion and extension movement, which is essential to assess kinematics with respect to knee flexions. To further support quantitative analysis, we propose kinematic plots and time-angle profiles, which enable comparative dynamics visualization. As a result, our proposed visualization approach facilitates better understanding of the effects of surgical interventions by quantifying and comparing the dynamics before and after the operations. We demonstrate our approach using clinical time-varying patellofemoral data, discuss its benefits with respect to quantification as well as medical reporting, and describe how to generalize it to other complex joint movements.</t>
  </si>
  <si>
    <t>4D CT, quantitative analysis, feature identification and matching</t>
  </si>
  <si>
    <t>kinematics profiles for other joints (e.g., shoulder), general profiles for abnormal movement patterns</t>
  </si>
  <si>
    <t>10.1007/978-3-319-24523-2_12</t>
  </si>
  <si>
    <t>A visualization framework for the analysis of neuromuscular simulations</t>
  </si>
  <si>
    <t xml:space="preserve">Pronost et al. </t>
  </si>
  <si>
    <t>Simulation, MRI, Electromyography</t>
  </si>
  <si>
    <t>framework to explore and analyze data sets from biomechanical and neuromuscular simulations</t>
  </si>
  <si>
    <t>skeletal muscle, musculoskeletal system</t>
  </si>
  <si>
    <t>visual exploration of simulation and reconstructed volume data from MRI to understand drivers of motion for gait, crouch movements. includes IK tracking. Glyphcs encode direction and magnitude of data to understand dyanmics of movement. Can also compre muscle activation patterns to actual EMG signal (Electromyography (EMG) is a method for recording and evaluating the muscular activity)
"In this paper, we have presented a framework to create scientific visualizations of neuromuscular data. The visualizations are tightly integrated within the neuromuscular graphical user interface to ease interactions between data visualizations and simulations. Versatile information related to the different stages of a neuromuscular analysis can be explored and analyzed in a common framework. It has currently the ability to perform visualization of MR images, inverse kinematics errors, inverse dynamics torques, muscle activity, validation against EMG signals, FE simulations and sensitivity studies using adequate visual representations."</t>
  </si>
  <si>
    <t>pronost.jpg</t>
  </si>
  <si>
    <t>Pronost, N.; Sandholm, A.; Thalmann, D.</t>
  </si>
  <si>
    <t>We present a visualization framework for exploring and analyzing data sets from biomechanical and neuromuscular simulations. These data sets describe versatile information related to the different stages of a motion analysis. In studying these data using a 3D visualization approach, interactive exploring is important, especially for supporting spatial analysis. Moreover, as these data contain many various but related elements, numerical analysis of neuromuscular simulations is complicated. Visualization techniques enhance the analysis process, thus improving the effectiveness of the experiments. Our approach allows convenient definitions of relationships between numerical data sets and 3D objects. Scientific simulation data sets appropriate for this style of analysis are present everywhere motion analysis is performed and are predominant in many clinical works. In this paper, we outline the functionalities of the framework as well as applications embedded within the OpenSim simulation platform. These functionalities form an effective approach specifically designed for the investigation of neuromuscular simulations. This claim is supported by evaluation experiments where the framework was used to analyze gaits and crouch motions.</t>
  </si>
  <si>
    <t>Scientific visualization; Biomechanics and neuromuscular simulation; Motion analysis; OpenSim software</t>
  </si>
  <si>
    <t xml:space="preserve">10.1007/s00371-010-0534-y
</t>
  </si>
  <si>
    <t>Predictive modeling of cardiac fiber orientation using the knutsson mapping</t>
  </si>
  <si>
    <t>Lekadir et al.</t>
  </si>
  <si>
    <t>heart tissue structure</t>
  </si>
  <si>
    <t>A statistical approach for the prediction of fiber orientation from myocardial morphology based on the Knutsson mapping</t>
  </si>
  <si>
    <t>data type</t>
  </si>
  <si>
    <t xml:space="preserve">spatial </t>
  </si>
  <si>
    <t>temporal</t>
  </si>
  <si>
    <t>Source</t>
  </si>
  <si>
    <t>note/quote</t>
  </si>
  <si>
    <t xml:space="preserve">what is it </t>
  </si>
  <si>
    <t>MD simulations (coarse atomistic interactions)</t>
  </si>
  <si>
    <t>-15 &lt;-&gt; -9</t>
  </si>
  <si>
    <t>Hollingsworth, S.A. and Dror, R.O., 2018. Molecular dynamics simulation for all. Neuron, 99(6), pp.1129-1143.
**Singh, N. and Li, W., 2019. Recent advances in coarse-grained models for biomolecules and their applications. International journal of molecular sciences, 20(15), p.3774.</t>
  </si>
  <si>
    <t>To ensure numerical stability, the time steps in an MD simulation must be short, typically only a few femtoseconds (10–15 s) each. Most of the events of biochemical interest—for example, functionally important structural changes in proteins—take place on timescales of nanoseconds, microseconds, or longer. A typical simulation thus involves millions or billions of time steps. This fact, combined with the millions of interatomic interactions typically evaluated during a single time step, causes simulations to be very computationally demanding.</t>
  </si>
  <si>
    <t xml:space="preserve">Molecular dynamics (MD) simulations predict how every atom in a protein or other molecular system will move over time, based on a general model of the physics governing interatomic interactions </t>
  </si>
  <si>
    <t>electron microscopy</t>
  </si>
  <si>
    <t>-------------</t>
  </si>
  <si>
    <t>https://advanced-microscopy.utah.edu/education/electron-micro/#:~:text=The%20wavelength%20of%20electrons%20is%20much%20smaller%20than%20that%20of,lens%20system%20in%20electron%20microscopes.</t>
  </si>
  <si>
    <t xml:space="preserve">0.1 nm, structures are fixed, so "dead", no temporality </t>
  </si>
  <si>
    <t>Fluorescence lifetime imaging microscopy (FLIM)</t>
  </si>
  <si>
    <t>Wei Zhong, Mei Wu, Ching-Wei Chang, Karl A. Merrick, Sofia D. Merajver, and Mary-Ann Mycek, "Picosecond-resolution fluorescence lifetime imaging microscopy: a useful tool for sensing molecular interactions in vivo via FRET," Opt. Express 15, 18220-18235 (2007)</t>
  </si>
  <si>
    <t>200 ps temporal resolution</t>
  </si>
  <si>
    <t>Tammela, T. and Sage, J., 2020. Investigating tumor heterogeneity in mouse models. Annual Review of Cancer Biology, 4, pp.99-119.
Hwang, B., Lee, J.H. and Bang, D., 2018. Single-cell RNA sequencing technologies and bioinformatics pipelines. Experimental &amp; molecular medicine, 50(8), pp.1-14.</t>
  </si>
  <si>
    <r>
      <t xml:space="preserve">this figure from Hwang et al. is helpful to see what scRNA-seq is useful for: </t>
    </r>
    <r>
      <rPr>
        <u/>
        <sz val="10"/>
        <color rgb="FF1155CC"/>
        <rFont val="Arial"/>
      </rPr>
      <t>https://www.nature.com/articles/s12276-018-0071-8/figures/5</t>
    </r>
  </si>
  <si>
    <t>Single-cell RNA sequencing (scRNA-seq) provides the expression profiles of individual cells and is considered the gold standard for defining cell states and phenotypes as of 2020.[44] Although it is not possible to obtain complete information on every RNA expressed by each cell, due to the small amount of material available, patterns of gene expression can be identified through gene clustering analyses.[45] This can uncover the existence of rare cell types within a cell population that may never have been seen before.</t>
  </si>
  <si>
    <t>Atomic force microscopy</t>
  </si>
  <si>
    <t>Basoli, F., Giannitelli, S.M., Gori, M., Mozetic, P., Bonfanti, A., Trombetta, M. and Rainer, A., 2018. Biomechanical characterization at the cell scale: present and prospects. Frontiers in physiology, 9, p.1449.</t>
  </si>
  <si>
    <t xml:space="preserve">"nanoresolution", generates 3d topography, can be combined with optical microscopy </t>
  </si>
  <si>
    <t>"measuring the mechanical properties of biological tissues, AFM has been extensively used over the years thanks to its capability to cover, with nanometer resolution, the pathophysiological range of stiffness values of tissue samples, while probing local cell-ECM mechanical interactions"..."AFM is a very powerful technique that allows cell biologists to probe the morphology of living cells, mechanical and adhesive properties of single biomolecules, as well as to quantify and to spatially map cell mechanics and physical properties. AFM can operate under a wide variety of physiological conditions: biological samples can be imaged in fluid environments, and live-monitored in real-time. Moreover, AFM can be combined with many optical microscopy techniques (e.g., correlated fluorescence-AFM studies) (Kodera et al., 2010; El-Kirat-Chatel and Dufrêne, 2012; Martinez-Martin et al., 2012) to simultaneously visualize single cells to extract additional information."</t>
  </si>
  <si>
    <t>tweezing methods</t>
  </si>
  <si>
    <t>tens of nanometers to hundreds of micrometers</t>
  </si>
  <si>
    <t>traction force microscopy</t>
  </si>
  <si>
    <t>didn't say exactly but inferring based on scales of others</t>
  </si>
  <si>
    <t>spatial transcriptomics</t>
  </si>
  <si>
    <t>----</t>
  </si>
  <si>
    <t>Srivatsan, S.R., Regier, M.C., Barkan, E., Franks, J.M., Packer, J.S., Grosjean, P., Duran, M., Saxton, S., Ladd, J.J., Spielmann, M. and Lois, C., 2021. Embryo-scale, single-cell spatial transcriptomics. Science, 373(6550), pp.111-117.</t>
  </si>
  <si>
    <t>"The spatial resolution of sci-Space is presently limited by the patterned array of hashing oligos, here to ~200 μm."</t>
  </si>
  <si>
    <t>fluorescence microscopy</t>
  </si>
  <si>
    <t>Jensen, E.C., 2013. Overview of live‐cell imaging: requirements and methods used. The Anatomical Record: Advances in Integrative Anatomy and Evolutionary Biology, 296(1), pp.1-8.
Agronskaia, A.V., Tertoolen, L. and Gerritsen, H.C., 2003. High frame rate fluorescence lifetime imaging. Journal of Physics D-Applied Physics, 36(14), pp.1655-1662.
Weiss, L.E., Naor, T. and Shechtman, Y., 2018. Observing DNA in live cells. Biochemical Society Transactions, 46(3), pp.729-740.</t>
  </si>
  <si>
    <t>(1) 0.2-1.0 μm (0.2 is the max possible). Main choice for live cell imaging 
(2) "A fast time-domain based fluorescence lifetime imaging (FLIM) microscope is presented that can operate at frame rates of hundreds of frames per second."</t>
  </si>
  <si>
    <t>fluorescence microscopy is an imaging technique where the whole sample is illuminated with light of a specific wavelength, exciting fluorescent molecules within it. Emitted light is visualised through eye pieces or captured by a camera.</t>
  </si>
  <si>
    <t>confocal [fluoresence] microscopy</t>
  </si>
  <si>
    <t>Fouquet, C., Gilles, J.F., Heck, N., Dos Santos, M., Schwartzmann, R., Cannaya, V., Morel, M.P., Davidson, R.S., Trembleau, A. and Bolte, S., 2015. Improving axial resolution in confocal microscopy with new high refractive index mounting media. PloS one, 10(3), p.e0121096.
Weiss, L.E., Naor, T. and Shechtman, Y., 2018. Observing DNA in live cells. Biochemical Society Transactions, 46(3), pp.729-740.</t>
  </si>
  <si>
    <t xml:space="preserve">When optimally used, confocal microscopes may reach resolutions of 180 nm laterally and 500 nm axially, however, axial resolution in depth is often impaired by spherical aberration that may occur due to refractive index mismatches. Provides true 3D resolution </t>
  </si>
  <si>
    <t>The confocal microscope is a specific fluorescent microscope that allows obtaining 3D images of the sample with good resolution. [https://toutestquantique.fr/en/fluorescent-and-confocal/]</t>
  </si>
  <si>
    <t>conventional (widefield) microscopy</t>
  </si>
  <si>
    <t>Jensen, E.C., 2013. Overview of live‐cell imaging: requirements and methods used. The Anatomical Record: Advances in Integrative Anatomy and Evolutionary Biology, 296(1), pp.1-8.
https://www.microscopeworld.com/t-microscope_images.aspx</t>
  </si>
  <si>
    <t>At 40x magnification you will be able to see 5mm.
At 100x magnification you will be able to see 2mm.
At 400x magnification you will be able to see 0.45mm, or 450 microns.
At 1000x magnification you will be able to see 0.180mm, or 180 microns.</t>
  </si>
  <si>
    <t>time-resolved mass cytometry</t>
  </si>
  <si>
    <t>Chen, Y.C. and Urban, P.L., 2013. Time-resolved mass spectrometry. TrAC Trends in Analytical Chemistry, 44, pp.106-120.
https://medschool.vanderbilt.edu/ims/research/technology-research-and-development/high-spatial-resolution-imaging-mass-spectrometry/</t>
  </si>
  <si>
    <t xml:space="preserve">generally acquire molecular data at a spatial resolution of 50-200 µm. TRMS is typically implemented to monitor processes that occur on second to millisecond time scale.
</t>
  </si>
  <si>
    <t>Mass cytometry data is recorded in tables that list, for each cell, the signal detected per channel, which is proportional to the number of antibodies tagged with the corresponding channel's isotope bound to that cell. These data are formatted as FCS files, which are compatible with traditional flow cytometry software. Due to the high-dimensional nature of mass cytometry data, novel data analysis tools have been developed as well. "Mass cytometry is a novel, mass spectrometry-based, technique for characterizing protein expression on cells (cytometry) at single-cell resolution. "</t>
  </si>
  <si>
    <t>catheter angiography</t>
  </si>
  <si>
    <t>Lin, E. and Alessio, A., 2009. What are the basic concepts of temporal, contrast, and spatial resolution in cardiac CT?. Journal of cardiovascular computed tomography, 3(6), pp.403-408.</t>
  </si>
  <si>
    <t>spatial res: 0.16 mm; moderate contrast resolution; 1-10ms spatial resolution</t>
  </si>
  <si>
    <t>CFD simulation</t>
  </si>
  <si>
    <t>Mittal, R., Seo, J.H., Vedula, V., Choi, Y.J., Liu, H., Huang, H.H., Jain, S., Younes, L., Abraham, T. and George, R.T., 2016. Computational modeling of cardiac hemodynamics: current status and future outlook. Journal of Computational Physics, 305, pp.1065-1082.</t>
  </si>
  <si>
    <t>~1000 phases per cardiac cycle (so 1ms temp resolution)</t>
  </si>
  <si>
    <t>The spatial resolution of CT is excellent and the primary strength of the modality. Current CT scanners have a spatial resolution of 0.5–0.625 mm in the z-axis, and approximately 0.5 mm in the x- to y-axes. 
Temporal resolution: 83-135 ms</t>
  </si>
  <si>
    <t>PC-MRI; general MRI</t>
  </si>
  <si>
    <t>Kohler et al. 2017;
 Lin, E. and Alessio, A., 2009. What are the basic concepts of temporal, contrast, and spatial resolution in cardiac CT?. Journal of cardiovascular computed tomography, 3(6), pp.403-408.</t>
  </si>
  <si>
    <t>spatial res: 1-2 mm, high contrast resolution, temporal resolution: 83-135 ms</t>
  </si>
  <si>
    <t>----------</t>
  </si>
  <si>
    <t>Viallon, M., Cuvinciuc, V., Delattre, B., Merlini, L., Barnaure-Nachbar, I., Toso-Patel, S., Becker, M., Lovblad, K.O. and Haller, S., 2015. State-of-the-art MRI techniques in neuroradiology: principles, pitfalls, and clinical applications. Neuroradiology, 57(5), pp.441-467.</t>
  </si>
  <si>
    <t>spatial res 1-2 mm; "The amount of dephasing is directly related to the diffusion distance (a few micrometers) covered by water molecules during measurement (a few tens of milliseconds)."</t>
  </si>
  <si>
    <t>Diffusion tensor imaging (DTI) is a noninvasive MRI modality that allows in vivo investigation of tissue microstructure. DWI and DTI measure the mobility of water molecules, assuming a process of random, unrestricted but potentially hindered, diffusion.</t>
  </si>
  <si>
    <t>Viallon, M., Cuvinciuc, V., Delattre, B., Merlini, L., Barnaure-Nachbar, I., Toso-Patel, S., Becker, M., Lovblad, K.O. and Haller, S., 2015. State-of-the-art MRI techniques in neuroradiology: principles, pitfalls, and clinical applications. Neuroradiology, 57(5), pp.441-467.
Le Bihan, D., 2014. Diffusion MRI: what water tells us about the brain. EMBO molecular medicine, 6(5), pp.569-573.</t>
  </si>
  <si>
    <t>DWI allows quantification of the extent of water movement irrespective of direction. DWI and DTI measure the mobility of water molecules, assuming a process of random, unrestricted but potentially hindered, diffusion.</t>
  </si>
  <si>
    <t>DSC-MRI</t>
  </si>
  <si>
    <t>" In the brain, the typical temporal resolution is around 1–1.2 s for DSC-MRI and 5–10 s for DCE."</t>
  </si>
  <si>
    <t>Glover, G.H., 2011. Overview of functional magnetic resonance imaging. Neurosurgery Clinics, 22(2), pp.133-139.</t>
  </si>
  <si>
    <t>"Generally, most fMRI is performed using an Echo Planar Imaging (EPI) method43, which can collect data for a two dimensional image in approximately 60 ms at typical resolutions (3.4 × 3.4 × 4 mm3 voxel size)."
fMRI's temporal resolution is limited by hemodynamic response time; typically the BOLD response has a width of ~3s and a peak occurring ~5–6s after the onset of a brief neural stimulus. This is much slower than the underlying neural processes, and temporal information is thereby heavily blurred.</t>
  </si>
  <si>
    <t>generally spatial 4-10 mm, but can be better with higher count studies; very high contrast resolution, although can vary; temporal resoluition is 5s to 5min</t>
  </si>
  <si>
    <t>generally spatial 4-15 mm, but can be better with higher count studies; very high contrast resolution, although can vary; temporal resoluition is 15min</t>
  </si>
  <si>
    <t>Echocardiography (US)</t>
  </si>
  <si>
    <t>spatial resolution generally ~0.5-2mm, low to moderate contrast resolution, temporal resolution &gt;200 frames/s (&lt;5 ms)</t>
  </si>
  <si>
    <t>Fluoroscopy</t>
  </si>
  <si>
    <t>(1)Nickoloff, E.L., 2011. AAPM/RSNA physics tutorial for residents: physics of flat-panel fluoroscopy systems: survey of modern fluoroscopy imaging: flat-panel detectors versus image intensifiers and more. Radiographics, 31(2), pp.591-602.
(2) https://steeleswallowinglab.ca/srrl/best-practice/videofluoroscopy-frame-rate/</t>
  </si>
  <si>
    <t>(1)The typical spatial resolution of most FPD arrays is approximately 2.5–3.2 line pairs per millimeter if the test pattern is placed at 45°
(2) 30 frames per second</t>
  </si>
  <si>
    <t>EEG</t>
  </si>
  <si>
    <t>Burle, B., Spieser, L., Roger, C., Casini, L., Hasbroucq, T. and Vidal, F., 2015. Spatial and temporal resolutions of EEG: Is it really black and white? A scalp current density view. International Journal of Psychophysiology, 97(3), pp.210-220.</t>
  </si>
  <si>
    <t>milliseconds temporal resolution, 5-9 cm spatial resolution</t>
  </si>
  <si>
    <t>Tissue, Organ, *System</t>
  </si>
  <si>
    <t>S62</t>
  </si>
  <si>
    <t>A Survey on Visualizing Magnetic Resonance Spectroscopy Data</t>
  </si>
  <si>
    <t>survey of MRS data that are geared mainly towards exploration or analysis of the data</t>
  </si>
  <si>
    <t>survey on visualization methods for MRS Data</t>
  </si>
  <si>
    <t>Nunes, M. and Laruelo, A. and Ken, S. and Laprie, A. and Buhler, K</t>
  </si>
  <si>
    <t>Data from Magnetic Resonance Spectroscopy Imaging (MRSI) contains signals about biomarkers concentrations, which are used to achieve new knowledge about biochemical processes. These support doctors in identifying and treat diseases as well as better defining regions of interest. In clinical environment, the lack of appropriate methods and tools to visualize MRSI has made this imaging technique information hard to interpret and include in treatment planning workflows. This paper is doing a review on how MRSI data is analysed in a medical environment as well as new approaches from the rendering and visual analytics areas. We conclude that this topic will be under the spotlight in the coming years, as current research is still facing many challenges on which the visualization community can actively contribute to.</t>
  </si>
  <si>
    <t>MRS, state-of-the-art</t>
  </si>
  <si>
    <t>10.2312/vcbm.20141180</t>
  </si>
  <si>
    <t>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</si>
</sst>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m\,\ d"/>
    <numFmt numFmtId="166" formatCode="m\ \,d"/>
  </numFmts>
  <fonts count="14" x14ac:knownFonts="1">
    <font>
      <sz val="10"/>
      <color rgb="FF000000"/>
      <name val="Arial"/>
    </font>
    <font>
      <sz val="10"/>
      <name val="Arial"/>
    </font>
    <font>
      <i/>
      <sz val="10"/>
      <name val="Arial"/>
    </font>
    <font>
      <u/>
      <sz val="10"/>
      <color rgb="FF0000FF"/>
      <name val="Arial"/>
    </font>
    <font>
      <u/>
      <sz val="10"/>
      <color rgb="FF0000FF"/>
      <name val="Arial"/>
    </font>
    <font>
      <sz val="10"/>
      <color rgb="FF000000"/>
      <name val="Arial"/>
    </font>
    <font>
      <sz val="10"/>
      <name val="Arial"/>
    </font>
    <font>
      <sz val="11"/>
      <color rgb="FF000000"/>
      <name val="Inconsolata"/>
    </font>
    <font>
      <sz val="10"/>
      <color rgb="FF222222"/>
      <name val="Arial"/>
    </font>
    <font>
      <sz val="8"/>
      <name val="Arial"/>
    </font>
    <font>
      <u/>
      <sz val="10"/>
      <color rgb="FF0000FF"/>
      <name val="Arial"/>
    </font>
    <font>
      <u/>
      <sz val="10"/>
      <color rgb="FF0000FF"/>
      <name val="Arial"/>
    </font>
    <font>
      <u/>
      <sz val="10"/>
      <color rgb="FF1155CC"/>
      <name val="Arial"/>
    </font>
    <font>
      <sz val="10"/>
      <color rgb="FF000000"/>
      <name val="Arial"/>
      <family val="2"/>
    </font>
  </fonts>
  <fills count="16">
    <fill>
      <patternFill patternType="none"/>
    </fill>
    <fill>
      <patternFill patternType="gray125"/>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EBEFF1"/>
        <bgColor rgb="FFEBEFF1"/>
      </patternFill>
    </fill>
    <fill>
      <patternFill patternType="solid">
        <fgColor rgb="FF78909C"/>
        <bgColor rgb="FF78909C"/>
      </patternFill>
    </fill>
    <fill>
      <patternFill patternType="solid">
        <fgColor rgb="FFFFFFFF"/>
        <bgColor rgb="FFFFFFFF"/>
      </patternFill>
    </fill>
    <fill>
      <patternFill patternType="solid">
        <fgColor rgb="FF6AA84F"/>
        <bgColor rgb="FF6AA84F"/>
      </patternFill>
    </fill>
    <fill>
      <patternFill patternType="solid">
        <fgColor rgb="FFD9EAD3"/>
        <bgColor rgb="FFD9EAD3"/>
      </patternFill>
    </fill>
    <fill>
      <patternFill patternType="solid">
        <fgColor rgb="FFB7E1CD"/>
        <bgColor rgb="FFB7E1CD"/>
      </patternFill>
    </fill>
    <fill>
      <patternFill patternType="solid">
        <fgColor rgb="FFFFFF00"/>
        <bgColor rgb="FFFFFF00"/>
      </patternFill>
    </fill>
    <fill>
      <patternFill patternType="solid">
        <fgColor rgb="FF93C47D"/>
        <bgColor rgb="FF93C47D"/>
      </patternFill>
    </fill>
    <fill>
      <patternFill patternType="solid">
        <fgColor rgb="FFD9D2E9"/>
        <bgColor rgb="FFD9D2E9"/>
      </patternFill>
    </fill>
    <fill>
      <patternFill patternType="solid">
        <fgColor rgb="FFFFF2CC"/>
        <bgColor rgb="FFFFF2CC"/>
      </patternFill>
    </fill>
    <fill>
      <patternFill patternType="solid">
        <fgColor rgb="FFF4CCCC"/>
        <bgColor rgb="FFF4CCCC"/>
      </patternFill>
    </fill>
  </fills>
  <borders count="1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s>
  <cellStyleXfs count="1">
    <xf numFmtId="0" fontId="0" fillId="0" borderId="0"/>
  </cellStyleXfs>
  <cellXfs count="100">
    <xf numFmtId="0" fontId="0" fillId="0" borderId="0" xfId="0" applyFont="1" applyAlignment="1"/>
    <xf numFmtId="0" fontId="1" fillId="2" borderId="1" xfId="0" applyFont="1" applyFill="1" applyBorder="1" applyAlignment="1"/>
    <xf numFmtId="0" fontId="1" fillId="2" borderId="2" xfId="0" applyFont="1" applyFill="1" applyBorder="1"/>
    <xf numFmtId="0" fontId="1" fillId="2" borderId="3" xfId="0" applyFont="1" applyFill="1" applyBorder="1" applyAlignment="1"/>
    <xf numFmtId="0" fontId="1" fillId="2" borderId="3" xfId="0" applyFont="1" applyFill="1" applyBorder="1" applyAlignment="1"/>
    <xf numFmtId="0" fontId="1" fillId="2" borderId="1" xfId="0" applyFont="1" applyFill="1" applyBorder="1" applyAlignment="1"/>
    <xf numFmtId="0" fontId="1" fillId="0" borderId="4" xfId="0" applyFont="1" applyBorder="1" applyAlignment="1"/>
    <xf numFmtId="0" fontId="1" fillId="0" borderId="0" xfId="0" applyFont="1" applyAlignment="1"/>
    <xf numFmtId="0" fontId="1" fillId="0" borderId="3" xfId="0" applyFont="1" applyBorder="1"/>
    <xf numFmtId="9" fontId="1" fillId="3" borderId="3" xfId="0" applyNumberFormat="1" applyFont="1" applyFill="1" applyBorder="1"/>
    <xf numFmtId="0" fontId="1" fillId="0" borderId="3" xfId="0" applyFont="1" applyBorder="1" applyAlignment="1"/>
    <xf numFmtId="0" fontId="1" fillId="0" borderId="3" xfId="0" applyFont="1" applyBorder="1" applyAlignment="1"/>
    <xf numFmtId="0" fontId="1" fillId="0" borderId="1" xfId="0" applyFont="1" applyBorder="1" applyAlignment="1"/>
    <xf numFmtId="0" fontId="1" fillId="0" borderId="5" xfId="0" applyFont="1" applyBorder="1" applyAlignment="1"/>
    <xf numFmtId="0" fontId="1" fillId="0" borderId="5" xfId="0" applyFont="1" applyBorder="1"/>
    <xf numFmtId="0" fontId="1" fillId="0" borderId="3" xfId="0" applyFont="1" applyBorder="1" applyAlignment="1"/>
    <xf numFmtId="0" fontId="2" fillId="2" borderId="1" xfId="0" applyFont="1" applyFill="1" applyBorder="1" applyAlignment="1"/>
    <xf numFmtId="0" fontId="2" fillId="2" borderId="2" xfId="0" applyFont="1" applyFill="1" applyBorder="1"/>
    <xf numFmtId="0" fontId="1" fillId="0" borderId="4" xfId="0" applyFont="1" applyBorder="1"/>
    <xf numFmtId="0" fontId="1" fillId="0" borderId="1" xfId="0" applyFont="1" applyBorder="1" applyAlignment="1"/>
    <xf numFmtId="0" fontId="2" fillId="2" borderId="3" xfId="0" applyFont="1" applyFill="1" applyBorder="1" applyAlignment="1"/>
    <xf numFmtId="0" fontId="2" fillId="2" borderId="3" xfId="0" applyFont="1" applyFill="1" applyBorder="1" applyAlignment="1"/>
    <xf numFmtId="0" fontId="1" fillId="4" borderId="6" xfId="0" applyFont="1" applyFill="1" applyBorder="1" applyAlignment="1"/>
    <xf numFmtId="0" fontId="1" fillId="4" borderId="7" xfId="0" applyFont="1" applyFill="1" applyBorder="1" applyAlignment="1"/>
    <xf numFmtId="0" fontId="1" fillId="2" borderId="5" xfId="0" applyFont="1" applyFill="1" applyBorder="1" applyAlignment="1"/>
    <xf numFmtId="164" fontId="1" fillId="3" borderId="5" xfId="0" applyNumberFormat="1" applyFont="1" applyFill="1" applyBorder="1"/>
    <xf numFmtId="0" fontId="1" fillId="5" borderId="5" xfId="0" applyFont="1" applyFill="1" applyBorder="1" applyAlignment="1"/>
    <xf numFmtId="0" fontId="1" fillId="5" borderId="5" xfId="0" applyFont="1" applyFill="1" applyBorder="1" applyAlignment="1"/>
    <xf numFmtId="0" fontId="1" fillId="5" borderId="8" xfId="0" applyFont="1" applyFill="1" applyBorder="1" applyAlignment="1"/>
    <xf numFmtId="9" fontId="1" fillId="0" borderId="0" xfId="0" applyNumberFormat="1" applyFont="1"/>
    <xf numFmtId="0" fontId="1" fillId="6" borderId="0" xfId="0" applyFont="1" applyFill="1" applyAlignment="1"/>
    <xf numFmtId="0" fontId="1" fillId="7" borderId="0" xfId="0" applyFont="1" applyFill="1" applyAlignment="1"/>
    <xf numFmtId="0" fontId="1" fillId="8" borderId="0" xfId="0" applyFont="1" applyFill="1" applyAlignment="1"/>
    <xf numFmtId="0" fontId="1" fillId="5" borderId="0" xfId="0" applyFont="1" applyFill="1" applyAlignment="1"/>
    <xf numFmtId="0" fontId="1" fillId="5" borderId="0" xfId="0" applyFont="1" applyFill="1" applyAlignment="1"/>
    <xf numFmtId="0" fontId="1" fillId="8" borderId="0" xfId="0" applyFont="1" applyFill="1" applyAlignment="1"/>
    <xf numFmtId="0" fontId="3" fillId="8" borderId="0" xfId="0" applyFont="1" applyFill="1" applyAlignment="1"/>
    <xf numFmtId="0" fontId="1" fillId="7" borderId="0" xfId="0" applyFont="1" applyFill="1" applyAlignment="1"/>
    <xf numFmtId="0" fontId="4" fillId="5" borderId="0" xfId="0" applyFont="1" applyFill="1" applyAlignment="1"/>
    <xf numFmtId="165" fontId="1" fillId="5" borderId="0" xfId="0" applyNumberFormat="1" applyFont="1" applyFill="1" applyAlignment="1"/>
    <xf numFmtId="0" fontId="5" fillId="8" borderId="0" xfId="0" applyFont="1" applyFill="1" applyAlignment="1">
      <alignment horizontal="left"/>
    </xf>
    <xf numFmtId="0" fontId="5" fillId="7" borderId="0" xfId="0" applyFont="1" applyFill="1" applyAlignment="1">
      <alignment horizontal="left"/>
    </xf>
    <xf numFmtId="165" fontId="1" fillId="7" borderId="0" xfId="0" applyNumberFormat="1" applyFont="1" applyFill="1" applyAlignment="1"/>
    <xf numFmtId="165" fontId="1" fillId="8" borderId="0" xfId="0" applyNumberFormat="1" applyFont="1" applyFill="1" applyAlignment="1"/>
    <xf numFmtId="0" fontId="1" fillId="8" borderId="0" xfId="0" applyFont="1" applyFill="1" applyAlignment="1"/>
    <xf numFmtId="0" fontId="1" fillId="8" borderId="0" xfId="0" applyFont="1" applyFill="1" applyAlignment="1"/>
    <xf numFmtId="0" fontId="1" fillId="9" borderId="0" xfId="0" applyFont="1" applyFill="1" applyAlignment="1"/>
    <xf numFmtId="0" fontId="1" fillId="7" borderId="0" xfId="0" applyFont="1" applyFill="1" applyAlignment="1"/>
    <xf numFmtId="0" fontId="1" fillId="10" borderId="0" xfId="0" applyFont="1" applyFill="1" applyAlignment="1"/>
    <xf numFmtId="0" fontId="1" fillId="5" borderId="0" xfId="0" applyFont="1" applyFill="1" applyAlignment="1"/>
    <xf numFmtId="0" fontId="6" fillId="8" borderId="0" xfId="0" applyFont="1" applyFill="1" applyAlignment="1"/>
    <xf numFmtId="0" fontId="6" fillId="8" borderId="0" xfId="0" applyFont="1" applyFill="1" applyAlignment="1">
      <alignment horizontal="right"/>
    </xf>
    <xf numFmtId="0" fontId="6" fillId="10" borderId="0" xfId="0" applyFont="1" applyFill="1" applyAlignment="1"/>
    <xf numFmtId="0" fontId="1" fillId="11" borderId="0" xfId="0" applyFont="1" applyFill="1" applyAlignment="1"/>
    <xf numFmtId="0" fontId="1" fillId="12" borderId="0" xfId="0" applyFont="1" applyFill="1" applyAlignment="1"/>
    <xf numFmtId="0" fontId="1" fillId="12" borderId="0" xfId="0" applyFont="1" applyFill="1" applyAlignment="1"/>
    <xf numFmtId="0" fontId="6" fillId="8" borderId="0" xfId="0" applyFont="1" applyFill="1" applyAlignment="1"/>
    <xf numFmtId="0" fontId="7" fillId="7" borderId="0" xfId="0" applyFont="1" applyFill="1" applyAlignment="1"/>
    <xf numFmtId="0" fontId="1" fillId="6" borderId="0" xfId="0" applyFont="1" applyFill="1" applyAlignment="1">
      <alignment wrapText="1"/>
    </xf>
    <xf numFmtId="0" fontId="1" fillId="8" borderId="0" xfId="0" applyFont="1" applyFill="1" applyAlignment="1">
      <alignment wrapText="1"/>
    </xf>
    <xf numFmtId="0" fontId="6" fillId="8" borderId="0" xfId="0" applyFont="1" applyFill="1" applyAlignment="1">
      <alignment wrapText="1"/>
    </xf>
    <xf numFmtId="0" fontId="6" fillId="13" borderId="0" xfId="0" applyFont="1" applyFill="1" applyAlignment="1"/>
    <xf numFmtId="0" fontId="6" fillId="14" borderId="0" xfId="0" applyFont="1" applyFill="1" applyAlignment="1"/>
    <xf numFmtId="166" fontId="1" fillId="8" borderId="0" xfId="0" applyNumberFormat="1" applyFont="1" applyFill="1" applyAlignment="1"/>
    <xf numFmtId="0" fontId="1" fillId="0" borderId="0" xfId="0" applyFont="1" applyAlignment="1"/>
    <xf numFmtId="0" fontId="1" fillId="0" borderId="0" xfId="0" applyFont="1" applyAlignment="1"/>
    <xf numFmtId="0" fontId="1" fillId="0" borderId="0" xfId="0" applyFont="1" applyAlignment="1"/>
    <xf numFmtId="0" fontId="1" fillId="0" borderId="9" xfId="0" applyFont="1" applyBorder="1" applyAlignment="1"/>
    <xf numFmtId="0" fontId="1" fillId="0" borderId="9" xfId="0" applyFont="1" applyBorder="1" applyAlignment="1"/>
    <xf numFmtId="0" fontId="1" fillId="9" borderId="0" xfId="0" applyFont="1" applyFill="1" applyAlignment="1"/>
    <xf numFmtId="0" fontId="1" fillId="9" borderId="0" xfId="0" applyFont="1" applyFill="1" applyAlignment="1"/>
    <xf numFmtId="0" fontId="1" fillId="9" borderId="9" xfId="0" applyFont="1" applyFill="1" applyBorder="1" applyAlignment="1"/>
    <xf numFmtId="0" fontId="1" fillId="0" borderId="0" xfId="0" applyFont="1" applyAlignment="1"/>
    <xf numFmtId="0" fontId="1" fillId="0" borderId="0" xfId="0" applyFont="1" applyAlignment="1"/>
    <xf numFmtId="0" fontId="1" fillId="11" borderId="9" xfId="0" applyFont="1" applyFill="1" applyBorder="1" applyAlignment="1"/>
    <xf numFmtId="0" fontId="1" fillId="11" borderId="0" xfId="0" applyFont="1" applyFill="1" applyAlignment="1"/>
    <xf numFmtId="165" fontId="1" fillId="0" borderId="0" xfId="0" applyNumberFormat="1" applyFont="1" applyAlignment="1"/>
    <xf numFmtId="0" fontId="1" fillId="11" borderId="0" xfId="0" applyFont="1" applyFill="1" applyAlignment="1"/>
    <xf numFmtId="0" fontId="1" fillId="0" borderId="0" xfId="0" applyFont="1" applyAlignment="1"/>
    <xf numFmtId="165" fontId="1" fillId="9" borderId="0" xfId="0" applyNumberFormat="1" applyFont="1" applyFill="1" applyAlignment="1"/>
    <xf numFmtId="0" fontId="1" fillId="0" borderId="0" xfId="0" applyFont="1" applyAlignment="1">
      <alignment wrapText="1"/>
    </xf>
    <xf numFmtId="0" fontId="2" fillId="0" borderId="0" xfId="0" applyFont="1" applyAlignment="1"/>
    <xf numFmtId="0" fontId="1" fillId="0" borderId="0" xfId="0" applyFont="1" applyAlignment="1"/>
    <xf numFmtId="0" fontId="1" fillId="0" borderId="0" xfId="0" applyFont="1" applyAlignment="1"/>
    <xf numFmtId="0" fontId="1" fillId="9" borderId="0" xfId="0" applyFont="1" applyFill="1" applyAlignment="1"/>
    <xf numFmtId="0" fontId="1" fillId="15" borderId="0" xfId="0" applyFont="1" applyFill="1" applyAlignment="1"/>
    <xf numFmtId="0" fontId="1" fillId="14" borderId="0" xfId="0" applyFont="1" applyFill="1" applyAlignment="1"/>
    <xf numFmtId="0" fontId="8" fillId="7" borderId="0" xfId="0" applyFont="1" applyFill="1" applyAlignment="1">
      <alignment horizontal="left"/>
    </xf>
    <xf numFmtId="0" fontId="6" fillId="0" borderId="0" xfId="0" applyFont="1" applyAlignment="1">
      <alignment horizontal="right"/>
    </xf>
    <xf numFmtId="0" fontId="9"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10" fillId="0" borderId="0" xfId="0" applyFont="1" applyAlignment="1"/>
    <xf numFmtId="0" fontId="1" fillId="0" borderId="0" xfId="0" applyFont="1" applyAlignment="1">
      <alignment wrapText="1"/>
    </xf>
    <xf numFmtId="0" fontId="8" fillId="7" borderId="0" xfId="0" applyFont="1" applyFill="1" applyAlignment="1">
      <alignment horizontal="left"/>
    </xf>
    <xf numFmtId="0" fontId="11" fillId="0" borderId="0" xfId="0" applyFont="1" applyAlignment="1">
      <alignment wrapText="1"/>
    </xf>
    <xf numFmtId="0" fontId="1" fillId="14" borderId="0" xfId="0" applyFont="1" applyFill="1" applyAlignment="1"/>
    <xf numFmtId="0" fontId="12" fillId="0" borderId="0" xfId="0" applyFont="1" applyAlignment="1"/>
    <xf numFmtId="0" fontId="13" fillId="0" borderId="0" xfId="0" applyFont="1" applyAlignment="1"/>
  </cellXfs>
  <cellStyles count="1">
    <cellStyle name="Normal" xfId="0" builtinId="0"/>
  </cellStyles>
  <dxfs count="883">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FCE5CD"/>
          <bgColor rgb="FFFCE5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CE5CD"/>
          <bgColor rgb="FFFCE5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D9D2E9"/>
          <bgColor rgb="FFD9D2E9"/>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B4A7D6"/>
          <bgColor rgb="FFB4A7D6"/>
        </patternFill>
      </fill>
    </dxf>
    <dxf>
      <fill>
        <patternFill patternType="solid">
          <fgColor rgb="FFA2C4C9"/>
          <bgColor rgb="FFA2C4C9"/>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FF2CC"/>
          <bgColor rgb="FFFFF2CC"/>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4CCCC"/>
          <bgColor rgb="FFF4CCCC"/>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F4CCCC"/>
          <bgColor rgb="FFF4CC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FF2CC"/>
          <bgColor rgb="FFFFF2CC"/>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D9D2E9"/>
          <bgColor rgb="FFD9D2E9"/>
        </patternFill>
      </fill>
    </dxf>
    <dxf>
      <fill>
        <patternFill patternType="solid">
          <fgColor rgb="FFD9D2E9"/>
          <bgColor rgb="FFD9D2E9"/>
        </patternFill>
      </fill>
    </dxf>
    <dxf>
      <fill>
        <patternFill patternType="solid">
          <fgColor rgb="FFFFF2CC"/>
          <bgColor rgb="FFFFF2CC"/>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A2C4C9"/>
          <bgColor rgb="FFA2C4C9"/>
        </patternFill>
      </fill>
    </dxf>
    <dxf>
      <fill>
        <patternFill patternType="solid">
          <fgColor rgb="FFB4A7D6"/>
          <bgColor rgb="FFB4A7D6"/>
        </patternFill>
      </fill>
    </dxf>
    <dxf>
      <fill>
        <patternFill patternType="solid">
          <fgColor rgb="FFFFF2CC"/>
          <bgColor rgb="FFFFF2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F4CCCC"/>
          <bgColor rgb="FFF4CC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F4CCCC"/>
          <bgColor rgb="FFF4CCCC"/>
        </patternFill>
      </fill>
    </dxf>
    <dxf>
      <fill>
        <patternFill patternType="solid">
          <fgColor rgb="FFD9D2E9"/>
          <bgColor rgb="FFD9D2E9"/>
        </patternFill>
      </fill>
    </dxf>
    <dxf>
      <fill>
        <patternFill patternType="solid">
          <fgColor rgb="FFB7E1CD"/>
          <bgColor rgb="FFB7E1CD"/>
        </patternFill>
      </fill>
    </dxf>
    <dxf>
      <fill>
        <patternFill patternType="solid">
          <fgColor rgb="FFFFF2CC"/>
          <bgColor rgb="FFFFF2CC"/>
        </patternFill>
      </fill>
    </dxf>
    <dxf>
      <fill>
        <patternFill patternType="solid">
          <fgColor rgb="FFFCE5CD"/>
          <bgColor rgb="FFFCE5CD"/>
        </patternFill>
      </fill>
    </dxf>
    <dxf>
      <fill>
        <patternFill patternType="solid">
          <fgColor rgb="FFD9D2E9"/>
          <bgColor rgb="FFD9D2E9"/>
        </patternFill>
      </fill>
    </dxf>
    <dxf>
      <fill>
        <patternFill patternType="solid">
          <fgColor rgb="FFB4A7D6"/>
          <bgColor rgb="FFB4A7D6"/>
        </patternFill>
      </fill>
    </dxf>
    <dxf>
      <fill>
        <patternFill patternType="solid">
          <fgColor rgb="FFA2C4C9"/>
          <bgColor rgb="FFA2C4C9"/>
        </patternFill>
      </fill>
    </dxf>
    <dxf>
      <fill>
        <patternFill patternType="solid">
          <fgColor rgb="FFB7E1CD"/>
          <bgColor rgb="FFB7E1CD"/>
        </patternFill>
      </fill>
    </dxf>
    <dxf>
      <fill>
        <patternFill patternType="solid">
          <fgColor rgb="FFFFF2CC"/>
          <bgColor rgb="FFFFF2CC"/>
        </patternFill>
      </fill>
    </dxf>
    <dxf>
      <fill>
        <patternFill patternType="solid">
          <fgColor rgb="FFF4CCCC"/>
          <bgColor rgb="FFF4CCCC"/>
        </patternFill>
      </fill>
    </dxf>
    <dxf>
      <fill>
        <patternFill patternType="solid">
          <fgColor rgb="FFFFF2CC"/>
          <bgColor rgb="FFFFF2CC"/>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FFF2CC"/>
          <bgColor rgb="FFFFF2CC"/>
        </patternFill>
      </fill>
    </dxf>
    <dxf>
      <fill>
        <patternFill patternType="solid">
          <fgColor rgb="FFB7E1CD"/>
          <bgColor rgb="FFB7E1CD"/>
        </patternFill>
      </fill>
    </dxf>
    <dxf>
      <fill>
        <patternFill patternType="solid">
          <fgColor rgb="FFA2C4C9"/>
          <bgColor rgb="FFA2C4C9"/>
        </patternFill>
      </fill>
    </dxf>
    <dxf>
      <fill>
        <patternFill patternType="solid">
          <fgColor rgb="FFB4A7D6"/>
          <bgColor rgb="FFB4A7D6"/>
        </patternFill>
      </fill>
    </dxf>
    <dxf>
      <fill>
        <patternFill patternType="solid">
          <fgColor rgb="FFB7E1CD"/>
          <bgColor rgb="FFB7E1CD"/>
        </patternFill>
      </fill>
    </dxf>
    <dxf>
      <fill>
        <patternFill patternType="solid">
          <fgColor rgb="FFD9D2E9"/>
          <bgColor rgb="FFD9D2E9"/>
        </patternFill>
      </fill>
    </dxf>
    <dxf>
      <fill>
        <patternFill patternType="solid">
          <fgColor rgb="FFF4CCCC"/>
          <bgColor rgb="FFF4CCCC"/>
        </patternFill>
      </fill>
    </dxf>
    <dxf>
      <fill>
        <patternFill patternType="solid">
          <fgColor rgb="FFEBEFF1"/>
          <bgColor rgb="FFEBEFF1"/>
        </patternFill>
      </fill>
    </dxf>
    <dxf>
      <fill>
        <patternFill patternType="solid">
          <fgColor rgb="FFFFFFFF"/>
          <bgColor rgb="FFFFFFFF"/>
        </patternFill>
      </fill>
    </dxf>
  </dxfs>
  <tableStyles count="1">
    <tableStyle name="cut-style" pivot="0" count="2" xr9:uid="{00000000-0011-0000-FFFF-FFFF00000000}">
      <tableStyleElement type="firstRowStripe" dxfId="882"/>
      <tableStyleElement type="secondRowStripe" dxfId="88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autoTitleDeleted val="1"/>
    <c:plotArea>
      <c:layout/>
      <c:barChart>
        <c:barDir val="col"/>
        <c:grouping val="clustered"/>
        <c:varyColors val="1"/>
        <c:ser>
          <c:idx val="0"/>
          <c:order val="0"/>
          <c:tx>
            <c:strRef>
              <c:f>overview!$I$17</c:f>
              <c:strCache>
                <c:ptCount val="1"/>
                <c:pt idx="0">
                  <c:v># of papers</c:v>
                </c:pt>
              </c:strCache>
            </c:strRef>
          </c:tx>
          <c:spPr>
            <a:solidFill>
              <a:srgbClr val="78909C"/>
            </a:solidFill>
            <a:ln cmpd="sng">
              <a:solidFill>
                <a:srgbClr val="000000"/>
              </a:solidFill>
            </a:ln>
          </c:spPr>
          <c:invertIfNegative val="1"/>
          <c:cat>
            <c:strRef>
              <c:f>overview!$H$18:$H$21</c:f>
              <c:strCache>
                <c:ptCount val="4"/>
                <c:pt idx="0">
                  <c:v>Molecule</c:v>
                </c:pt>
                <c:pt idx="1">
                  <c:v>Cell</c:v>
                </c:pt>
                <c:pt idx="2">
                  <c:v>Tissue</c:v>
                </c:pt>
                <c:pt idx="3">
                  <c:v>Organ</c:v>
                </c:pt>
              </c:strCache>
            </c:strRef>
          </c:cat>
          <c:val>
            <c:numRef>
              <c:f>overview!$I$18:$I$21</c:f>
              <c:numCache>
                <c:formatCode>General</c:formatCode>
                <c:ptCount val="4"/>
                <c:pt idx="0">
                  <c:v>87</c:v>
                </c:pt>
                <c:pt idx="1">
                  <c:v>52</c:v>
                </c:pt>
                <c:pt idx="2">
                  <c:v>38</c:v>
                </c:pt>
                <c:pt idx="3">
                  <c:v>109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BC7E-DD4C-B6D6-9967E3FCD109}"/>
            </c:ext>
          </c:extLst>
        </c:ser>
        <c:dLbls>
          <c:showLegendKey val="0"/>
          <c:showVal val="0"/>
          <c:showCatName val="0"/>
          <c:showSerName val="0"/>
          <c:showPercent val="0"/>
          <c:showBubbleSize val="0"/>
        </c:dLbls>
        <c:gapWidth val="150"/>
        <c:axId val="324548425"/>
        <c:axId val="67155940"/>
      </c:barChart>
      <c:catAx>
        <c:axId val="324548425"/>
        <c:scaling>
          <c:orientation val="minMax"/>
        </c:scaling>
        <c:delete val="0"/>
        <c:axPos val="b"/>
        <c:title>
          <c:tx>
            <c:rich>
              <a:bodyPr/>
              <a:lstStyle/>
              <a:p>
                <a:pPr lvl="0">
                  <a:defRPr b="0">
                    <a:solidFill>
                      <a:srgbClr val="000000"/>
                    </a:solidFill>
                    <a:latin typeface="Roboto"/>
                  </a:defRPr>
                </a:pPr>
                <a:r>
                  <a:rPr lang="en-GB" b="0">
                    <a:solidFill>
                      <a:srgbClr val="000000"/>
                    </a:solidFill>
                    <a:latin typeface="Roboto"/>
                  </a:rPr>
                  <a:t>Summary of categorizations</a:t>
                </a:r>
              </a:p>
            </c:rich>
          </c:tx>
          <c:overlay val="0"/>
        </c:title>
        <c:numFmt formatCode="General" sourceLinked="1"/>
        <c:majorTickMark val="none"/>
        <c:minorTickMark val="none"/>
        <c:tickLblPos val="nextTo"/>
        <c:txPr>
          <a:bodyPr/>
          <a:lstStyle/>
          <a:p>
            <a:pPr lvl="0">
              <a:defRPr b="0">
                <a:solidFill>
                  <a:srgbClr val="000000"/>
                </a:solidFill>
                <a:latin typeface="Roboto"/>
              </a:defRPr>
            </a:pPr>
            <a:endParaRPr lang="en-NO"/>
          </a:p>
        </c:txPr>
        <c:crossAx val="67155940"/>
        <c:crosses val="autoZero"/>
        <c:auto val="1"/>
        <c:lblAlgn val="ctr"/>
        <c:lblOffset val="100"/>
        <c:noMultiLvlLbl val="1"/>
      </c:catAx>
      <c:valAx>
        <c:axId val="671559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en-NO"/>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endParaRPr lang="en-NO"/>
          </a:p>
        </c:txPr>
        <c:crossAx val="324548425"/>
        <c:crosses val="autoZero"/>
        <c:crossBetween val="between"/>
      </c:valAx>
    </c:plotArea>
    <c:legend>
      <c:legendPos val="r"/>
      <c:overlay val="0"/>
      <c:txPr>
        <a:bodyPr/>
        <a:lstStyle/>
        <a:p>
          <a:pPr lvl="0">
            <a:defRPr b="0">
              <a:solidFill>
                <a:srgbClr val="000000"/>
              </a:solidFill>
              <a:latin typeface="Roboto"/>
            </a:defRPr>
          </a:pPr>
          <a:endParaRPr lang="en-NO"/>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10</xdr:col>
      <xdr:colOff>76200</xdr:colOff>
      <xdr:row>0</xdr:row>
      <xdr:rowOff>76200</xdr:rowOff>
    </xdr:from>
    <xdr:ext cx="3952875" cy="244792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AJ3" headerRowCount="0">
  <tableColumns count="3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 id="32" xr3:uid="{00000000-0010-0000-0000-000020000000}" name="Column32"/>
    <tableColumn id="33" xr3:uid="{00000000-0010-0000-0000-000021000000}" name="Column33"/>
    <tableColumn id="34" xr3:uid="{00000000-0010-0000-0000-000022000000}" name="Column34"/>
    <tableColumn id="35" xr3:uid="{00000000-0010-0000-0000-000023000000}" name="Column35"/>
    <tableColumn id="36" xr3:uid="{00000000-0010-0000-0000-000024000000}" name="Column36"/>
  </tableColumns>
  <tableStyleInfo name="cu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ieeexplore.ieee.org/document/6881728" TargetMode="External"/><Relationship Id="rId7" Type="http://schemas.openxmlformats.org/officeDocument/2006/relationships/comments" Target="../comments2.xml"/><Relationship Id="rId2" Type="http://schemas.openxmlformats.org/officeDocument/2006/relationships/hyperlink" Target="https://github.com/eblancoga/seqcode." TargetMode="External"/><Relationship Id="rId1" Type="http://schemas.openxmlformats.org/officeDocument/2006/relationships/hyperlink" Target="https://www.youtube.com/watch?v=7Hk9jct2ozY" TargetMode="External"/><Relationship Id="rId6" Type="http://schemas.openxmlformats.org/officeDocument/2006/relationships/vmlDrawing" Target="../drawings/vmlDrawing2.vml"/><Relationship Id="rId5" Type="http://schemas.openxmlformats.org/officeDocument/2006/relationships/hyperlink" Target="http://genesilico.pl/NPDock." TargetMode="External"/><Relationship Id="rId4" Type="http://schemas.openxmlformats.org/officeDocument/2006/relationships/hyperlink" Target="https://zenodo.org/record/4740646."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1.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www.nature.com/articles/s12276-018-0071-8/figures/5" TargetMode="External"/><Relationship Id="rId1" Type="http://schemas.openxmlformats.org/officeDocument/2006/relationships/hyperlink" Target="https://advanced-microscopy.utah.edu/education/electron-micro/" TargetMode="External"/><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J23"/>
  <sheetViews>
    <sheetView workbookViewId="0"/>
  </sheetViews>
  <sheetFormatPr baseColWidth="10" defaultColWidth="12.6640625" defaultRowHeight="15.75" customHeight="1" x14ac:dyDescent="0.15"/>
  <cols>
    <col min="1" max="1" width="16.1640625" customWidth="1"/>
    <col min="2" max="2" width="5.5" customWidth="1"/>
    <col min="3" max="3" width="5.1640625" customWidth="1"/>
    <col min="7" max="7" width="5" customWidth="1"/>
    <col min="8" max="8" width="20.83203125" customWidth="1"/>
    <col min="9" max="9" width="9.6640625" customWidth="1"/>
    <col min="10" max="10" width="15.6640625" customWidth="1"/>
  </cols>
  <sheetData>
    <row r="1" spans="1:10" ht="15.75" customHeight="1" x14ac:dyDescent="0.15">
      <c r="A1" s="1" t="s">
        <v>0</v>
      </c>
      <c r="B1" s="2"/>
      <c r="D1" s="3" t="s">
        <v>1</v>
      </c>
      <c r="E1" s="3" t="s">
        <v>2</v>
      </c>
      <c r="F1" s="3" t="s">
        <v>3</v>
      </c>
      <c r="H1" s="4" t="s">
        <v>4</v>
      </c>
      <c r="I1" s="4" t="s">
        <v>5</v>
      </c>
      <c r="J1" s="5" t="s">
        <v>6</v>
      </c>
    </row>
    <row r="2" spans="1:10" ht="15.75" customHeight="1" x14ac:dyDescent="0.15">
      <c r="A2" s="6" t="s">
        <v>7</v>
      </c>
      <c r="B2" s="6">
        <f>COUNTIF('related-surveys'!P2:P1006,"Outlook")</f>
        <v>9</v>
      </c>
      <c r="C2" s="7"/>
      <c r="D2" s="7" t="s">
        <v>8</v>
      </c>
      <c r="E2" s="8">
        <f>COUNTIF(main!D:D, "&gt;=2017")+COUNTIF('related-surveys'!D:D, "&gt;=2017")</f>
        <v>116</v>
      </c>
      <c r="F2" s="9">
        <f t="shared" ref="F2:F4" si="0">E2/$B$9</f>
        <v>0.31607629427792916</v>
      </c>
      <c r="H2" s="10" t="s">
        <v>9</v>
      </c>
      <c r="I2" s="11">
        <f>COUNTIF(main!W:W,H2)</f>
        <v>19</v>
      </c>
      <c r="J2" s="12"/>
    </row>
    <row r="3" spans="1:10" ht="15.75" customHeight="1" x14ac:dyDescent="0.15">
      <c r="A3" s="13" t="s">
        <v>10</v>
      </c>
      <c r="B3" s="14">
        <f>COUNTIF('related-surveys'!P:P,"Survey")</f>
        <v>53</v>
      </c>
      <c r="D3" s="15" t="s">
        <v>11</v>
      </c>
      <c r="E3" s="8">
        <f>COUNTIF(main!D:D, "&gt;=2011")+COUNTIF('related-surveys'!D:D, "&gt;=2011")-E2</f>
        <v>128</v>
      </c>
      <c r="F3" s="9">
        <f t="shared" si="0"/>
        <v>0.34877384196185285</v>
      </c>
      <c r="H3" s="10" t="s">
        <v>12</v>
      </c>
      <c r="I3" s="11">
        <f>COUNTIF(main!W:W,H3)</f>
        <v>23</v>
      </c>
      <c r="J3" s="12"/>
    </row>
    <row r="4" spans="1:10" ht="15.75" customHeight="1" x14ac:dyDescent="0.15">
      <c r="A4" s="16" t="s">
        <v>13</v>
      </c>
      <c r="B4" s="17">
        <f>SUM(B2:B3)</f>
        <v>62</v>
      </c>
      <c r="D4" s="15" t="s">
        <v>14</v>
      </c>
      <c r="E4" s="8">
        <f>COUNTIF(main!D:D, "&lt;2011")+COUNTIF('related-surveys'!D:D, "&lt;2011")</f>
        <v>123</v>
      </c>
      <c r="F4" s="9">
        <f t="shared" si="0"/>
        <v>0.33514986376021799</v>
      </c>
      <c r="H4" s="10" t="s">
        <v>15</v>
      </c>
      <c r="I4" s="11">
        <f>COUNTIF(main!W:W,H4)</f>
        <v>45</v>
      </c>
      <c r="J4" s="12"/>
    </row>
    <row r="5" spans="1:10" ht="15.75" customHeight="1" x14ac:dyDescent="0.15">
      <c r="A5" s="6" t="s">
        <v>16</v>
      </c>
      <c r="B5" s="18">
        <f>COUNTIF(main!P:P,"Tool")</f>
        <v>95</v>
      </c>
      <c r="C5" s="7"/>
      <c r="H5" s="10" t="s">
        <v>17</v>
      </c>
      <c r="I5" s="11">
        <f>COUNTIF(main!W:W,H5)</f>
        <v>38</v>
      </c>
      <c r="J5" s="19" t="s">
        <v>18</v>
      </c>
    </row>
    <row r="6" spans="1:10" ht="15.75" customHeight="1" x14ac:dyDescent="0.15">
      <c r="A6" s="15" t="s">
        <v>19</v>
      </c>
      <c r="B6" s="8">
        <f>COUNTIF(main!P:P,"Model")</f>
        <v>51</v>
      </c>
      <c r="D6" s="3" t="s">
        <v>20</v>
      </c>
      <c r="E6" s="3" t="s">
        <v>2</v>
      </c>
      <c r="F6" s="3" t="s">
        <v>3</v>
      </c>
      <c r="H6" s="10" t="s">
        <v>21</v>
      </c>
      <c r="I6" s="11">
        <f>COUNTIF(main!W:W,H6)</f>
        <v>14</v>
      </c>
      <c r="J6" s="19" t="s">
        <v>22</v>
      </c>
    </row>
    <row r="7" spans="1:10" ht="15.75" customHeight="1" x14ac:dyDescent="0.15">
      <c r="A7" s="15" t="s">
        <v>23</v>
      </c>
      <c r="B7" s="8">
        <f>COUNTIF(main!P:P,"Method")</f>
        <v>159</v>
      </c>
      <c r="D7" s="15" t="s">
        <v>24</v>
      </c>
      <c r="E7" s="8">
        <f>COUNTIF(main!AG:AG,"n")+COUNTIF('related-surveys'!AG:AG,"n")</f>
        <v>251</v>
      </c>
      <c r="F7" s="8"/>
      <c r="H7" s="10" t="s">
        <v>25</v>
      </c>
      <c r="I7" s="11">
        <f>COUNTIF(main!W:W,H7)</f>
        <v>17</v>
      </c>
      <c r="J7" s="19" t="s">
        <v>26</v>
      </c>
    </row>
    <row r="8" spans="1:10" ht="15.75" customHeight="1" x14ac:dyDescent="0.15">
      <c r="A8" s="20" t="s">
        <v>13</v>
      </c>
      <c r="B8" s="21">
        <f>COUNTA(main!B2:B1006)</f>
        <v>305</v>
      </c>
      <c r="D8" s="15" t="s">
        <v>27</v>
      </c>
      <c r="E8" s="8">
        <f>COUNTIF(main!AG:AG,"*y*")+COUNTIF('related-surveys'!AG:AG,"*y*")</f>
        <v>115</v>
      </c>
      <c r="F8" s="9">
        <f>E8/B8</f>
        <v>0.37704918032786883</v>
      </c>
      <c r="H8" s="10" t="s">
        <v>28</v>
      </c>
      <c r="I8" s="11">
        <f>COUNTIF(main!W:W,H8)</f>
        <v>21</v>
      </c>
      <c r="J8" s="19" t="s">
        <v>29</v>
      </c>
    </row>
    <row r="9" spans="1:10" ht="15.75" customHeight="1" x14ac:dyDescent="0.15">
      <c r="A9" s="22" t="s">
        <v>30</v>
      </c>
      <c r="B9" s="23">
        <f>B4+B8</f>
        <v>367</v>
      </c>
      <c r="H9" s="10" t="s">
        <v>31</v>
      </c>
      <c r="I9" s="11">
        <f>COUNTIF(main!W:W,H9)</f>
        <v>45</v>
      </c>
      <c r="J9" s="12"/>
    </row>
    <row r="10" spans="1:10" ht="15.75" customHeight="1" x14ac:dyDescent="0.15">
      <c r="D10" s="24" t="s">
        <v>32</v>
      </c>
      <c r="E10" s="14">
        <f>COUNTIF(main!M:M,1)</f>
        <v>22</v>
      </c>
      <c r="F10" s="25">
        <f>E10/B8</f>
        <v>7.2131147540983612E-2</v>
      </c>
      <c r="H10" s="10" t="s">
        <v>33</v>
      </c>
      <c r="I10" s="11">
        <f>COUNTIF(main!W:W,H10)</f>
        <v>17</v>
      </c>
      <c r="J10" s="12"/>
    </row>
    <row r="11" spans="1:10" ht="15.75" customHeight="1" x14ac:dyDescent="0.15">
      <c r="D11" s="7"/>
      <c r="E11" s="7"/>
      <c r="H11" s="10" t="s">
        <v>34</v>
      </c>
      <c r="I11" s="11">
        <f>COUNTIF(main!W:W,H11)</f>
        <v>11</v>
      </c>
      <c r="J11" s="12"/>
    </row>
    <row r="12" spans="1:10" ht="15.75" customHeight="1" x14ac:dyDescent="0.15">
      <c r="H12" s="10" t="s">
        <v>35</v>
      </c>
      <c r="I12" s="11">
        <f>COUNTIF(main!W:W,H12)</f>
        <v>19</v>
      </c>
      <c r="J12" s="12"/>
    </row>
    <row r="13" spans="1:10" ht="15.75" customHeight="1" x14ac:dyDescent="0.15">
      <c r="H13" s="10" t="s">
        <v>36</v>
      </c>
      <c r="I13" s="11">
        <f>COUNTIF(main!W:W,H13)</f>
        <v>9</v>
      </c>
      <c r="J13" s="12"/>
    </row>
    <row r="14" spans="1:10" ht="15.75" customHeight="1" x14ac:dyDescent="0.15">
      <c r="H14" s="10" t="s">
        <v>37</v>
      </c>
      <c r="I14" s="11">
        <f>COUNTIF(main!W:W,H14)</f>
        <v>8</v>
      </c>
      <c r="J14" s="12"/>
    </row>
    <row r="15" spans="1:10" ht="15.75" customHeight="1" x14ac:dyDescent="0.15">
      <c r="H15" s="26" t="s">
        <v>38</v>
      </c>
      <c r="I15" s="27">
        <f>COUNTIF(main!W:W,H15)</f>
        <v>7</v>
      </c>
      <c r="J15" s="28" t="s">
        <v>39</v>
      </c>
    </row>
    <row r="17" spans="8:10" ht="15.75" customHeight="1" x14ac:dyDescent="0.15">
      <c r="H17" s="3" t="s">
        <v>40</v>
      </c>
      <c r="I17" s="3" t="s">
        <v>41</v>
      </c>
    </row>
    <row r="18" spans="8:10" ht="15.75" customHeight="1" x14ac:dyDescent="0.15">
      <c r="H18" s="15" t="s">
        <v>42</v>
      </c>
      <c r="I18" s="8">
        <f>SUM(I2:I4)</f>
        <v>87</v>
      </c>
      <c r="J18" s="7"/>
    </row>
    <row r="19" spans="8:10" ht="15.75" customHeight="1" x14ac:dyDescent="0.15">
      <c r="H19" s="15" t="s">
        <v>43</v>
      </c>
      <c r="I19" s="8">
        <f>SUM(I5:I6)</f>
        <v>52</v>
      </c>
      <c r="J19" s="29"/>
    </row>
    <row r="20" spans="8:10" ht="15.75" customHeight="1" x14ac:dyDescent="0.15">
      <c r="H20" s="15" t="s">
        <v>44</v>
      </c>
      <c r="I20" s="8">
        <f>SUM(I7:I8)</f>
        <v>38</v>
      </c>
      <c r="J20" s="29"/>
    </row>
    <row r="21" spans="8:10" ht="15.75" customHeight="1" x14ac:dyDescent="0.15">
      <c r="H21" s="15" t="s">
        <v>45</v>
      </c>
      <c r="I21" s="8">
        <f>SUM(I9:I14)</f>
        <v>109</v>
      </c>
      <c r="J21" s="29"/>
    </row>
    <row r="22" spans="8:10" ht="15.75" customHeight="1" x14ac:dyDescent="0.15">
      <c r="J22" s="29"/>
    </row>
    <row r="23" spans="8:10" ht="15.75" customHeight="1" x14ac:dyDescent="0.15">
      <c r="H23" s="29">
        <f>139/302</f>
        <v>0.46026490066225167</v>
      </c>
      <c r="I23" s="7" t="s">
        <v>46</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00"/>
    <outlinePr summaryBelow="0"/>
  </sheetPr>
  <dimension ref="A1:AH306"/>
  <sheetViews>
    <sheetView workbookViewId="0">
      <pane xSplit="2" ySplit="1" topLeftCell="P177" activePane="bottomRight" state="frozen"/>
      <selection pane="topRight" activeCell="C1" sqref="C1"/>
      <selection pane="bottomLeft" activeCell="A2" sqref="A2"/>
      <selection pane="bottomRight" activeCell="Z178" sqref="Z178"/>
    </sheetView>
  </sheetViews>
  <sheetFormatPr baseColWidth="10" defaultColWidth="12.6640625" defaultRowHeight="15.75" customHeight="1" outlineLevelCol="1" x14ac:dyDescent="0.15"/>
  <cols>
    <col min="1" max="1" width="5.1640625" customWidth="1"/>
    <col min="2" max="2" width="42.5" customWidth="1"/>
    <col min="3" max="3" width="16.1640625" customWidth="1"/>
    <col min="4" max="4" width="7.1640625" customWidth="1"/>
    <col min="5" max="5" width="10.1640625" customWidth="1"/>
    <col min="6" max="6" width="6.6640625" customWidth="1"/>
    <col min="7" max="7" width="7.33203125" customWidth="1" outlineLevel="1"/>
    <col min="8" max="8" width="7.1640625" customWidth="1" outlineLevel="1"/>
    <col min="9" max="9" width="6.1640625" customWidth="1" outlineLevel="1"/>
    <col min="10" max="10" width="5.5" customWidth="1" outlineLevel="1"/>
    <col min="11" max="12" width="9.83203125" customWidth="1" outlineLevel="1"/>
    <col min="13" max="13" width="6.1640625" customWidth="1" outlineLevel="1"/>
    <col min="14" max="14" width="5.33203125" customWidth="1"/>
    <col min="15" max="15" width="10" customWidth="1"/>
    <col min="16" max="16" width="8.6640625" customWidth="1"/>
    <col min="17" max="17" width="5.1640625" customWidth="1" outlineLevel="1"/>
    <col min="18" max="18" width="6.1640625" customWidth="1" outlineLevel="1"/>
    <col min="19" max="19" width="6.5" customWidth="1" outlineLevel="1"/>
    <col min="20" max="20" width="5.33203125" customWidth="1" outlineLevel="1"/>
    <col min="21" max="21" width="30.83203125" customWidth="1" outlineLevel="1"/>
    <col min="26" max="26" width="17.1640625" customWidth="1"/>
    <col min="29" max="29" width="29.5" customWidth="1"/>
    <col min="31" max="31" width="28.6640625" customWidth="1"/>
    <col min="32" max="32" width="10.1640625" customWidth="1"/>
    <col min="34" max="34" width="23.6640625" customWidth="1"/>
  </cols>
  <sheetData>
    <row r="1" spans="1:34" ht="13" x14ac:dyDescent="0.15">
      <c r="A1" s="30" t="s">
        <v>47</v>
      </c>
      <c r="B1" s="30"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62</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80</v>
      </c>
    </row>
    <row r="2" spans="1:34" ht="13" x14ac:dyDescent="0.15">
      <c r="A2" s="31">
        <v>1</v>
      </c>
      <c r="B2" s="32" t="s">
        <v>81</v>
      </c>
      <c r="C2" s="32" t="s">
        <v>82</v>
      </c>
      <c r="D2" s="32">
        <v>2005</v>
      </c>
      <c r="E2" s="32" t="s">
        <v>83</v>
      </c>
      <c r="F2" s="32">
        <v>3</v>
      </c>
      <c r="G2" s="32">
        <v>-4</v>
      </c>
      <c r="H2" s="32">
        <v>-1</v>
      </c>
      <c r="I2" s="32">
        <v>-2</v>
      </c>
      <c r="J2" s="32">
        <v>0</v>
      </c>
      <c r="K2" s="32" t="s">
        <v>45</v>
      </c>
      <c r="L2" s="32" t="s">
        <v>45</v>
      </c>
      <c r="M2" s="32">
        <v>0</v>
      </c>
      <c r="N2" s="32">
        <v>1</v>
      </c>
      <c r="O2" s="32" t="s">
        <v>84</v>
      </c>
      <c r="P2" s="32" t="s">
        <v>16</v>
      </c>
      <c r="Q2" s="32">
        <v>0.3</v>
      </c>
      <c r="R2" s="32">
        <v>0.6</v>
      </c>
      <c r="S2" s="32">
        <v>0.1</v>
      </c>
      <c r="T2" s="32">
        <f t="shared" ref="T2:T15" si="0">SUM(Q2:S2)</f>
        <v>0.99999999999999989</v>
      </c>
      <c r="U2" s="32" t="s">
        <v>85</v>
      </c>
      <c r="V2" s="32" t="s">
        <v>86</v>
      </c>
      <c r="W2" s="32" t="s">
        <v>37</v>
      </c>
      <c r="X2" s="32" t="s">
        <v>87</v>
      </c>
      <c r="Y2" s="32" t="s">
        <v>88</v>
      </c>
      <c r="Z2" s="32" t="s">
        <v>89</v>
      </c>
      <c r="AA2" s="32" t="s">
        <v>90</v>
      </c>
      <c r="AB2" s="32" t="s">
        <v>91</v>
      </c>
      <c r="AC2" s="32" t="s">
        <v>92</v>
      </c>
      <c r="AD2" s="32" t="s">
        <v>93</v>
      </c>
      <c r="AE2" s="32" t="s">
        <v>94</v>
      </c>
      <c r="AF2" s="32" t="s">
        <v>95</v>
      </c>
      <c r="AG2" s="32" t="s">
        <v>96</v>
      </c>
      <c r="AH2" s="32"/>
    </row>
    <row r="3" spans="1:34" ht="13" x14ac:dyDescent="0.15">
      <c r="A3" s="33">
        <v>2</v>
      </c>
      <c r="B3" s="32" t="s">
        <v>97</v>
      </c>
      <c r="C3" s="32" t="s">
        <v>98</v>
      </c>
      <c r="D3" s="32">
        <v>2019</v>
      </c>
      <c r="E3" s="32" t="s">
        <v>99</v>
      </c>
      <c r="F3" s="32">
        <v>3</v>
      </c>
      <c r="G3" s="32">
        <v>-10</v>
      </c>
      <c r="H3" s="32">
        <v>-6</v>
      </c>
      <c r="I3" s="32">
        <v>-15</v>
      </c>
      <c r="J3" s="32">
        <v>-6</v>
      </c>
      <c r="K3" s="32" t="s">
        <v>42</v>
      </c>
      <c r="L3" s="32" t="s">
        <v>42</v>
      </c>
      <c r="M3" s="32">
        <v>0</v>
      </c>
      <c r="N3" s="32">
        <v>1</v>
      </c>
      <c r="O3" s="32" t="s">
        <v>84</v>
      </c>
      <c r="P3" s="32" t="s">
        <v>23</v>
      </c>
      <c r="Q3" s="32">
        <v>0.25</v>
      </c>
      <c r="R3" s="32">
        <v>0.75</v>
      </c>
      <c r="S3" s="32">
        <v>0</v>
      </c>
      <c r="T3" s="32">
        <f t="shared" si="0"/>
        <v>1</v>
      </c>
      <c r="U3" s="32" t="s">
        <v>100</v>
      </c>
      <c r="V3" s="32" t="s">
        <v>12</v>
      </c>
      <c r="W3" s="32" t="s">
        <v>12</v>
      </c>
      <c r="X3" s="32" t="s">
        <v>101</v>
      </c>
      <c r="Y3" s="32" t="s">
        <v>102</v>
      </c>
      <c r="Z3" s="32" t="s">
        <v>103</v>
      </c>
      <c r="AA3" s="32" t="s">
        <v>104</v>
      </c>
      <c r="AB3" s="32" t="s">
        <v>105</v>
      </c>
      <c r="AC3" s="32" t="s">
        <v>106</v>
      </c>
      <c r="AD3" s="32" t="s">
        <v>107</v>
      </c>
      <c r="AE3" s="32" t="s">
        <v>108</v>
      </c>
      <c r="AF3" s="32" t="s">
        <v>94</v>
      </c>
      <c r="AG3" s="32" t="s">
        <v>96</v>
      </c>
      <c r="AH3" s="32"/>
    </row>
    <row r="4" spans="1:34" ht="13" x14ac:dyDescent="0.15">
      <c r="A4" s="31">
        <v>3</v>
      </c>
      <c r="B4" s="32" t="s">
        <v>109</v>
      </c>
      <c r="C4" s="32" t="s">
        <v>110</v>
      </c>
      <c r="D4" s="32">
        <v>2009</v>
      </c>
      <c r="E4" s="32" t="s">
        <v>111</v>
      </c>
      <c r="F4" s="32">
        <v>0</v>
      </c>
      <c r="G4" s="32">
        <v>-5</v>
      </c>
      <c r="H4" s="32">
        <v>-1</v>
      </c>
      <c r="I4" s="32">
        <v>-6</v>
      </c>
      <c r="J4" s="32">
        <v>-2</v>
      </c>
      <c r="K4" s="32" t="s">
        <v>44</v>
      </c>
      <c r="L4" s="32" t="s">
        <v>112</v>
      </c>
      <c r="M4" s="32">
        <v>1</v>
      </c>
      <c r="N4" s="32">
        <v>0</v>
      </c>
      <c r="O4" s="32" t="s">
        <v>84</v>
      </c>
      <c r="P4" s="32" t="s">
        <v>113</v>
      </c>
      <c r="Q4" s="32">
        <v>1</v>
      </c>
      <c r="R4" s="32">
        <v>0</v>
      </c>
      <c r="S4" s="32">
        <v>0</v>
      </c>
      <c r="T4" s="32">
        <f t="shared" si="0"/>
        <v>1</v>
      </c>
      <c r="U4" s="32" t="s">
        <v>114</v>
      </c>
      <c r="V4" s="32" t="s">
        <v>115</v>
      </c>
      <c r="W4" s="32" t="s">
        <v>116</v>
      </c>
      <c r="X4" s="32" t="s">
        <v>117</v>
      </c>
      <c r="Y4" s="32" t="s">
        <v>118</v>
      </c>
      <c r="Z4" s="32" t="s">
        <v>119</v>
      </c>
      <c r="AA4" s="32" t="s">
        <v>120</v>
      </c>
      <c r="AB4" s="32" t="s">
        <v>121</v>
      </c>
      <c r="AC4" s="32" t="s">
        <v>122</v>
      </c>
      <c r="AD4" s="32" t="s">
        <v>123</v>
      </c>
      <c r="AE4" s="32" t="s">
        <v>124</v>
      </c>
      <c r="AF4" s="32" t="s">
        <v>125</v>
      </c>
      <c r="AG4" s="32" t="s">
        <v>96</v>
      </c>
      <c r="AH4" s="32" t="s">
        <v>126</v>
      </c>
    </row>
    <row r="5" spans="1:34" ht="13" x14ac:dyDescent="0.15">
      <c r="A5" s="33">
        <v>4</v>
      </c>
      <c r="B5" s="33" t="s">
        <v>127</v>
      </c>
      <c r="C5" s="33" t="s">
        <v>128</v>
      </c>
      <c r="D5" s="33">
        <v>2010</v>
      </c>
      <c r="E5" s="33" t="s">
        <v>129</v>
      </c>
      <c r="F5" s="33">
        <v>3</v>
      </c>
      <c r="G5" s="33">
        <v>-2</v>
      </c>
      <c r="H5" s="33">
        <v>-2</v>
      </c>
      <c r="I5" s="33">
        <v>-3</v>
      </c>
      <c r="J5" s="33">
        <v>0</v>
      </c>
      <c r="K5" s="33" t="s">
        <v>45</v>
      </c>
      <c r="L5" s="33" t="s">
        <v>45</v>
      </c>
      <c r="M5" s="33">
        <v>0</v>
      </c>
      <c r="N5" s="33">
        <v>1</v>
      </c>
      <c r="O5" s="33" t="s">
        <v>84</v>
      </c>
      <c r="P5" s="33" t="s">
        <v>23</v>
      </c>
      <c r="Q5" s="33">
        <v>0.5</v>
      </c>
      <c r="R5" s="33">
        <v>0.5</v>
      </c>
      <c r="S5" s="33">
        <v>0</v>
      </c>
      <c r="T5" s="33">
        <f t="shared" si="0"/>
        <v>1</v>
      </c>
      <c r="U5" s="33" t="s">
        <v>130</v>
      </c>
      <c r="V5" s="33" t="s">
        <v>131</v>
      </c>
      <c r="W5" s="33" t="s">
        <v>35</v>
      </c>
      <c r="X5" s="33" t="s">
        <v>117</v>
      </c>
      <c r="Y5" s="33" t="s">
        <v>118</v>
      </c>
      <c r="Z5" s="33" t="s">
        <v>132</v>
      </c>
      <c r="AA5" s="33" t="s">
        <v>133</v>
      </c>
      <c r="AB5" s="33" t="s">
        <v>134</v>
      </c>
      <c r="AC5" s="33" t="s">
        <v>135</v>
      </c>
      <c r="AD5" s="33" t="s">
        <v>136</v>
      </c>
      <c r="AE5" s="33" t="s">
        <v>137</v>
      </c>
      <c r="AF5" s="33" t="s">
        <v>138</v>
      </c>
      <c r="AG5" s="33" t="s">
        <v>96</v>
      </c>
      <c r="AH5" s="34"/>
    </row>
    <row r="6" spans="1:34" ht="13" x14ac:dyDescent="0.15">
      <c r="A6" s="31">
        <v>5</v>
      </c>
      <c r="B6" s="32" t="s">
        <v>139</v>
      </c>
      <c r="C6" s="32" t="s">
        <v>140</v>
      </c>
      <c r="D6" s="32">
        <v>2011</v>
      </c>
      <c r="E6" s="32" t="s">
        <v>141</v>
      </c>
      <c r="F6" s="32">
        <v>3</v>
      </c>
      <c r="G6" s="32">
        <v>-3</v>
      </c>
      <c r="H6" s="32">
        <v>-2</v>
      </c>
      <c r="I6" s="32">
        <v>-2</v>
      </c>
      <c r="J6" s="32">
        <v>0</v>
      </c>
      <c r="K6" s="32" t="s">
        <v>45</v>
      </c>
      <c r="L6" s="32" t="s">
        <v>45</v>
      </c>
      <c r="M6" s="32">
        <v>0</v>
      </c>
      <c r="N6" s="32">
        <v>1</v>
      </c>
      <c r="O6" s="32" t="s">
        <v>84</v>
      </c>
      <c r="P6" s="32" t="s">
        <v>23</v>
      </c>
      <c r="Q6" s="32">
        <v>0.25</v>
      </c>
      <c r="R6" s="32">
        <v>0.75</v>
      </c>
      <c r="S6" s="32">
        <v>0</v>
      </c>
      <c r="T6" s="32">
        <f t="shared" si="0"/>
        <v>1</v>
      </c>
      <c r="U6" s="32" t="s">
        <v>142</v>
      </c>
      <c r="V6" s="32" t="s">
        <v>143</v>
      </c>
      <c r="W6" s="32" t="s">
        <v>31</v>
      </c>
      <c r="X6" s="32" t="s">
        <v>144</v>
      </c>
      <c r="Y6" s="32" t="s">
        <v>88</v>
      </c>
      <c r="Z6" s="32" t="s">
        <v>145</v>
      </c>
      <c r="AA6" s="32" t="s">
        <v>146</v>
      </c>
      <c r="AB6" s="32" t="s">
        <v>147</v>
      </c>
      <c r="AC6" s="32" t="s">
        <v>148</v>
      </c>
      <c r="AD6" s="32" t="s">
        <v>149</v>
      </c>
      <c r="AE6" s="32" t="s">
        <v>137</v>
      </c>
      <c r="AF6" s="32" t="s">
        <v>150</v>
      </c>
      <c r="AG6" s="32" t="s">
        <v>151</v>
      </c>
      <c r="AH6" s="32" t="s">
        <v>126</v>
      </c>
    </row>
    <row r="7" spans="1:34" ht="13" x14ac:dyDescent="0.15">
      <c r="A7" s="33">
        <v>6</v>
      </c>
      <c r="B7" s="32" t="s">
        <v>152</v>
      </c>
      <c r="C7" s="32" t="s">
        <v>153</v>
      </c>
      <c r="D7" s="32">
        <v>2014</v>
      </c>
      <c r="E7" s="32" t="s">
        <v>154</v>
      </c>
      <c r="F7" s="32">
        <v>2</v>
      </c>
      <c r="G7" s="32">
        <v>-3</v>
      </c>
      <c r="H7" s="32">
        <v>-2</v>
      </c>
      <c r="I7" s="32">
        <v>-3</v>
      </c>
      <c r="J7" s="32">
        <v>0</v>
      </c>
      <c r="K7" s="32" t="s">
        <v>45</v>
      </c>
      <c r="L7" s="32" t="s">
        <v>45</v>
      </c>
      <c r="M7" s="32">
        <v>0</v>
      </c>
      <c r="N7" s="32">
        <v>1</v>
      </c>
      <c r="O7" s="32" t="s">
        <v>84</v>
      </c>
      <c r="P7" s="32" t="s">
        <v>23</v>
      </c>
      <c r="Q7" s="32">
        <v>0.75</v>
      </c>
      <c r="R7" s="32">
        <v>0.25</v>
      </c>
      <c r="S7" s="32">
        <v>0</v>
      </c>
      <c r="T7" s="32">
        <f t="shared" si="0"/>
        <v>1</v>
      </c>
      <c r="U7" s="32" t="s">
        <v>155</v>
      </c>
      <c r="V7" s="32" t="s">
        <v>143</v>
      </c>
      <c r="W7" s="32" t="s">
        <v>31</v>
      </c>
      <c r="X7" s="32" t="s">
        <v>144</v>
      </c>
      <c r="Y7" s="32" t="s">
        <v>88</v>
      </c>
      <c r="Z7" s="32" t="s">
        <v>156</v>
      </c>
      <c r="AA7" s="32" t="s">
        <v>157</v>
      </c>
      <c r="AB7" s="32" t="s">
        <v>158</v>
      </c>
      <c r="AC7" s="32" t="s">
        <v>159</v>
      </c>
      <c r="AD7" s="32" t="s">
        <v>160</v>
      </c>
      <c r="AE7" s="32" t="s">
        <v>137</v>
      </c>
      <c r="AF7" s="32" t="s">
        <v>161</v>
      </c>
      <c r="AG7" s="32" t="s">
        <v>96</v>
      </c>
      <c r="AH7" s="35"/>
    </row>
    <row r="8" spans="1:34" ht="13" x14ac:dyDescent="0.15">
      <c r="A8" s="31">
        <v>7</v>
      </c>
      <c r="B8" s="32" t="s">
        <v>162</v>
      </c>
      <c r="C8" s="32" t="s">
        <v>163</v>
      </c>
      <c r="D8" s="32">
        <v>2005</v>
      </c>
      <c r="E8" s="32" t="s">
        <v>164</v>
      </c>
      <c r="F8" s="32">
        <v>2</v>
      </c>
      <c r="G8" s="32">
        <v>-3</v>
      </c>
      <c r="H8" s="32">
        <v>-1</v>
      </c>
      <c r="I8" s="32">
        <v>0</v>
      </c>
      <c r="J8" s="32">
        <v>2</v>
      </c>
      <c r="K8" s="32" t="s">
        <v>45</v>
      </c>
      <c r="L8" s="32" t="s">
        <v>44</v>
      </c>
      <c r="M8" s="32">
        <v>0</v>
      </c>
      <c r="N8" s="32">
        <v>1</v>
      </c>
      <c r="O8" s="32" t="s">
        <v>165</v>
      </c>
      <c r="P8" s="32" t="s">
        <v>23</v>
      </c>
      <c r="Q8" s="32">
        <v>0</v>
      </c>
      <c r="R8" s="32">
        <v>1</v>
      </c>
      <c r="S8" s="32">
        <v>0</v>
      </c>
      <c r="T8" s="32">
        <f t="shared" si="0"/>
        <v>1</v>
      </c>
      <c r="U8" s="32" t="s">
        <v>166</v>
      </c>
      <c r="V8" s="32" t="s">
        <v>167</v>
      </c>
      <c r="W8" s="32" t="s">
        <v>28</v>
      </c>
      <c r="X8" s="32" t="s">
        <v>168</v>
      </c>
      <c r="Y8" s="32" t="s">
        <v>169</v>
      </c>
      <c r="Z8" s="32" t="s">
        <v>170</v>
      </c>
      <c r="AA8" s="32" t="s">
        <v>171</v>
      </c>
      <c r="AB8" s="32" t="s">
        <v>172</v>
      </c>
      <c r="AC8" s="32" t="s">
        <v>173</v>
      </c>
      <c r="AD8" s="32" t="s">
        <v>174</v>
      </c>
      <c r="AE8" s="32" t="s">
        <v>175</v>
      </c>
      <c r="AF8" s="32" t="s">
        <v>176</v>
      </c>
      <c r="AG8" s="32" t="s">
        <v>96</v>
      </c>
      <c r="AH8" s="35"/>
    </row>
    <row r="9" spans="1:34" ht="13" x14ac:dyDescent="0.15">
      <c r="A9" s="33">
        <v>8</v>
      </c>
      <c r="B9" s="33" t="s">
        <v>177</v>
      </c>
      <c r="C9" s="33" t="s">
        <v>178</v>
      </c>
      <c r="D9" s="33">
        <v>2006</v>
      </c>
      <c r="E9" s="33" t="s">
        <v>179</v>
      </c>
      <c r="F9" s="33">
        <v>3</v>
      </c>
      <c r="G9" s="33">
        <v>-3</v>
      </c>
      <c r="H9" s="33">
        <v>-2</v>
      </c>
      <c r="I9" s="33">
        <v>-2</v>
      </c>
      <c r="J9" s="33">
        <v>0</v>
      </c>
      <c r="K9" s="33" t="s">
        <v>45</v>
      </c>
      <c r="L9" s="33" t="s">
        <v>45</v>
      </c>
      <c r="M9" s="33">
        <v>0</v>
      </c>
      <c r="N9" s="33">
        <v>1</v>
      </c>
      <c r="O9" s="33" t="s">
        <v>84</v>
      </c>
      <c r="P9" s="33" t="s">
        <v>113</v>
      </c>
      <c r="Q9" s="33">
        <v>0.75</v>
      </c>
      <c r="R9" s="33">
        <v>0.25</v>
      </c>
      <c r="S9" s="33">
        <v>0</v>
      </c>
      <c r="T9" s="33">
        <f t="shared" si="0"/>
        <v>1</v>
      </c>
      <c r="U9" s="33" t="s">
        <v>180</v>
      </c>
      <c r="V9" s="33" t="s">
        <v>181</v>
      </c>
      <c r="W9" s="33" t="s">
        <v>31</v>
      </c>
      <c r="X9" s="33" t="s">
        <v>182</v>
      </c>
      <c r="Y9" s="33" t="s">
        <v>102</v>
      </c>
      <c r="Z9" s="33" t="s">
        <v>183</v>
      </c>
      <c r="AA9" s="33" t="s">
        <v>184</v>
      </c>
      <c r="AB9" s="33" t="s">
        <v>185</v>
      </c>
      <c r="AC9" s="33" t="s">
        <v>186</v>
      </c>
      <c r="AD9" s="33" t="s">
        <v>187</v>
      </c>
      <c r="AE9" s="33" t="s">
        <v>137</v>
      </c>
      <c r="AF9" s="33" t="s">
        <v>188</v>
      </c>
      <c r="AG9" s="33" t="s">
        <v>96</v>
      </c>
      <c r="AH9" s="34"/>
    </row>
    <row r="10" spans="1:34" ht="13" x14ac:dyDescent="0.15">
      <c r="A10" s="31">
        <v>9</v>
      </c>
      <c r="B10" s="32" t="s">
        <v>189</v>
      </c>
      <c r="C10" s="32" t="s">
        <v>190</v>
      </c>
      <c r="D10" s="32">
        <v>2003</v>
      </c>
      <c r="E10" s="32" t="s">
        <v>141</v>
      </c>
      <c r="F10" s="32">
        <v>2</v>
      </c>
      <c r="G10" s="32">
        <v>-3</v>
      </c>
      <c r="H10" s="32">
        <v>-2</v>
      </c>
      <c r="I10" s="32">
        <v>0</v>
      </c>
      <c r="J10" s="32">
        <v>0</v>
      </c>
      <c r="K10" s="32" t="s">
        <v>45</v>
      </c>
      <c r="L10" s="32" t="s">
        <v>45</v>
      </c>
      <c r="M10" s="32">
        <v>0</v>
      </c>
      <c r="N10" s="32">
        <v>1</v>
      </c>
      <c r="O10" s="32" t="s">
        <v>84</v>
      </c>
      <c r="P10" s="32" t="s">
        <v>23</v>
      </c>
      <c r="Q10" s="32">
        <v>1</v>
      </c>
      <c r="R10" s="32">
        <v>0</v>
      </c>
      <c r="S10" s="32">
        <v>0</v>
      </c>
      <c r="T10" s="32">
        <f t="shared" si="0"/>
        <v>1</v>
      </c>
      <c r="U10" s="32" t="s">
        <v>191</v>
      </c>
      <c r="V10" s="32" t="s">
        <v>192</v>
      </c>
      <c r="W10" s="32" t="s">
        <v>36</v>
      </c>
      <c r="X10" s="32" t="s">
        <v>193</v>
      </c>
      <c r="Y10" s="32" t="s">
        <v>118</v>
      </c>
      <c r="Z10" s="32" t="s">
        <v>194</v>
      </c>
      <c r="AA10" s="32" t="s">
        <v>195</v>
      </c>
      <c r="AB10" s="32" t="s">
        <v>196</v>
      </c>
      <c r="AC10" s="32" t="s">
        <v>197</v>
      </c>
      <c r="AD10" s="32" t="s">
        <v>174</v>
      </c>
      <c r="AE10" s="32" t="s">
        <v>137</v>
      </c>
      <c r="AF10" s="32" t="s">
        <v>198</v>
      </c>
      <c r="AG10" s="32" t="s">
        <v>96</v>
      </c>
      <c r="AH10" s="35"/>
    </row>
    <row r="11" spans="1:34" ht="13" x14ac:dyDescent="0.15">
      <c r="A11" s="33">
        <v>10</v>
      </c>
      <c r="B11" s="32" t="s">
        <v>199</v>
      </c>
      <c r="C11" s="32" t="s">
        <v>200</v>
      </c>
      <c r="D11" s="32">
        <v>2007</v>
      </c>
      <c r="E11" s="32" t="s">
        <v>201</v>
      </c>
      <c r="F11" s="32">
        <v>3</v>
      </c>
      <c r="G11" s="32">
        <v>-6</v>
      </c>
      <c r="H11" s="32">
        <v>-4</v>
      </c>
      <c r="I11" s="32">
        <v>2</v>
      </c>
      <c r="J11" s="32">
        <v>4</v>
      </c>
      <c r="K11" s="32" t="s">
        <v>202</v>
      </c>
      <c r="L11" s="32" t="s">
        <v>43</v>
      </c>
      <c r="M11" s="32">
        <v>0</v>
      </c>
      <c r="N11" s="32">
        <v>1</v>
      </c>
      <c r="O11" s="32" t="s">
        <v>84</v>
      </c>
      <c r="P11" s="32" t="s">
        <v>23</v>
      </c>
      <c r="Q11" s="32">
        <v>1</v>
      </c>
      <c r="R11" s="32">
        <v>0</v>
      </c>
      <c r="S11" s="32">
        <v>0</v>
      </c>
      <c r="T11" s="32">
        <f t="shared" si="0"/>
        <v>1</v>
      </c>
      <c r="U11" s="32" t="s">
        <v>191</v>
      </c>
      <c r="V11" s="32" t="s">
        <v>203</v>
      </c>
      <c r="W11" s="32" t="s">
        <v>17</v>
      </c>
      <c r="X11" s="32" t="s">
        <v>204</v>
      </c>
      <c r="Y11" s="32" t="s">
        <v>205</v>
      </c>
      <c r="Z11" s="32" t="s">
        <v>206</v>
      </c>
      <c r="AA11" s="32" t="s">
        <v>207</v>
      </c>
      <c r="AB11" s="32" t="s">
        <v>208</v>
      </c>
      <c r="AC11" s="32" t="s">
        <v>209</v>
      </c>
      <c r="AD11" s="32" t="s">
        <v>210</v>
      </c>
      <c r="AE11" s="32" t="s">
        <v>211</v>
      </c>
      <c r="AF11" s="32" t="s">
        <v>212</v>
      </c>
      <c r="AG11" s="32" t="s">
        <v>96</v>
      </c>
      <c r="AH11" s="32"/>
    </row>
    <row r="12" spans="1:34" ht="13" x14ac:dyDescent="0.15">
      <c r="A12" s="31">
        <v>11</v>
      </c>
      <c r="B12" s="32" t="s">
        <v>213</v>
      </c>
      <c r="C12" s="32" t="s">
        <v>214</v>
      </c>
      <c r="D12" s="32">
        <v>2016</v>
      </c>
      <c r="E12" s="32" t="s">
        <v>99</v>
      </c>
      <c r="F12" s="32">
        <v>3</v>
      </c>
      <c r="G12" s="32">
        <v>-4</v>
      </c>
      <c r="H12" s="32">
        <v>-1</v>
      </c>
      <c r="I12" s="32">
        <v>-6</v>
      </c>
      <c r="J12" s="32">
        <v>0</v>
      </c>
      <c r="K12" s="32" t="s">
        <v>215</v>
      </c>
      <c r="L12" s="32" t="s">
        <v>216</v>
      </c>
      <c r="M12" s="32">
        <v>1</v>
      </c>
      <c r="N12" s="32">
        <v>1</v>
      </c>
      <c r="O12" s="32" t="s">
        <v>84</v>
      </c>
      <c r="P12" s="32" t="s">
        <v>23</v>
      </c>
      <c r="Q12" s="32">
        <v>1</v>
      </c>
      <c r="R12" s="32">
        <v>0</v>
      </c>
      <c r="S12" s="32">
        <v>0</v>
      </c>
      <c r="T12" s="32">
        <f t="shared" si="0"/>
        <v>1</v>
      </c>
      <c r="U12" s="32" t="s">
        <v>217</v>
      </c>
      <c r="V12" s="32" t="s">
        <v>218</v>
      </c>
      <c r="W12" s="32" t="s">
        <v>33</v>
      </c>
      <c r="X12" s="32" t="s">
        <v>219</v>
      </c>
      <c r="Y12" s="32" t="s">
        <v>220</v>
      </c>
      <c r="Z12" s="32" t="s">
        <v>221</v>
      </c>
      <c r="AA12" s="32" t="s">
        <v>222</v>
      </c>
      <c r="AB12" s="32" t="s">
        <v>223</v>
      </c>
      <c r="AC12" s="32" t="s">
        <v>224</v>
      </c>
      <c r="AD12" s="32" t="s">
        <v>225</v>
      </c>
      <c r="AE12" s="32" t="s">
        <v>137</v>
      </c>
      <c r="AF12" s="32" t="s">
        <v>226</v>
      </c>
      <c r="AG12" s="32" t="s">
        <v>96</v>
      </c>
      <c r="AH12" s="32" t="s">
        <v>126</v>
      </c>
    </row>
    <row r="13" spans="1:34" ht="13" x14ac:dyDescent="0.15">
      <c r="A13" s="33">
        <v>12</v>
      </c>
      <c r="B13" s="32" t="s">
        <v>227</v>
      </c>
      <c r="C13" s="32" t="s">
        <v>228</v>
      </c>
      <c r="D13" s="32">
        <v>2016</v>
      </c>
      <c r="E13" s="32" t="s">
        <v>229</v>
      </c>
      <c r="F13" s="32">
        <v>2</v>
      </c>
      <c r="G13" s="32">
        <v>-7</v>
      </c>
      <c r="H13" s="32">
        <v>-5</v>
      </c>
      <c r="I13" s="32">
        <v>2</v>
      </c>
      <c r="J13" s="32">
        <v>5</v>
      </c>
      <c r="K13" s="32" t="s">
        <v>43</v>
      </c>
      <c r="L13" s="32" t="s">
        <v>43</v>
      </c>
      <c r="M13" s="32">
        <v>0</v>
      </c>
      <c r="N13" s="32">
        <v>0</v>
      </c>
      <c r="O13" s="32" t="s">
        <v>165</v>
      </c>
      <c r="P13" s="32" t="s">
        <v>16</v>
      </c>
      <c r="Q13" s="32">
        <v>0.5</v>
      </c>
      <c r="R13" s="32">
        <v>0.5</v>
      </c>
      <c r="S13" s="32">
        <v>0</v>
      </c>
      <c r="T13" s="32">
        <f t="shared" si="0"/>
        <v>1</v>
      </c>
      <c r="U13" s="32" t="s">
        <v>230</v>
      </c>
      <c r="V13" s="32" t="s">
        <v>231</v>
      </c>
      <c r="W13" s="32" t="s">
        <v>17</v>
      </c>
      <c r="X13" s="32" t="s">
        <v>232</v>
      </c>
      <c r="Y13" s="32" t="s">
        <v>233</v>
      </c>
      <c r="Z13" s="32" t="s">
        <v>234</v>
      </c>
      <c r="AA13" s="32" t="s">
        <v>235</v>
      </c>
      <c r="AB13" s="32" t="s">
        <v>236</v>
      </c>
      <c r="AC13" s="32" t="s">
        <v>237</v>
      </c>
      <c r="AD13" s="32" t="s">
        <v>238</v>
      </c>
      <c r="AE13" s="32" t="s">
        <v>239</v>
      </c>
      <c r="AF13" s="32" t="s">
        <v>240</v>
      </c>
      <c r="AG13" s="32" t="s">
        <v>96</v>
      </c>
      <c r="AH13" s="32"/>
    </row>
    <row r="14" spans="1:34" ht="13" x14ac:dyDescent="0.15">
      <c r="A14" s="31">
        <v>13</v>
      </c>
      <c r="B14" s="32" t="s">
        <v>241</v>
      </c>
      <c r="C14" s="32" t="s">
        <v>242</v>
      </c>
      <c r="D14" s="32">
        <v>2011</v>
      </c>
      <c r="E14" s="32" t="s">
        <v>99</v>
      </c>
      <c r="F14" s="32">
        <v>2</v>
      </c>
      <c r="G14" s="32">
        <v>-4</v>
      </c>
      <c r="H14" s="32">
        <v>-4</v>
      </c>
      <c r="I14" s="32">
        <v>-3</v>
      </c>
      <c r="J14" s="32">
        <v>0</v>
      </c>
      <c r="K14" s="32" t="s">
        <v>44</v>
      </c>
      <c r="L14" s="32" t="s">
        <v>44</v>
      </c>
      <c r="M14" s="32">
        <v>0</v>
      </c>
      <c r="N14" s="32">
        <v>1</v>
      </c>
      <c r="O14" s="32" t="s">
        <v>243</v>
      </c>
      <c r="P14" s="32" t="s">
        <v>23</v>
      </c>
      <c r="Q14" s="32">
        <v>1</v>
      </c>
      <c r="R14" s="32">
        <v>0</v>
      </c>
      <c r="S14" s="32">
        <v>0</v>
      </c>
      <c r="T14" s="32">
        <f t="shared" si="0"/>
        <v>1</v>
      </c>
      <c r="U14" s="32" t="s">
        <v>244</v>
      </c>
      <c r="V14" s="32" t="s">
        <v>245</v>
      </c>
      <c r="W14" s="32" t="s">
        <v>28</v>
      </c>
      <c r="X14" s="32" t="s">
        <v>246</v>
      </c>
      <c r="Y14" s="32" t="s">
        <v>247</v>
      </c>
      <c r="Z14" s="32" t="s">
        <v>248</v>
      </c>
      <c r="AA14" s="32" t="s">
        <v>249</v>
      </c>
      <c r="AB14" s="32" t="s">
        <v>250</v>
      </c>
      <c r="AC14" s="32" t="s">
        <v>251</v>
      </c>
      <c r="AD14" s="32" t="s">
        <v>252</v>
      </c>
      <c r="AE14" s="32" t="s">
        <v>253</v>
      </c>
      <c r="AF14" s="32" t="s">
        <v>254</v>
      </c>
      <c r="AG14" s="32" t="s">
        <v>96</v>
      </c>
      <c r="AH14" s="35"/>
    </row>
    <row r="15" spans="1:34" ht="13" x14ac:dyDescent="0.15">
      <c r="A15" s="33">
        <v>14</v>
      </c>
      <c r="B15" s="33" t="s">
        <v>255</v>
      </c>
      <c r="C15" s="33" t="s">
        <v>256</v>
      </c>
      <c r="D15" s="33">
        <v>2009</v>
      </c>
      <c r="E15" s="33" t="s">
        <v>257</v>
      </c>
      <c r="F15" s="33">
        <v>3</v>
      </c>
      <c r="G15" s="33">
        <v>-4</v>
      </c>
      <c r="H15" s="33">
        <v>-2</v>
      </c>
      <c r="I15" s="33">
        <v>-2</v>
      </c>
      <c r="J15" s="33">
        <v>0</v>
      </c>
      <c r="K15" s="33" t="s">
        <v>45</v>
      </c>
      <c r="L15" s="33" t="s">
        <v>45</v>
      </c>
      <c r="M15" s="33">
        <v>0</v>
      </c>
      <c r="N15" s="33">
        <v>1</v>
      </c>
      <c r="O15" s="33" t="s">
        <v>84</v>
      </c>
      <c r="P15" s="33" t="s">
        <v>113</v>
      </c>
      <c r="Q15" s="33">
        <v>0</v>
      </c>
      <c r="R15" s="33">
        <v>1</v>
      </c>
      <c r="S15" s="33">
        <v>0</v>
      </c>
      <c r="T15" s="33">
        <f t="shared" si="0"/>
        <v>1</v>
      </c>
      <c r="U15" s="33" t="s">
        <v>258</v>
      </c>
      <c r="V15" s="33" t="s">
        <v>143</v>
      </c>
      <c r="W15" s="33" t="s">
        <v>31</v>
      </c>
      <c r="X15" s="33" t="s">
        <v>259</v>
      </c>
      <c r="Y15" s="33" t="s">
        <v>118</v>
      </c>
      <c r="Z15" s="33" t="s">
        <v>260</v>
      </c>
      <c r="AA15" s="33" t="s">
        <v>261</v>
      </c>
      <c r="AB15" s="33" t="s">
        <v>262</v>
      </c>
      <c r="AC15" s="33" t="s">
        <v>263</v>
      </c>
      <c r="AD15" s="33" t="s">
        <v>264</v>
      </c>
      <c r="AE15" s="33" t="s">
        <v>137</v>
      </c>
      <c r="AF15" s="33" t="s">
        <v>265</v>
      </c>
      <c r="AG15" s="33" t="s">
        <v>96</v>
      </c>
      <c r="AH15" s="34"/>
    </row>
    <row r="16" spans="1:34" ht="13" x14ac:dyDescent="0.15">
      <c r="A16" s="31">
        <v>15</v>
      </c>
      <c r="B16" s="31" t="s">
        <v>266</v>
      </c>
      <c r="C16" s="31" t="s">
        <v>267</v>
      </c>
      <c r="D16" s="31">
        <v>2016</v>
      </c>
      <c r="E16" s="31" t="s">
        <v>141</v>
      </c>
      <c r="F16" s="31">
        <v>3</v>
      </c>
      <c r="G16" s="31">
        <v>-3</v>
      </c>
      <c r="H16" s="31">
        <v>-1</v>
      </c>
      <c r="I16" s="31">
        <v>-2</v>
      </c>
      <c r="J16" s="31">
        <v>0</v>
      </c>
      <c r="K16" s="31" t="s">
        <v>45</v>
      </c>
      <c r="L16" s="31" t="s">
        <v>45</v>
      </c>
      <c r="M16" s="31">
        <v>0</v>
      </c>
      <c r="N16" s="31">
        <v>0</v>
      </c>
      <c r="O16" s="31" t="s">
        <v>268</v>
      </c>
      <c r="P16" s="31" t="s">
        <v>23</v>
      </c>
      <c r="Q16" s="31">
        <v>0</v>
      </c>
      <c r="R16" s="31">
        <v>1</v>
      </c>
      <c r="S16" s="31">
        <v>0</v>
      </c>
      <c r="T16" s="31">
        <v>1</v>
      </c>
      <c r="U16" s="31" t="s">
        <v>269</v>
      </c>
      <c r="V16" s="31" t="s">
        <v>143</v>
      </c>
      <c r="W16" s="31" t="s">
        <v>31</v>
      </c>
      <c r="X16" s="31" t="s">
        <v>270</v>
      </c>
      <c r="Y16" s="31" t="s">
        <v>102</v>
      </c>
      <c r="Z16" s="31" t="s">
        <v>271</v>
      </c>
      <c r="AA16" s="31" t="s">
        <v>272</v>
      </c>
      <c r="AB16" s="31" t="s">
        <v>273</v>
      </c>
      <c r="AC16" s="31" t="s">
        <v>274</v>
      </c>
      <c r="AD16" s="31" t="s">
        <v>275</v>
      </c>
      <c r="AE16" s="31" t="s">
        <v>94</v>
      </c>
      <c r="AF16" s="31" t="s">
        <v>276</v>
      </c>
      <c r="AG16" s="31" t="s">
        <v>151</v>
      </c>
      <c r="AH16" s="31" t="s">
        <v>126</v>
      </c>
    </row>
    <row r="17" spans="1:34" ht="13" x14ac:dyDescent="0.15">
      <c r="A17" s="33">
        <v>16</v>
      </c>
      <c r="B17" s="32" t="s">
        <v>277</v>
      </c>
      <c r="C17" s="32" t="s">
        <v>278</v>
      </c>
      <c r="D17" s="32">
        <v>2017</v>
      </c>
      <c r="E17" s="32" t="s">
        <v>229</v>
      </c>
      <c r="F17" s="32">
        <v>3</v>
      </c>
      <c r="G17" s="32">
        <v>-7</v>
      </c>
      <c r="H17" s="32">
        <v>0</v>
      </c>
      <c r="I17" s="32">
        <v>-6</v>
      </c>
      <c r="J17" s="32">
        <v>6</v>
      </c>
      <c r="K17" s="32" t="s">
        <v>279</v>
      </c>
      <c r="L17" s="32" t="s">
        <v>44</v>
      </c>
      <c r="M17" s="32">
        <v>0</v>
      </c>
      <c r="N17" s="32">
        <v>1</v>
      </c>
      <c r="O17" s="32" t="s">
        <v>280</v>
      </c>
      <c r="P17" s="32" t="s">
        <v>23</v>
      </c>
      <c r="Q17" s="32">
        <v>0.25</v>
      </c>
      <c r="R17" s="32">
        <v>0.75</v>
      </c>
      <c r="S17" s="32">
        <v>0</v>
      </c>
      <c r="T17" s="32">
        <f t="shared" ref="T17:T29" si="1">SUM(Q17:S17)</f>
        <v>1</v>
      </c>
      <c r="U17" s="32" t="s">
        <v>281</v>
      </c>
      <c r="V17" s="32" t="s">
        <v>282</v>
      </c>
      <c r="W17" s="32" t="s">
        <v>25</v>
      </c>
      <c r="X17" s="32" t="s">
        <v>283</v>
      </c>
      <c r="Y17" s="32" t="s">
        <v>284</v>
      </c>
      <c r="Z17" s="32" t="s">
        <v>285</v>
      </c>
      <c r="AA17" s="32" t="s">
        <v>286</v>
      </c>
      <c r="AB17" s="32" t="s">
        <v>287</v>
      </c>
      <c r="AC17" s="32" t="s">
        <v>288</v>
      </c>
      <c r="AD17" s="32" t="s">
        <v>289</v>
      </c>
      <c r="AE17" s="32" t="s">
        <v>290</v>
      </c>
      <c r="AF17" s="32" t="s">
        <v>291</v>
      </c>
      <c r="AG17" s="32" t="s">
        <v>96</v>
      </c>
      <c r="AH17" s="32" t="s">
        <v>126</v>
      </c>
    </row>
    <row r="18" spans="1:34" ht="13" x14ac:dyDescent="0.15">
      <c r="A18" s="31">
        <v>17</v>
      </c>
      <c r="B18" s="32" t="s">
        <v>292</v>
      </c>
      <c r="C18" s="32" t="s">
        <v>293</v>
      </c>
      <c r="D18" s="32">
        <v>2012</v>
      </c>
      <c r="E18" s="32" t="s">
        <v>111</v>
      </c>
      <c r="F18" s="32">
        <v>3</v>
      </c>
      <c r="G18" s="32">
        <v>-3</v>
      </c>
      <c r="H18" s="32">
        <v>-2</v>
      </c>
      <c r="I18" s="32">
        <v>-3</v>
      </c>
      <c r="J18" s="32">
        <v>0</v>
      </c>
      <c r="K18" s="32" t="s">
        <v>45</v>
      </c>
      <c r="L18" s="32" t="s">
        <v>45</v>
      </c>
      <c r="M18" s="32">
        <v>0</v>
      </c>
      <c r="N18" s="32">
        <v>1</v>
      </c>
      <c r="O18" s="32" t="s">
        <v>84</v>
      </c>
      <c r="P18" s="32" t="s">
        <v>113</v>
      </c>
      <c r="Q18" s="32">
        <v>1</v>
      </c>
      <c r="R18" s="32">
        <v>0</v>
      </c>
      <c r="S18" s="32">
        <v>0</v>
      </c>
      <c r="T18" s="32">
        <f t="shared" si="1"/>
        <v>1</v>
      </c>
      <c r="U18" s="32" t="s">
        <v>294</v>
      </c>
      <c r="V18" s="32" t="s">
        <v>295</v>
      </c>
      <c r="W18" s="32" t="s">
        <v>36</v>
      </c>
      <c r="X18" s="32" t="s">
        <v>296</v>
      </c>
      <c r="Y18" s="32" t="s">
        <v>297</v>
      </c>
      <c r="Z18" s="32" t="s">
        <v>298</v>
      </c>
      <c r="AA18" s="32" t="s">
        <v>299</v>
      </c>
      <c r="AB18" s="32" t="s">
        <v>300</v>
      </c>
      <c r="AC18" s="32" t="s">
        <v>301</v>
      </c>
      <c r="AD18" s="32" t="s">
        <v>302</v>
      </c>
      <c r="AE18" s="32" t="s">
        <v>303</v>
      </c>
      <c r="AF18" s="32" t="s">
        <v>304</v>
      </c>
      <c r="AG18" s="32" t="s">
        <v>96</v>
      </c>
      <c r="AH18" s="35"/>
    </row>
    <row r="19" spans="1:34" ht="13" x14ac:dyDescent="0.15">
      <c r="A19" s="33">
        <v>18</v>
      </c>
      <c r="B19" s="32" t="s">
        <v>305</v>
      </c>
      <c r="C19" s="32" t="s">
        <v>306</v>
      </c>
      <c r="D19" s="32">
        <v>2018</v>
      </c>
      <c r="E19" s="32" t="s">
        <v>307</v>
      </c>
      <c r="F19" s="32">
        <v>3</v>
      </c>
      <c r="G19" s="32">
        <v>-10</v>
      </c>
      <c r="H19" s="32">
        <v>-5</v>
      </c>
      <c r="I19" s="32">
        <v>-6</v>
      </c>
      <c r="J19" s="32">
        <v>2</v>
      </c>
      <c r="K19" s="32" t="s">
        <v>308</v>
      </c>
      <c r="L19" s="32" t="s">
        <v>42</v>
      </c>
      <c r="M19" s="32">
        <v>0</v>
      </c>
      <c r="N19" s="32">
        <v>1</v>
      </c>
      <c r="O19" s="32" t="s">
        <v>84</v>
      </c>
      <c r="P19" s="32" t="s">
        <v>16</v>
      </c>
      <c r="Q19" s="32">
        <v>0</v>
      </c>
      <c r="R19" s="32">
        <v>0</v>
      </c>
      <c r="S19" s="32">
        <v>1</v>
      </c>
      <c r="T19" s="32">
        <f t="shared" si="1"/>
        <v>1</v>
      </c>
      <c r="U19" s="32" t="s">
        <v>309</v>
      </c>
      <c r="V19" s="32" t="s">
        <v>310</v>
      </c>
      <c r="W19" s="32" t="s">
        <v>15</v>
      </c>
      <c r="X19" s="32" t="s">
        <v>311</v>
      </c>
      <c r="Y19" s="32" t="s">
        <v>312</v>
      </c>
      <c r="Z19" s="32" t="s">
        <v>313</v>
      </c>
      <c r="AA19" s="32" t="s">
        <v>314</v>
      </c>
      <c r="AB19" s="32" t="s">
        <v>315</v>
      </c>
      <c r="AC19" s="36" t="s">
        <v>316</v>
      </c>
      <c r="AD19" s="32" t="s">
        <v>317</v>
      </c>
      <c r="AE19" s="32" t="s">
        <v>94</v>
      </c>
      <c r="AF19" s="32" t="s">
        <v>94</v>
      </c>
      <c r="AG19" s="32" t="s">
        <v>96</v>
      </c>
      <c r="AH19" s="32" t="s">
        <v>126</v>
      </c>
    </row>
    <row r="20" spans="1:34" ht="13" x14ac:dyDescent="0.15">
      <c r="A20" s="31">
        <v>19</v>
      </c>
      <c r="B20" s="31" t="s">
        <v>318</v>
      </c>
      <c r="C20" s="31" t="s">
        <v>319</v>
      </c>
      <c r="D20" s="31">
        <v>2011</v>
      </c>
      <c r="E20" s="31" t="s">
        <v>141</v>
      </c>
      <c r="F20" s="31">
        <v>3</v>
      </c>
      <c r="G20" s="31">
        <v>-3</v>
      </c>
      <c r="H20" s="31">
        <v>-1</v>
      </c>
      <c r="I20" s="31">
        <v>-3</v>
      </c>
      <c r="J20" s="31">
        <v>0</v>
      </c>
      <c r="K20" s="31" t="s">
        <v>45</v>
      </c>
      <c r="L20" s="31" t="s">
        <v>45</v>
      </c>
      <c r="M20" s="31">
        <v>0</v>
      </c>
      <c r="N20" s="31">
        <v>1</v>
      </c>
      <c r="O20" s="31" t="s">
        <v>84</v>
      </c>
      <c r="P20" s="31" t="s">
        <v>23</v>
      </c>
      <c r="Q20" s="31">
        <v>0.25</v>
      </c>
      <c r="R20" s="31">
        <v>0.75</v>
      </c>
      <c r="S20" s="31">
        <v>0</v>
      </c>
      <c r="T20" s="31">
        <f t="shared" si="1"/>
        <v>1</v>
      </c>
      <c r="U20" s="31" t="s">
        <v>320</v>
      </c>
      <c r="V20" s="31" t="s">
        <v>143</v>
      </c>
      <c r="W20" s="31" t="s">
        <v>31</v>
      </c>
      <c r="X20" s="31" t="s">
        <v>270</v>
      </c>
      <c r="Y20" s="31" t="s">
        <v>297</v>
      </c>
      <c r="Z20" s="31" t="s">
        <v>321</v>
      </c>
      <c r="AA20" s="31" t="s">
        <v>322</v>
      </c>
      <c r="AB20" s="31" t="s">
        <v>323</v>
      </c>
      <c r="AC20" s="31" t="s">
        <v>324</v>
      </c>
      <c r="AD20" s="31" t="s">
        <v>325</v>
      </c>
      <c r="AE20" s="31" t="s">
        <v>137</v>
      </c>
      <c r="AF20" s="31" t="s">
        <v>326</v>
      </c>
      <c r="AG20" s="31" t="s">
        <v>96</v>
      </c>
      <c r="AH20" s="37"/>
    </row>
    <row r="21" spans="1:34" ht="13" x14ac:dyDescent="0.15">
      <c r="A21" s="33">
        <v>20</v>
      </c>
      <c r="B21" s="33" t="s">
        <v>327</v>
      </c>
      <c r="C21" s="33" t="s">
        <v>328</v>
      </c>
      <c r="D21" s="33">
        <v>2021</v>
      </c>
      <c r="E21" s="33" t="s">
        <v>329</v>
      </c>
      <c r="F21" s="33">
        <v>1</v>
      </c>
      <c r="G21" s="33">
        <v>-10</v>
      </c>
      <c r="H21" s="33">
        <v>-6</v>
      </c>
      <c r="I21" s="33">
        <v>2</v>
      </c>
      <c r="J21" s="33">
        <v>2</v>
      </c>
      <c r="K21" s="33" t="s">
        <v>330</v>
      </c>
      <c r="L21" s="33" t="s">
        <v>42</v>
      </c>
      <c r="M21" s="33">
        <v>0</v>
      </c>
      <c r="N21" s="33">
        <v>1</v>
      </c>
      <c r="O21" s="33" t="s">
        <v>243</v>
      </c>
      <c r="P21" s="33" t="s">
        <v>16</v>
      </c>
      <c r="Q21" s="33">
        <v>0</v>
      </c>
      <c r="R21" s="33">
        <v>1</v>
      </c>
      <c r="S21" s="33">
        <v>0</v>
      </c>
      <c r="T21" s="33">
        <f t="shared" si="1"/>
        <v>1</v>
      </c>
      <c r="U21" s="33" t="s">
        <v>331</v>
      </c>
      <c r="V21" s="33" t="s">
        <v>332</v>
      </c>
      <c r="W21" s="33" t="s">
        <v>15</v>
      </c>
      <c r="X21" s="33" t="s">
        <v>333</v>
      </c>
      <c r="Y21" s="33" t="s">
        <v>334</v>
      </c>
      <c r="Z21" s="33" t="s">
        <v>335</v>
      </c>
      <c r="AA21" s="33" t="s">
        <v>336</v>
      </c>
      <c r="AB21" s="33" t="s">
        <v>337</v>
      </c>
      <c r="AC21" s="38" t="s">
        <v>338</v>
      </c>
      <c r="AD21" s="33" t="s">
        <v>339</v>
      </c>
      <c r="AE21" s="33" t="s">
        <v>340</v>
      </c>
      <c r="AF21" s="33" t="s">
        <v>341</v>
      </c>
      <c r="AG21" s="33" t="s">
        <v>96</v>
      </c>
      <c r="AH21" s="33" t="s">
        <v>126</v>
      </c>
    </row>
    <row r="22" spans="1:34" ht="13" x14ac:dyDescent="0.15">
      <c r="A22" s="31">
        <v>21</v>
      </c>
      <c r="B22" s="32" t="s">
        <v>342</v>
      </c>
      <c r="C22" s="32" t="s">
        <v>343</v>
      </c>
      <c r="D22" s="32">
        <v>2009</v>
      </c>
      <c r="E22" s="32" t="s">
        <v>344</v>
      </c>
      <c r="F22" s="32">
        <v>3</v>
      </c>
      <c r="G22" s="32">
        <v>-3</v>
      </c>
      <c r="H22" s="32">
        <v>-1</v>
      </c>
      <c r="I22" s="32">
        <v>-2</v>
      </c>
      <c r="J22" s="32">
        <v>0</v>
      </c>
      <c r="K22" s="32" t="s">
        <v>45</v>
      </c>
      <c r="L22" s="32" t="s">
        <v>45</v>
      </c>
      <c r="M22" s="32">
        <v>0</v>
      </c>
      <c r="N22" s="32">
        <v>1</v>
      </c>
      <c r="O22" s="32" t="s">
        <v>84</v>
      </c>
      <c r="P22" s="32" t="s">
        <v>23</v>
      </c>
      <c r="Q22" s="32">
        <v>0.75</v>
      </c>
      <c r="R22" s="32">
        <v>0.25</v>
      </c>
      <c r="S22" s="32">
        <v>0</v>
      </c>
      <c r="T22" s="32">
        <f t="shared" si="1"/>
        <v>1</v>
      </c>
      <c r="U22" s="32" t="s">
        <v>345</v>
      </c>
      <c r="V22" s="32" t="s">
        <v>143</v>
      </c>
      <c r="W22" s="32" t="s">
        <v>31</v>
      </c>
      <c r="X22" s="32" t="s">
        <v>270</v>
      </c>
      <c r="Y22" s="32" t="s">
        <v>297</v>
      </c>
      <c r="Z22" s="32" t="s">
        <v>346</v>
      </c>
      <c r="AA22" s="32" t="s">
        <v>347</v>
      </c>
      <c r="AB22" s="32" t="s">
        <v>348</v>
      </c>
      <c r="AC22" s="32" t="s">
        <v>349</v>
      </c>
      <c r="AD22" s="32" t="s">
        <v>350</v>
      </c>
      <c r="AE22" s="32" t="s">
        <v>351</v>
      </c>
      <c r="AF22" s="32" t="s">
        <v>352</v>
      </c>
      <c r="AG22" s="32" t="s">
        <v>96</v>
      </c>
      <c r="AH22" s="35"/>
    </row>
    <row r="23" spans="1:34" ht="13" x14ac:dyDescent="0.15">
      <c r="A23" s="33">
        <v>22</v>
      </c>
      <c r="B23" s="32" t="s">
        <v>353</v>
      </c>
      <c r="C23" s="32" t="s">
        <v>354</v>
      </c>
      <c r="D23" s="32">
        <v>2006</v>
      </c>
      <c r="E23" s="32" t="s">
        <v>355</v>
      </c>
      <c r="F23" s="32">
        <v>3</v>
      </c>
      <c r="G23" s="32">
        <v>-10</v>
      </c>
      <c r="H23" s="32">
        <v>-6</v>
      </c>
      <c r="I23" s="32">
        <v>-3</v>
      </c>
      <c r="J23" s="32">
        <v>0</v>
      </c>
      <c r="K23" s="32" t="s">
        <v>330</v>
      </c>
      <c r="L23" s="32" t="s">
        <v>43</v>
      </c>
      <c r="M23" s="32">
        <v>0</v>
      </c>
      <c r="N23" s="32">
        <v>1</v>
      </c>
      <c r="O23" s="32" t="s">
        <v>84</v>
      </c>
      <c r="P23" s="32" t="s">
        <v>113</v>
      </c>
      <c r="Q23" s="32">
        <v>0</v>
      </c>
      <c r="R23" s="32">
        <v>0</v>
      </c>
      <c r="S23" s="32">
        <v>1</v>
      </c>
      <c r="T23" s="32">
        <f t="shared" si="1"/>
        <v>1</v>
      </c>
      <c r="U23" s="32" t="s">
        <v>356</v>
      </c>
      <c r="V23" s="32" t="s">
        <v>357</v>
      </c>
      <c r="W23" s="32" t="s">
        <v>17</v>
      </c>
      <c r="X23" s="32" t="s">
        <v>358</v>
      </c>
      <c r="Y23" s="32" t="s">
        <v>359</v>
      </c>
      <c r="Z23" s="32" t="s">
        <v>360</v>
      </c>
      <c r="AA23" s="32" t="s">
        <v>361</v>
      </c>
      <c r="AB23" s="32" t="s">
        <v>362</v>
      </c>
      <c r="AC23" s="32" t="s">
        <v>363</v>
      </c>
      <c r="AD23" s="32" t="s">
        <v>364</v>
      </c>
      <c r="AE23" s="32" t="s">
        <v>137</v>
      </c>
      <c r="AF23" s="32" t="s">
        <v>94</v>
      </c>
      <c r="AG23" s="32" t="s">
        <v>96</v>
      </c>
      <c r="AH23" s="32"/>
    </row>
    <row r="24" spans="1:34" ht="13" x14ac:dyDescent="0.15">
      <c r="A24" s="31">
        <v>23</v>
      </c>
      <c r="B24" s="32" t="s">
        <v>365</v>
      </c>
      <c r="C24" s="32" t="s">
        <v>366</v>
      </c>
      <c r="D24" s="32">
        <v>2018</v>
      </c>
      <c r="E24" s="32" t="s">
        <v>367</v>
      </c>
      <c r="F24" s="32">
        <v>2</v>
      </c>
      <c r="G24" s="32">
        <v>-7</v>
      </c>
      <c r="H24" s="32">
        <v>-4</v>
      </c>
      <c r="I24" s="32">
        <v>-3</v>
      </c>
      <c r="J24" s="32">
        <v>5</v>
      </c>
      <c r="K24" s="32" t="s">
        <v>43</v>
      </c>
      <c r="L24" s="32" t="s">
        <v>43</v>
      </c>
      <c r="M24" s="32">
        <v>0</v>
      </c>
      <c r="N24" s="32">
        <v>1</v>
      </c>
      <c r="O24" s="32" t="s">
        <v>243</v>
      </c>
      <c r="P24" s="32" t="s">
        <v>16</v>
      </c>
      <c r="Q24" s="32">
        <v>0.25</v>
      </c>
      <c r="R24" s="32">
        <v>0.75</v>
      </c>
      <c r="S24" s="32">
        <v>0</v>
      </c>
      <c r="T24" s="32">
        <f t="shared" si="1"/>
        <v>1</v>
      </c>
      <c r="U24" s="32" t="s">
        <v>368</v>
      </c>
      <c r="V24" s="32" t="s">
        <v>369</v>
      </c>
      <c r="W24" s="32" t="s">
        <v>17</v>
      </c>
      <c r="X24" s="32" t="s">
        <v>232</v>
      </c>
      <c r="Y24" s="32" t="s">
        <v>233</v>
      </c>
      <c r="Z24" s="32" t="s">
        <v>370</v>
      </c>
      <c r="AA24" s="32" t="s">
        <v>371</v>
      </c>
      <c r="AB24" s="32" t="s">
        <v>372</v>
      </c>
      <c r="AC24" s="32" t="s">
        <v>373</v>
      </c>
      <c r="AD24" s="32" t="s">
        <v>374</v>
      </c>
      <c r="AE24" s="32" t="s">
        <v>375</v>
      </c>
      <c r="AF24" s="32" t="s">
        <v>376</v>
      </c>
      <c r="AG24" s="32" t="s">
        <v>96</v>
      </c>
      <c r="AH24" s="32" t="s">
        <v>126</v>
      </c>
    </row>
    <row r="25" spans="1:34" ht="13" x14ac:dyDescent="0.15">
      <c r="A25" s="33">
        <v>24</v>
      </c>
      <c r="B25" s="33" t="s">
        <v>377</v>
      </c>
      <c r="C25" s="33" t="s">
        <v>378</v>
      </c>
      <c r="D25" s="33">
        <v>2013</v>
      </c>
      <c r="E25" s="33" t="s">
        <v>179</v>
      </c>
      <c r="F25" s="33">
        <v>3</v>
      </c>
      <c r="G25" s="33">
        <v>-3</v>
      </c>
      <c r="H25" s="33">
        <v>-2</v>
      </c>
      <c r="I25" s="33">
        <v>-2</v>
      </c>
      <c r="J25" s="33">
        <v>0</v>
      </c>
      <c r="K25" s="33" t="s">
        <v>45</v>
      </c>
      <c r="L25" s="33" t="s">
        <v>45</v>
      </c>
      <c r="M25" s="33">
        <v>0</v>
      </c>
      <c r="N25" s="33">
        <v>1</v>
      </c>
      <c r="O25" s="33" t="s">
        <v>84</v>
      </c>
      <c r="P25" s="33" t="s">
        <v>23</v>
      </c>
      <c r="Q25" s="33">
        <v>0.25</v>
      </c>
      <c r="R25" s="33">
        <v>0.75</v>
      </c>
      <c r="S25" s="33">
        <v>0</v>
      </c>
      <c r="T25" s="33">
        <f t="shared" si="1"/>
        <v>1</v>
      </c>
      <c r="U25" s="33" t="s">
        <v>379</v>
      </c>
      <c r="V25" s="33" t="s">
        <v>143</v>
      </c>
      <c r="W25" s="33" t="s">
        <v>31</v>
      </c>
      <c r="X25" s="33" t="s">
        <v>380</v>
      </c>
      <c r="Y25" s="33" t="s">
        <v>102</v>
      </c>
      <c r="Z25" s="33" t="s">
        <v>381</v>
      </c>
      <c r="AA25" s="33" t="s">
        <v>382</v>
      </c>
      <c r="AB25" s="33" t="s">
        <v>383</v>
      </c>
      <c r="AC25" s="33" t="s">
        <v>384</v>
      </c>
      <c r="AD25" s="33" t="s">
        <v>385</v>
      </c>
      <c r="AE25" s="33" t="s">
        <v>386</v>
      </c>
      <c r="AF25" s="33" t="s">
        <v>387</v>
      </c>
      <c r="AG25" s="33" t="s">
        <v>388</v>
      </c>
      <c r="AH25" s="34"/>
    </row>
    <row r="26" spans="1:34" ht="13" x14ac:dyDescent="0.15">
      <c r="A26" s="31">
        <v>25</v>
      </c>
      <c r="B26" s="32" t="s">
        <v>389</v>
      </c>
      <c r="C26" s="32" t="s">
        <v>390</v>
      </c>
      <c r="D26" s="32">
        <v>2006</v>
      </c>
      <c r="E26" s="32" t="s">
        <v>391</v>
      </c>
      <c r="F26" s="32">
        <v>0</v>
      </c>
      <c r="G26" s="32">
        <v>-9</v>
      </c>
      <c r="H26" s="32">
        <v>-6</v>
      </c>
      <c r="I26" s="32">
        <v>-6</v>
      </c>
      <c r="J26" s="32">
        <v>5</v>
      </c>
      <c r="K26" s="32" t="s">
        <v>42</v>
      </c>
      <c r="L26" s="32" t="s">
        <v>42</v>
      </c>
      <c r="M26" s="32">
        <v>0</v>
      </c>
      <c r="N26" s="32">
        <v>1</v>
      </c>
      <c r="O26" s="32" t="s">
        <v>84</v>
      </c>
      <c r="P26" s="32" t="s">
        <v>23</v>
      </c>
      <c r="Q26" s="32">
        <v>1</v>
      </c>
      <c r="R26" s="32">
        <v>0</v>
      </c>
      <c r="S26" s="32">
        <v>0</v>
      </c>
      <c r="T26" s="32">
        <f t="shared" si="1"/>
        <v>1</v>
      </c>
      <c r="U26" s="32" t="s">
        <v>392</v>
      </c>
      <c r="V26" s="32" t="s">
        <v>393</v>
      </c>
      <c r="W26" s="32" t="s">
        <v>15</v>
      </c>
      <c r="X26" s="32" t="s">
        <v>137</v>
      </c>
      <c r="Y26" s="32" t="s">
        <v>102</v>
      </c>
      <c r="Z26" s="32" t="s">
        <v>394</v>
      </c>
      <c r="AA26" s="32" t="s">
        <v>395</v>
      </c>
      <c r="AB26" s="32" t="s">
        <v>396</v>
      </c>
      <c r="AC26" s="32" t="s">
        <v>397</v>
      </c>
      <c r="AD26" s="32" t="s">
        <v>398</v>
      </c>
      <c r="AE26" s="32" t="s">
        <v>399</v>
      </c>
      <c r="AF26" s="32" t="s">
        <v>400</v>
      </c>
      <c r="AG26" s="32" t="s">
        <v>401</v>
      </c>
      <c r="AH26" s="35"/>
    </row>
    <row r="27" spans="1:34" ht="13" x14ac:dyDescent="0.15">
      <c r="A27" s="33">
        <v>26</v>
      </c>
      <c r="B27" s="33" t="s">
        <v>402</v>
      </c>
      <c r="C27" s="33" t="s">
        <v>403</v>
      </c>
      <c r="D27" s="33">
        <v>2011</v>
      </c>
      <c r="E27" s="33" t="s">
        <v>99</v>
      </c>
      <c r="F27" s="39">
        <v>44595</v>
      </c>
      <c r="G27" s="33">
        <v>-10</v>
      </c>
      <c r="H27" s="33">
        <v>0</v>
      </c>
      <c r="I27" s="33">
        <v>-6</v>
      </c>
      <c r="J27" s="33">
        <v>5</v>
      </c>
      <c r="K27" s="33" t="s">
        <v>404</v>
      </c>
      <c r="L27" s="33" t="s">
        <v>405</v>
      </c>
      <c r="M27" s="33">
        <v>1</v>
      </c>
      <c r="N27" s="33">
        <v>1</v>
      </c>
      <c r="O27" s="33" t="s">
        <v>243</v>
      </c>
      <c r="P27" s="33" t="s">
        <v>16</v>
      </c>
      <c r="Q27" s="33">
        <v>0.5</v>
      </c>
      <c r="R27" s="33">
        <v>0.5</v>
      </c>
      <c r="S27" s="33">
        <v>0</v>
      </c>
      <c r="T27" s="33">
        <f t="shared" si="1"/>
        <v>1</v>
      </c>
      <c r="U27" s="33" t="s">
        <v>406</v>
      </c>
      <c r="V27" s="33" t="s">
        <v>407</v>
      </c>
      <c r="W27" s="33" t="s">
        <v>38</v>
      </c>
      <c r="X27" s="33" t="s">
        <v>408</v>
      </c>
      <c r="Y27" s="33" t="s">
        <v>409</v>
      </c>
      <c r="Z27" s="33" t="s">
        <v>410</v>
      </c>
      <c r="AA27" s="33" t="s">
        <v>411</v>
      </c>
      <c r="AB27" s="33" t="s">
        <v>412</v>
      </c>
      <c r="AC27" s="33" t="s">
        <v>413</v>
      </c>
      <c r="AD27" s="33" t="s">
        <v>414</v>
      </c>
      <c r="AE27" s="33" t="s">
        <v>415</v>
      </c>
      <c r="AF27" s="33" t="s">
        <v>416</v>
      </c>
      <c r="AG27" s="33" t="s">
        <v>96</v>
      </c>
      <c r="AH27" s="33" t="s">
        <v>417</v>
      </c>
    </row>
    <row r="28" spans="1:34" ht="13" x14ac:dyDescent="0.15">
      <c r="A28" s="31">
        <v>27</v>
      </c>
      <c r="B28" s="31" t="s">
        <v>418</v>
      </c>
      <c r="C28" s="31" t="s">
        <v>419</v>
      </c>
      <c r="D28" s="31">
        <v>2004</v>
      </c>
      <c r="E28" s="31" t="s">
        <v>420</v>
      </c>
      <c r="F28" s="31">
        <v>2.5</v>
      </c>
      <c r="G28" s="31">
        <v>-9</v>
      </c>
      <c r="H28" s="31">
        <v>-7</v>
      </c>
      <c r="I28" s="31">
        <v>-6</v>
      </c>
      <c r="J28" s="31">
        <v>5</v>
      </c>
      <c r="K28" s="31" t="s">
        <v>330</v>
      </c>
      <c r="L28" s="31" t="s">
        <v>42</v>
      </c>
      <c r="M28" s="31">
        <v>0</v>
      </c>
      <c r="N28" s="31">
        <v>0</v>
      </c>
      <c r="O28" s="31" t="s">
        <v>84</v>
      </c>
      <c r="P28" s="31" t="s">
        <v>23</v>
      </c>
      <c r="Q28" s="31">
        <v>0.25</v>
      </c>
      <c r="R28" s="31">
        <v>0.75</v>
      </c>
      <c r="S28" s="31">
        <v>0</v>
      </c>
      <c r="T28" s="31">
        <f t="shared" si="1"/>
        <v>1</v>
      </c>
      <c r="U28" s="31" t="s">
        <v>421</v>
      </c>
      <c r="V28" s="31" t="s">
        <v>310</v>
      </c>
      <c r="W28" s="31" t="s">
        <v>15</v>
      </c>
      <c r="X28" s="31" t="s">
        <v>422</v>
      </c>
      <c r="Y28" s="31" t="s">
        <v>102</v>
      </c>
      <c r="Z28" s="31" t="s">
        <v>423</v>
      </c>
      <c r="AA28" s="31" t="s">
        <v>424</v>
      </c>
      <c r="AB28" s="31" t="s">
        <v>425</v>
      </c>
      <c r="AC28" s="31" t="s">
        <v>426</v>
      </c>
      <c r="AD28" s="31" t="s">
        <v>427</v>
      </c>
      <c r="AE28" s="31" t="s">
        <v>428</v>
      </c>
      <c r="AF28" s="31" t="s">
        <v>429</v>
      </c>
      <c r="AG28" s="31" t="s">
        <v>96</v>
      </c>
      <c r="AH28" s="37"/>
    </row>
    <row r="29" spans="1:34" ht="13" x14ac:dyDescent="0.15">
      <c r="A29" s="33">
        <v>28</v>
      </c>
      <c r="B29" s="32" t="s">
        <v>430</v>
      </c>
      <c r="C29" s="32" t="s">
        <v>431</v>
      </c>
      <c r="D29" s="32">
        <v>2012</v>
      </c>
      <c r="E29" s="32" t="s">
        <v>432</v>
      </c>
      <c r="F29" s="32">
        <v>3</v>
      </c>
      <c r="G29" s="32">
        <v>-5</v>
      </c>
      <c r="H29" s="32">
        <v>-4</v>
      </c>
      <c r="I29" s="32">
        <v>-6</v>
      </c>
      <c r="J29" s="32">
        <v>6</v>
      </c>
      <c r="K29" s="32" t="s">
        <v>44</v>
      </c>
      <c r="L29" s="32" t="s">
        <v>44</v>
      </c>
      <c r="M29" s="32">
        <v>0</v>
      </c>
      <c r="N29" s="32">
        <v>0</v>
      </c>
      <c r="O29" s="32" t="s">
        <v>84</v>
      </c>
      <c r="P29" s="32" t="s">
        <v>23</v>
      </c>
      <c r="Q29" s="32">
        <v>0.75</v>
      </c>
      <c r="R29" s="32">
        <v>0.25</v>
      </c>
      <c r="S29" s="32">
        <v>0</v>
      </c>
      <c r="T29" s="32">
        <f t="shared" si="1"/>
        <v>1</v>
      </c>
      <c r="U29" s="32" t="s">
        <v>433</v>
      </c>
      <c r="V29" s="32" t="s">
        <v>26</v>
      </c>
      <c r="W29" s="32" t="s">
        <v>25</v>
      </c>
      <c r="X29" s="32" t="s">
        <v>434</v>
      </c>
      <c r="Y29" s="32" t="s">
        <v>435</v>
      </c>
      <c r="Z29" s="32" t="s">
        <v>436</v>
      </c>
      <c r="AA29" s="32" t="s">
        <v>437</v>
      </c>
      <c r="AB29" s="32" t="s">
        <v>438</v>
      </c>
      <c r="AC29" s="32" t="s">
        <v>439</v>
      </c>
      <c r="AD29" s="32" t="s">
        <v>440</v>
      </c>
      <c r="AE29" s="32" t="s">
        <v>441</v>
      </c>
      <c r="AF29" s="32" t="s">
        <v>442</v>
      </c>
      <c r="AG29" s="32" t="s">
        <v>151</v>
      </c>
      <c r="AH29" s="32" t="s">
        <v>126</v>
      </c>
    </row>
    <row r="30" spans="1:34" ht="13" x14ac:dyDescent="0.15">
      <c r="A30" s="31">
        <v>29</v>
      </c>
      <c r="B30" s="32" t="s">
        <v>443</v>
      </c>
      <c r="C30" s="32" t="s">
        <v>444</v>
      </c>
      <c r="D30" s="32">
        <v>2021</v>
      </c>
      <c r="E30" s="32" t="s">
        <v>99</v>
      </c>
      <c r="F30" s="32">
        <v>3</v>
      </c>
      <c r="G30" s="32">
        <v>-5</v>
      </c>
      <c r="H30" s="32">
        <v>-3</v>
      </c>
      <c r="I30" s="32">
        <v>-6</v>
      </c>
      <c r="J30" s="32">
        <v>5</v>
      </c>
      <c r="K30" s="32" t="s">
        <v>112</v>
      </c>
      <c r="L30" s="32" t="s">
        <v>44</v>
      </c>
      <c r="M30" s="32">
        <v>0</v>
      </c>
      <c r="N30" s="32">
        <v>1</v>
      </c>
      <c r="O30" s="32" t="s">
        <v>243</v>
      </c>
      <c r="P30" s="32" t="s">
        <v>16</v>
      </c>
      <c r="Q30" s="32">
        <v>1</v>
      </c>
      <c r="R30" s="32">
        <v>0</v>
      </c>
      <c r="S30" s="32">
        <v>0</v>
      </c>
      <c r="T30" s="32">
        <v>0</v>
      </c>
      <c r="U30" s="32" t="s">
        <v>445</v>
      </c>
      <c r="V30" s="32" t="s">
        <v>446</v>
      </c>
      <c r="W30" s="32" t="s">
        <v>28</v>
      </c>
      <c r="X30" s="32" t="s">
        <v>447</v>
      </c>
      <c r="Y30" s="32" t="s">
        <v>448</v>
      </c>
      <c r="Z30" s="32" t="s">
        <v>449</v>
      </c>
      <c r="AA30" s="32" t="s">
        <v>450</v>
      </c>
      <c r="AB30" s="32" t="s">
        <v>451</v>
      </c>
      <c r="AC30" s="32" t="s">
        <v>452</v>
      </c>
      <c r="AD30" s="32" t="s">
        <v>453</v>
      </c>
      <c r="AE30" s="32" t="s">
        <v>454</v>
      </c>
      <c r="AF30" s="32" t="s">
        <v>455</v>
      </c>
      <c r="AG30" s="32" t="s">
        <v>96</v>
      </c>
      <c r="AH30" s="32" t="s">
        <v>126</v>
      </c>
    </row>
    <row r="31" spans="1:34" ht="13" x14ac:dyDescent="0.15">
      <c r="A31" s="33">
        <v>30</v>
      </c>
      <c r="B31" s="32" t="s">
        <v>456</v>
      </c>
      <c r="C31" s="32" t="s">
        <v>457</v>
      </c>
      <c r="D31" s="32">
        <v>2011</v>
      </c>
      <c r="E31" s="32" t="s">
        <v>111</v>
      </c>
      <c r="F31" s="32">
        <v>3</v>
      </c>
      <c r="G31" s="32">
        <v>-4</v>
      </c>
      <c r="H31" s="32">
        <v>-4</v>
      </c>
      <c r="I31" s="32">
        <v>-5</v>
      </c>
      <c r="J31" s="32">
        <v>-4</v>
      </c>
      <c r="K31" s="32" t="s">
        <v>44</v>
      </c>
      <c r="L31" s="32" t="s">
        <v>44</v>
      </c>
      <c r="M31" s="32">
        <v>0</v>
      </c>
      <c r="N31" s="32">
        <v>1</v>
      </c>
      <c r="O31" s="32" t="s">
        <v>84</v>
      </c>
      <c r="P31" s="32" t="s">
        <v>23</v>
      </c>
      <c r="Q31" s="32">
        <v>0.25</v>
      </c>
      <c r="R31" s="32">
        <v>0.75</v>
      </c>
      <c r="S31" s="32">
        <v>0</v>
      </c>
      <c r="T31" s="32">
        <f t="shared" ref="T31:T33" si="2">SUM(Q31:S31)</f>
        <v>1</v>
      </c>
      <c r="U31" s="32" t="s">
        <v>458</v>
      </c>
      <c r="V31" s="32" t="s">
        <v>459</v>
      </c>
      <c r="W31" s="32" t="s">
        <v>28</v>
      </c>
      <c r="X31" s="32" t="s">
        <v>460</v>
      </c>
      <c r="Y31" s="32" t="s">
        <v>461</v>
      </c>
      <c r="Z31" s="32" t="s">
        <v>462</v>
      </c>
      <c r="AA31" s="32" t="s">
        <v>463</v>
      </c>
      <c r="AB31" s="32" t="s">
        <v>464</v>
      </c>
      <c r="AC31" s="32" t="s">
        <v>465</v>
      </c>
      <c r="AD31" s="32" t="s">
        <v>466</v>
      </c>
      <c r="AE31" s="32" t="s">
        <v>467</v>
      </c>
      <c r="AF31" s="32" t="s">
        <v>468</v>
      </c>
      <c r="AG31" s="32" t="s">
        <v>96</v>
      </c>
      <c r="AH31" s="32" t="s">
        <v>126</v>
      </c>
    </row>
    <row r="32" spans="1:34" ht="13" x14ac:dyDescent="0.15">
      <c r="A32" s="31">
        <v>31</v>
      </c>
      <c r="B32" s="32" t="s">
        <v>469</v>
      </c>
      <c r="C32" s="32" t="s">
        <v>470</v>
      </c>
      <c r="D32" s="32">
        <v>2016</v>
      </c>
      <c r="E32" s="32" t="s">
        <v>141</v>
      </c>
      <c r="F32" s="32">
        <v>3</v>
      </c>
      <c r="G32" s="32">
        <v>-3</v>
      </c>
      <c r="H32" s="32">
        <v>-1</v>
      </c>
      <c r="I32" s="32">
        <v>-2</v>
      </c>
      <c r="J32" s="32">
        <v>0</v>
      </c>
      <c r="K32" s="32" t="s">
        <v>45</v>
      </c>
      <c r="L32" s="32" t="s">
        <v>45</v>
      </c>
      <c r="M32" s="32">
        <v>0</v>
      </c>
      <c r="N32" s="32">
        <v>1</v>
      </c>
      <c r="O32" s="32" t="s">
        <v>84</v>
      </c>
      <c r="P32" s="32" t="s">
        <v>23</v>
      </c>
      <c r="Q32" s="32">
        <v>1</v>
      </c>
      <c r="R32" s="32">
        <v>0</v>
      </c>
      <c r="S32" s="32">
        <v>0</v>
      </c>
      <c r="T32" s="32">
        <f t="shared" si="2"/>
        <v>1</v>
      </c>
      <c r="U32" s="32" t="s">
        <v>471</v>
      </c>
      <c r="V32" s="32" t="s">
        <v>143</v>
      </c>
      <c r="W32" s="32" t="s">
        <v>31</v>
      </c>
      <c r="X32" s="32" t="s">
        <v>246</v>
      </c>
      <c r="Y32" s="32" t="s">
        <v>102</v>
      </c>
      <c r="Z32" s="32" t="s">
        <v>472</v>
      </c>
      <c r="AA32" s="32" t="s">
        <v>473</v>
      </c>
      <c r="AB32" s="32" t="s">
        <v>474</v>
      </c>
      <c r="AC32" s="32" t="s">
        <v>475</v>
      </c>
      <c r="AD32" s="32" t="s">
        <v>476</v>
      </c>
      <c r="AE32" s="32" t="s">
        <v>137</v>
      </c>
      <c r="AF32" s="32" t="s">
        <v>477</v>
      </c>
      <c r="AG32" s="32" t="s">
        <v>96</v>
      </c>
      <c r="AH32" s="35"/>
    </row>
    <row r="33" spans="1:34" ht="13" x14ac:dyDescent="0.15">
      <c r="A33" s="33">
        <v>32</v>
      </c>
      <c r="B33" s="32" t="s">
        <v>478</v>
      </c>
      <c r="C33" s="32" t="s">
        <v>479</v>
      </c>
      <c r="D33" s="32">
        <v>2012</v>
      </c>
      <c r="E33" s="32" t="s">
        <v>355</v>
      </c>
      <c r="F33" s="32">
        <v>3</v>
      </c>
      <c r="G33" s="32">
        <v>-10</v>
      </c>
      <c r="H33" s="32">
        <v>-9</v>
      </c>
      <c r="I33" s="32">
        <v>-9</v>
      </c>
      <c r="J33" s="32">
        <v>0</v>
      </c>
      <c r="K33" s="32" t="s">
        <v>42</v>
      </c>
      <c r="L33" s="32" t="s">
        <v>42</v>
      </c>
      <c r="M33" s="32">
        <v>0</v>
      </c>
      <c r="N33" s="32">
        <v>1</v>
      </c>
      <c r="O33" s="32" t="s">
        <v>84</v>
      </c>
      <c r="P33" s="32" t="s">
        <v>23</v>
      </c>
      <c r="Q33" s="32">
        <v>0.25</v>
      </c>
      <c r="R33" s="32">
        <v>0</v>
      </c>
      <c r="S33" s="32">
        <v>0.75</v>
      </c>
      <c r="T33" s="32">
        <f t="shared" si="2"/>
        <v>1</v>
      </c>
      <c r="U33" s="32" t="s">
        <v>480</v>
      </c>
      <c r="V33" s="32" t="s">
        <v>481</v>
      </c>
      <c r="W33" s="32" t="s">
        <v>9</v>
      </c>
      <c r="X33" s="32" t="s">
        <v>482</v>
      </c>
      <c r="Y33" s="32" t="s">
        <v>102</v>
      </c>
      <c r="Z33" s="32" t="s">
        <v>483</v>
      </c>
      <c r="AA33" s="32" t="s">
        <v>484</v>
      </c>
      <c r="AB33" s="32" t="s">
        <v>485</v>
      </c>
      <c r="AC33" s="32" t="s">
        <v>486</v>
      </c>
      <c r="AD33" s="32" t="s">
        <v>487</v>
      </c>
      <c r="AE33" s="32" t="s">
        <v>488</v>
      </c>
      <c r="AF33" s="32" t="s">
        <v>489</v>
      </c>
      <c r="AG33" s="32" t="s">
        <v>401</v>
      </c>
      <c r="AH33" s="32" t="s">
        <v>490</v>
      </c>
    </row>
    <row r="34" spans="1:34" ht="13" x14ac:dyDescent="0.15">
      <c r="A34" s="31">
        <v>33</v>
      </c>
      <c r="B34" s="31" t="s">
        <v>491</v>
      </c>
      <c r="C34" s="31" t="s">
        <v>492</v>
      </c>
      <c r="D34" s="31">
        <v>2020</v>
      </c>
      <c r="E34" s="31" t="s">
        <v>493</v>
      </c>
      <c r="F34" s="31">
        <v>2</v>
      </c>
      <c r="G34" s="31">
        <v>-9</v>
      </c>
      <c r="H34" s="31">
        <v>-7</v>
      </c>
      <c r="I34" s="31">
        <v>-6</v>
      </c>
      <c r="J34" s="31">
        <v>5</v>
      </c>
      <c r="K34" s="31" t="s">
        <v>494</v>
      </c>
      <c r="L34" s="31" t="s">
        <v>42</v>
      </c>
      <c r="M34" s="31">
        <v>0</v>
      </c>
      <c r="N34" s="31">
        <v>1</v>
      </c>
      <c r="O34" s="31" t="s">
        <v>84</v>
      </c>
      <c r="P34" s="31" t="s">
        <v>16</v>
      </c>
      <c r="Q34" s="31">
        <v>0.75</v>
      </c>
      <c r="R34" s="31">
        <v>0.25</v>
      </c>
      <c r="S34" s="31">
        <v>0</v>
      </c>
      <c r="T34" s="31">
        <v>1</v>
      </c>
      <c r="U34" s="31" t="s">
        <v>495</v>
      </c>
      <c r="V34" s="31" t="s">
        <v>393</v>
      </c>
      <c r="W34" s="31" t="s">
        <v>15</v>
      </c>
      <c r="X34" s="31" t="s">
        <v>496</v>
      </c>
      <c r="Y34" s="31" t="s">
        <v>233</v>
      </c>
      <c r="Z34" s="31" t="s">
        <v>497</v>
      </c>
      <c r="AA34" s="31" t="s">
        <v>498</v>
      </c>
      <c r="AB34" s="31" t="s">
        <v>499</v>
      </c>
      <c r="AC34" s="31" t="s">
        <v>500</v>
      </c>
      <c r="AD34" s="31" t="s">
        <v>501</v>
      </c>
      <c r="AE34" s="31"/>
      <c r="AF34" s="31" t="s">
        <v>502</v>
      </c>
      <c r="AG34" s="31" t="s">
        <v>96</v>
      </c>
      <c r="AH34" s="37"/>
    </row>
    <row r="35" spans="1:34" ht="13" x14ac:dyDescent="0.15">
      <c r="A35" s="33">
        <v>34</v>
      </c>
      <c r="B35" s="32" t="s">
        <v>503</v>
      </c>
      <c r="C35" s="32" t="s">
        <v>504</v>
      </c>
      <c r="D35" s="32">
        <v>2017</v>
      </c>
      <c r="E35" s="32" t="s">
        <v>505</v>
      </c>
      <c r="F35" s="32">
        <v>2</v>
      </c>
      <c r="G35" s="32">
        <v>-9</v>
      </c>
      <c r="H35" s="32">
        <v>-5</v>
      </c>
      <c r="I35" s="32">
        <v>-6</v>
      </c>
      <c r="J35" s="32">
        <v>5</v>
      </c>
      <c r="K35" s="32" t="s">
        <v>506</v>
      </c>
      <c r="L35" s="32" t="s">
        <v>42</v>
      </c>
      <c r="M35" s="32">
        <v>0</v>
      </c>
      <c r="N35" s="32">
        <v>1</v>
      </c>
      <c r="O35" s="32" t="s">
        <v>84</v>
      </c>
      <c r="P35" s="32" t="s">
        <v>16</v>
      </c>
      <c r="Q35" s="32">
        <v>0</v>
      </c>
      <c r="R35" s="32">
        <v>0</v>
      </c>
      <c r="S35" s="32">
        <v>1</v>
      </c>
      <c r="T35" s="32">
        <v>1</v>
      </c>
      <c r="U35" s="32" t="s">
        <v>507</v>
      </c>
      <c r="V35" s="32" t="s">
        <v>508</v>
      </c>
      <c r="W35" s="32" t="s">
        <v>15</v>
      </c>
      <c r="X35" s="32" t="s">
        <v>509</v>
      </c>
      <c r="Y35" s="32" t="s">
        <v>233</v>
      </c>
      <c r="Z35" s="32" t="s">
        <v>510</v>
      </c>
      <c r="AA35" s="32" t="s">
        <v>511</v>
      </c>
      <c r="AB35" s="32" t="s">
        <v>512</v>
      </c>
      <c r="AC35" s="32" t="s">
        <v>513</v>
      </c>
      <c r="AD35" s="32" t="s">
        <v>514</v>
      </c>
      <c r="AE35" s="32" t="s">
        <v>94</v>
      </c>
      <c r="AF35" s="32" t="s">
        <v>515</v>
      </c>
      <c r="AG35" s="32" t="s">
        <v>96</v>
      </c>
      <c r="AH35" s="32" t="s">
        <v>126</v>
      </c>
    </row>
    <row r="36" spans="1:34" ht="13" x14ac:dyDescent="0.15">
      <c r="A36" s="31">
        <v>35</v>
      </c>
      <c r="B36" s="40" t="s">
        <v>516</v>
      </c>
      <c r="C36" s="32" t="s">
        <v>517</v>
      </c>
      <c r="D36" s="32">
        <v>2013</v>
      </c>
      <c r="E36" s="32" t="s">
        <v>518</v>
      </c>
      <c r="F36" s="32">
        <v>3</v>
      </c>
      <c r="G36" s="32">
        <v>-10</v>
      </c>
      <c r="H36" s="32">
        <v>-1</v>
      </c>
      <c r="I36" s="32">
        <v>-3</v>
      </c>
      <c r="J36" s="32">
        <v>0</v>
      </c>
      <c r="K36" s="32" t="s">
        <v>405</v>
      </c>
      <c r="L36" s="32" t="s">
        <v>405</v>
      </c>
      <c r="M36" s="32">
        <v>1</v>
      </c>
      <c r="N36" s="32">
        <v>1</v>
      </c>
      <c r="O36" s="32" t="s">
        <v>84</v>
      </c>
      <c r="P36" s="32" t="s">
        <v>113</v>
      </c>
      <c r="Q36" s="32">
        <v>0.5</v>
      </c>
      <c r="R36" s="32">
        <v>0.5</v>
      </c>
      <c r="S36" s="32">
        <v>0</v>
      </c>
      <c r="T36" s="32">
        <f t="shared" ref="T36:T67" si="3">SUM(Q36:S36)</f>
        <v>1</v>
      </c>
      <c r="U36" s="32" t="s">
        <v>519</v>
      </c>
      <c r="V36" s="32" t="s">
        <v>520</v>
      </c>
      <c r="W36" s="32" t="s">
        <v>116</v>
      </c>
      <c r="X36" s="32" t="s">
        <v>521</v>
      </c>
      <c r="Y36" s="32" t="s">
        <v>522</v>
      </c>
      <c r="Z36" s="32" t="s">
        <v>523</v>
      </c>
      <c r="AA36" s="32" t="s">
        <v>524</v>
      </c>
      <c r="AB36" s="32" t="s">
        <v>525</v>
      </c>
      <c r="AC36" s="32" t="s">
        <v>526</v>
      </c>
      <c r="AD36" s="32" t="s">
        <v>527</v>
      </c>
      <c r="AE36" s="32" t="s">
        <v>528</v>
      </c>
      <c r="AF36" s="32" t="s">
        <v>529</v>
      </c>
      <c r="AG36" s="32" t="s">
        <v>96</v>
      </c>
      <c r="AH36" s="32" t="s">
        <v>530</v>
      </c>
    </row>
    <row r="37" spans="1:34" ht="13" x14ac:dyDescent="0.15">
      <c r="A37" s="33">
        <v>36</v>
      </c>
      <c r="B37" s="32" t="s">
        <v>531</v>
      </c>
      <c r="C37" s="32" t="s">
        <v>532</v>
      </c>
      <c r="D37" s="32">
        <v>2015</v>
      </c>
      <c r="E37" s="32" t="s">
        <v>533</v>
      </c>
      <c r="F37" s="32">
        <v>2</v>
      </c>
      <c r="G37" s="32">
        <v>-10</v>
      </c>
      <c r="H37" s="32">
        <v>-9</v>
      </c>
      <c r="I37" s="32">
        <v>-15</v>
      </c>
      <c r="J37" s="32">
        <v>-9</v>
      </c>
      <c r="K37" s="32" t="s">
        <v>42</v>
      </c>
      <c r="L37" s="32" t="s">
        <v>42</v>
      </c>
      <c r="M37" s="32">
        <v>0</v>
      </c>
      <c r="N37" s="32">
        <v>1</v>
      </c>
      <c r="O37" s="32" t="s">
        <v>84</v>
      </c>
      <c r="P37" s="32" t="s">
        <v>23</v>
      </c>
      <c r="Q37" s="32">
        <v>0.25</v>
      </c>
      <c r="R37" s="32">
        <v>0.75</v>
      </c>
      <c r="S37" s="32">
        <v>0</v>
      </c>
      <c r="T37" s="32">
        <f t="shared" si="3"/>
        <v>1</v>
      </c>
      <c r="U37" s="32" t="s">
        <v>534</v>
      </c>
      <c r="V37" s="32" t="s">
        <v>9</v>
      </c>
      <c r="W37" s="32" t="s">
        <v>9</v>
      </c>
      <c r="X37" s="32" t="s">
        <v>535</v>
      </c>
      <c r="Y37" s="32" t="s">
        <v>102</v>
      </c>
      <c r="Z37" s="32" t="s">
        <v>536</v>
      </c>
      <c r="AA37" s="32" t="s">
        <v>537</v>
      </c>
      <c r="AB37" s="32" t="s">
        <v>538</v>
      </c>
      <c r="AC37" s="32" t="s">
        <v>539</v>
      </c>
      <c r="AD37" s="32" t="s">
        <v>540</v>
      </c>
      <c r="AE37" s="32" t="s">
        <v>137</v>
      </c>
      <c r="AF37" s="32" t="s">
        <v>541</v>
      </c>
      <c r="AG37" s="32" t="s">
        <v>401</v>
      </c>
      <c r="AH37" s="32"/>
    </row>
    <row r="38" spans="1:34" ht="13" x14ac:dyDescent="0.15">
      <c r="A38" s="31">
        <v>37</v>
      </c>
      <c r="B38" s="32" t="s">
        <v>542</v>
      </c>
      <c r="C38" s="32" t="s">
        <v>543</v>
      </c>
      <c r="D38" s="32">
        <v>2016</v>
      </c>
      <c r="E38" s="32" t="s">
        <v>533</v>
      </c>
      <c r="F38" s="32">
        <v>2</v>
      </c>
      <c r="G38" s="32">
        <v>-10</v>
      </c>
      <c r="H38" s="32">
        <v>-9</v>
      </c>
      <c r="I38" s="32">
        <v>-15</v>
      </c>
      <c r="J38" s="32">
        <v>-9</v>
      </c>
      <c r="K38" s="32" t="s">
        <v>42</v>
      </c>
      <c r="L38" s="32" t="s">
        <v>42</v>
      </c>
      <c r="M38" s="32">
        <v>0</v>
      </c>
      <c r="N38" s="32">
        <v>1</v>
      </c>
      <c r="O38" s="32" t="s">
        <v>84</v>
      </c>
      <c r="P38" s="32" t="s">
        <v>23</v>
      </c>
      <c r="Q38" s="32">
        <v>0.5</v>
      </c>
      <c r="R38" s="32">
        <v>0.5</v>
      </c>
      <c r="S38" s="32">
        <v>0</v>
      </c>
      <c r="T38" s="32">
        <f t="shared" si="3"/>
        <v>1</v>
      </c>
      <c r="U38" s="32" t="s">
        <v>544</v>
      </c>
      <c r="V38" s="32" t="s">
        <v>9</v>
      </c>
      <c r="W38" s="32" t="s">
        <v>9</v>
      </c>
      <c r="X38" s="32" t="s">
        <v>545</v>
      </c>
      <c r="Y38" s="32" t="s">
        <v>88</v>
      </c>
      <c r="Z38" s="32" t="s">
        <v>546</v>
      </c>
      <c r="AA38" s="32" t="s">
        <v>547</v>
      </c>
      <c r="AB38" s="32" t="s">
        <v>548</v>
      </c>
      <c r="AC38" s="32" t="s">
        <v>549</v>
      </c>
      <c r="AD38" s="32" t="s">
        <v>550</v>
      </c>
      <c r="AE38" s="35"/>
      <c r="AF38" s="32" t="s">
        <v>551</v>
      </c>
      <c r="AG38" s="32" t="s">
        <v>401</v>
      </c>
      <c r="AH38" s="32"/>
    </row>
    <row r="39" spans="1:34" ht="13" x14ac:dyDescent="0.15">
      <c r="A39" s="33">
        <v>38</v>
      </c>
      <c r="B39" s="32" t="s">
        <v>552</v>
      </c>
      <c r="C39" s="32" t="s">
        <v>543</v>
      </c>
      <c r="D39" s="32">
        <v>2019</v>
      </c>
      <c r="E39" s="32" t="s">
        <v>553</v>
      </c>
      <c r="F39" s="32">
        <v>3</v>
      </c>
      <c r="G39" s="32">
        <v>-10</v>
      </c>
      <c r="H39" s="32">
        <v>-7</v>
      </c>
      <c r="I39" s="32">
        <v>-15</v>
      </c>
      <c r="J39" s="32">
        <v>0</v>
      </c>
      <c r="K39" s="32" t="s">
        <v>42</v>
      </c>
      <c r="L39" s="32" t="s">
        <v>42</v>
      </c>
      <c r="M39" s="32">
        <v>0</v>
      </c>
      <c r="N39" s="32">
        <v>1</v>
      </c>
      <c r="O39" s="32" t="s">
        <v>84</v>
      </c>
      <c r="P39" s="32" t="s">
        <v>16</v>
      </c>
      <c r="Q39" s="32">
        <v>0.25</v>
      </c>
      <c r="R39" s="32">
        <v>0.75</v>
      </c>
      <c r="S39" s="32">
        <v>0</v>
      </c>
      <c r="T39" s="32">
        <f t="shared" si="3"/>
        <v>1</v>
      </c>
      <c r="U39" s="32" t="s">
        <v>554</v>
      </c>
      <c r="V39" s="32" t="s">
        <v>555</v>
      </c>
      <c r="W39" s="32" t="s">
        <v>12</v>
      </c>
      <c r="X39" s="32" t="s">
        <v>556</v>
      </c>
      <c r="Y39" s="32" t="s">
        <v>102</v>
      </c>
      <c r="Z39" s="32" t="s">
        <v>557</v>
      </c>
      <c r="AA39" s="32" t="s">
        <v>558</v>
      </c>
      <c r="AB39" s="32" t="s">
        <v>559</v>
      </c>
      <c r="AC39" s="32" t="s">
        <v>560</v>
      </c>
      <c r="AD39" s="32" t="s">
        <v>561</v>
      </c>
      <c r="AE39" s="32" t="s">
        <v>562</v>
      </c>
      <c r="AF39" s="32" t="s">
        <v>563</v>
      </c>
      <c r="AG39" s="32" t="s">
        <v>564</v>
      </c>
      <c r="AH39" s="35"/>
    </row>
    <row r="40" spans="1:34" ht="13" x14ac:dyDescent="0.15">
      <c r="A40" s="31">
        <v>39</v>
      </c>
      <c r="B40" s="32" t="s">
        <v>565</v>
      </c>
      <c r="C40" s="32" t="s">
        <v>566</v>
      </c>
      <c r="D40" s="32">
        <v>2015</v>
      </c>
      <c r="E40" s="32" t="s">
        <v>567</v>
      </c>
      <c r="F40" s="32">
        <v>2</v>
      </c>
      <c r="G40" s="32">
        <v>-10</v>
      </c>
      <c r="H40" s="32">
        <v>-8</v>
      </c>
      <c r="I40" s="32">
        <v>-6</v>
      </c>
      <c r="J40" s="32">
        <v>5</v>
      </c>
      <c r="K40" s="32" t="s">
        <v>330</v>
      </c>
      <c r="L40" s="32" t="s">
        <v>42</v>
      </c>
      <c r="M40" s="32">
        <v>0</v>
      </c>
      <c r="N40" s="32">
        <v>0</v>
      </c>
      <c r="O40" s="32" t="s">
        <v>243</v>
      </c>
      <c r="P40" s="32" t="s">
        <v>16</v>
      </c>
      <c r="Q40" s="32">
        <v>0.5</v>
      </c>
      <c r="R40" s="32">
        <v>0</v>
      </c>
      <c r="S40" s="32">
        <v>0.5</v>
      </c>
      <c r="T40" s="32">
        <f t="shared" si="3"/>
        <v>1</v>
      </c>
      <c r="U40" s="32" t="s">
        <v>568</v>
      </c>
      <c r="V40" s="32" t="s">
        <v>569</v>
      </c>
      <c r="W40" s="32" t="s">
        <v>15</v>
      </c>
      <c r="X40" s="32" t="s">
        <v>496</v>
      </c>
      <c r="Y40" s="32" t="s">
        <v>570</v>
      </c>
      <c r="Z40" s="32" t="s">
        <v>571</v>
      </c>
      <c r="AA40" s="32" t="s">
        <v>572</v>
      </c>
      <c r="AB40" s="32" t="s">
        <v>573</v>
      </c>
      <c r="AC40" s="32" t="s">
        <v>574</v>
      </c>
      <c r="AD40" s="32" t="s">
        <v>575</v>
      </c>
      <c r="AE40" s="32" t="s">
        <v>576</v>
      </c>
      <c r="AF40" s="32" t="s">
        <v>577</v>
      </c>
      <c r="AG40" s="32" t="s">
        <v>96</v>
      </c>
      <c r="AH40" s="35"/>
    </row>
    <row r="41" spans="1:34" ht="13" x14ac:dyDescent="0.15">
      <c r="A41" s="33">
        <v>40</v>
      </c>
      <c r="B41" s="33" t="s">
        <v>578</v>
      </c>
      <c r="C41" s="33" t="s">
        <v>579</v>
      </c>
      <c r="D41" s="33">
        <v>2013</v>
      </c>
      <c r="E41" s="33" t="s">
        <v>580</v>
      </c>
      <c r="F41" s="33">
        <v>2</v>
      </c>
      <c r="G41" s="33">
        <v>-3</v>
      </c>
      <c r="H41" s="33">
        <v>-1</v>
      </c>
      <c r="I41" s="33">
        <v>0</v>
      </c>
      <c r="J41" s="33">
        <v>0</v>
      </c>
      <c r="K41" s="33" t="s">
        <v>45</v>
      </c>
      <c r="L41" s="33" t="s">
        <v>45</v>
      </c>
      <c r="M41" s="33">
        <v>0</v>
      </c>
      <c r="N41" s="33">
        <v>1</v>
      </c>
      <c r="O41" s="33" t="s">
        <v>84</v>
      </c>
      <c r="P41" s="33" t="s">
        <v>23</v>
      </c>
      <c r="Q41" s="33">
        <v>0.75</v>
      </c>
      <c r="R41" s="33">
        <v>0.25</v>
      </c>
      <c r="S41" s="33">
        <v>0</v>
      </c>
      <c r="T41" s="33">
        <f t="shared" si="3"/>
        <v>1</v>
      </c>
      <c r="U41" s="33" t="s">
        <v>581</v>
      </c>
      <c r="V41" s="33" t="s">
        <v>131</v>
      </c>
      <c r="W41" s="33" t="s">
        <v>35</v>
      </c>
      <c r="X41" s="33" t="s">
        <v>117</v>
      </c>
      <c r="Y41" s="33" t="s">
        <v>582</v>
      </c>
      <c r="Z41" s="33" t="s">
        <v>583</v>
      </c>
      <c r="AA41" s="33" t="s">
        <v>584</v>
      </c>
      <c r="AB41" s="33" t="s">
        <v>585</v>
      </c>
      <c r="AC41" s="33" t="s">
        <v>586</v>
      </c>
      <c r="AD41" s="33" t="s">
        <v>587</v>
      </c>
      <c r="AE41" s="33" t="s">
        <v>137</v>
      </c>
      <c r="AF41" s="33" t="s">
        <v>588</v>
      </c>
      <c r="AG41" s="33" t="s">
        <v>96</v>
      </c>
      <c r="AH41" s="34"/>
    </row>
    <row r="42" spans="1:34" ht="13" x14ac:dyDescent="0.15">
      <c r="A42" s="31">
        <v>41</v>
      </c>
      <c r="B42" s="32" t="s">
        <v>589</v>
      </c>
      <c r="C42" s="32" t="s">
        <v>590</v>
      </c>
      <c r="D42" s="32">
        <v>2010</v>
      </c>
      <c r="E42" s="32" t="s">
        <v>591</v>
      </c>
      <c r="F42" s="32">
        <v>3</v>
      </c>
      <c r="G42" s="32">
        <v>-3</v>
      </c>
      <c r="H42" s="32">
        <v>-2</v>
      </c>
      <c r="I42" s="32">
        <v>-3</v>
      </c>
      <c r="J42" s="32">
        <v>7</v>
      </c>
      <c r="K42" s="32" t="s">
        <v>216</v>
      </c>
      <c r="L42" s="32" t="s">
        <v>44</v>
      </c>
      <c r="M42" s="32">
        <v>0</v>
      </c>
      <c r="N42" s="32">
        <v>1</v>
      </c>
      <c r="O42" s="32" t="s">
        <v>84</v>
      </c>
      <c r="P42" s="32" t="s">
        <v>113</v>
      </c>
      <c r="Q42" s="32">
        <v>1</v>
      </c>
      <c r="R42" s="32">
        <v>0</v>
      </c>
      <c r="S42" s="32">
        <v>0</v>
      </c>
      <c r="T42" s="32">
        <f t="shared" si="3"/>
        <v>1</v>
      </c>
      <c r="U42" s="32" t="s">
        <v>592</v>
      </c>
      <c r="V42" s="32" t="s">
        <v>593</v>
      </c>
      <c r="W42" s="32" t="s">
        <v>25</v>
      </c>
      <c r="X42" s="32" t="s">
        <v>594</v>
      </c>
      <c r="Y42" s="32" t="s">
        <v>582</v>
      </c>
      <c r="Z42" s="32" t="s">
        <v>595</v>
      </c>
      <c r="AA42" s="32" t="s">
        <v>596</v>
      </c>
      <c r="AB42" s="32" t="s">
        <v>597</v>
      </c>
      <c r="AC42" s="32" t="s">
        <v>598</v>
      </c>
      <c r="AD42" s="32" t="s">
        <v>599</v>
      </c>
      <c r="AE42" s="32" t="s">
        <v>600</v>
      </c>
      <c r="AF42" s="32" t="s">
        <v>601</v>
      </c>
      <c r="AG42" s="32" t="s">
        <v>96</v>
      </c>
      <c r="AH42" s="35"/>
    </row>
    <row r="43" spans="1:34" ht="13" x14ac:dyDescent="0.15">
      <c r="A43" s="33">
        <v>42</v>
      </c>
      <c r="B43" s="32" t="s">
        <v>602</v>
      </c>
      <c r="C43" s="32" t="s">
        <v>603</v>
      </c>
      <c r="D43" s="32">
        <v>2005</v>
      </c>
      <c r="E43" s="32" t="s">
        <v>111</v>
      </c>
      <c r="F43" s="32">
        <v>3</v>
      </c>
      <c r="G43" s="32">
        <v>-5</v>
      </c>
      <c r="H43" s="32">
        <v>-3</v>
      </c>
      <c r="I43" s="32">
        <v>-6</v>
      </c>
      <c r="J43" s="32">
        <v>5</v>
      </c>
      <c r="K43" s="32" t="s">
        <v>604</v>
      </c>
      <c r="L43" s="32" t="s">
        <v>44</v>
      </c>
      <c r="M43" s="32">
        <v>0</v>
      </c>
      <c r="N43" s="32">
        <v>0</v>
      </c>
      <c r="O43" s="32" t="s">
        <v>84</v>
      </c>
      <c r="P43" s="32" t="s">
        <v>113</v>
      </c>
      <c r="Q43" s="32">
        <v>1</v>
      </c>
      <c r="R43" s="32">
        <v>0</v>
      </c>
      <c r="S43" s="32">
        <v>0</v>
      </c>
      <c r="T43" s="32">
        <f t="shared" si="3"/>
        <v>1</v>
      </c>
      <c r="U43" s="32" t="s">
        <v>605</v>
      </c>
      <c r="V43" s="32" t="s">
        <v>606</v>
      </c>
      <c r="W43" s="32" t="s">
        <v>25</v>
      </c>
      <c r="X43" s="32" t="s">
        <v>607</v>
      </c>
      <c r="Y43" s="32" t="s">
        <v>608</v>
      </c>
      <c r="Z43" s="32" t="s">
        <v>609</v>
      </c>
      <c r="AA43" s="32" t="s">
        <v>610</v>
      </c>
      <c r="AB43" s="32" t="s">
        <v>611</v>
      </c>
      <c r="AC43" s="32" t="s">
        <v>612</v>
      </c>
      <c r="AD43" s="32" t="s">
        <v>613</v>
      </c>
      <c r="AE43" s="32" t="s">
        <v>137</v>
      </c>
      <c r="AF43" s="32" t="s">
        <v>614</v>
      </c>
      <c r="AG43" s="32" t="s">
        <v>96</v>
      </c>
      <c r="AH43" s="32"/>
    </row>
    <row r="44" spans="1:34" ht="13" x14ac:dyDescent="0.15">
      <c r="A44" s="31">
        <v>43</v>
      </c>
      <c r="B44" s="32" t="s">
        <v>615</v>
      </c>
      <c r="C44" s="32" t="s">
        <v>616</v>
      </c>
      <c r="D44" s="32">
        <v>2015</v>
      </c>
      <c r="E44" s="32" t="s">
        <v>617</v>
      </c>
      <c r="F44" s="32">
        <v>3</v>
      </c>
      <c r="G44" s="32">
        <v>-10</v>
      </c>
      <c r="H44" s="32">
        <v>-7</v>
      </c>
      <c r="I44" s="32">
        <v>-12</v>
      </c>
      <c r="J44" s="32">
        <v>3</v>
      </c>
      <c r="K44" s="32" t="s">
        <v>42</v>
      </c>
      <c r="L44" s="32" t="s">
        <v>42</v>
      </c>
      <c r="M44" s="32">
        <v>0</v>
      </c>
      <c r="N44" s="32">
        <v>1</v>
      </c>
      <c r="O44" s="32" t="s">
        <v>618</v>
      </c>
      <c r="P44" s="32" t="s">
        <v>16</v>
      </c>
      <c r="Q44" s="32">
        <v>0.25</v>
      </c>
      <c r="R44" s="32">
        <v>0</v>
      </c>
      <c r="S44" s="32">
        <v>0.75</v>
      </c>
      <c r="T44" s="32">
        <f t="shared" si="3"/>
        <v>1</v>
      </c>
      <c r="U44" s="32" t="s">
        <v>619</v>
      </c>
      <c r="V44" s="32" t="s">
        <v>620</v>
      </c>
      <c r="W44" s="32" t="s">
        <v>9</v>
      </c>
      <c r="X44" s="32" t="s">
        <v>496</v>
      </c>
      <c r="Y44" s="32" t="s">
        <v>621</v>
      </c>
      <c r="Z44" s="32" t="s">
        <v>622</v>
      </c>
      <c r="AA44" s="32" t="s">
        <v>623</v>
      </c>
      <c r="AB44" s="32" t="s">
        <v>616</v>
      </c>
      <c r="AC44" s="32" t="s">
        <v>624</v>
      </c>
      <c r="AD44" s="32" t="s">
        <v>625</v>
      </c>
      <c r="AE44" s="32" t="s">
        <v>137</v>
      </c>
      <c r="AF44" s="32" t="s">
        <v>94</v>
      </c>
      <c r="AG44" s="32" t="s">
        <v>96</v>
      </c>
      <c r="AH44" s="32" t="s">
        <v>126</v>
      </c>
    </row>
    <row r="45" spans="1:34" ht="13" x14ac:dyDescent="0.15">
      <c r="A45" s="33">
        <v>44</v>
      </c>
      <c r="B45" s="32" t="s">
        <v>626</v>
      </c>
      <c r="C45" s="32" t="s">
        <v>627</v>
      </c>
      <c r="D45" s="32">
        <v>2014</v>
      </c>
      <c r="E45" s="32" t="s">
        <v>628</v>
      </c>
      <c r="F45" s="32">
        <v>3</v>
      </c>
      <c r="G45" s="32">
        <v>-3</v>
      </c>
      <c r="H45" s="32">
        <v>-2</v>
      </c>
      <c r="I45" s="32">
        <v>-3</v>
      </c>
      <c r="J45" s="32">
        <v>0</v>
      </c>
      <c r="K45" s="32" t="s">
        <v>45</v>
      </c>
      <c r="L45" s="32" t="s">
        <v>45</v>
      </c>
      <c r="M45" s="32">
        <v>0</v>
      </c>
      <c r="N45" s="32">
        <v>1</v>
      </c>
      <c r="O45" s="32" t="s">
        <v>243</v>
      </c>
      <c r="P45" s="32" t="s">
        <v>23</v>
      </c>
      <c r="Q45" s="32">
        <v>0.25</v>
      </c>
      <c r="R45" s="32">
        <v>0</v>
      </c>
      <c r="S45" s="32">
        <v>0.75</v>
      </c>
      <c r="T45" s="32">
        <f t="shared" si="3"/>
        <v>1</v>
      </c>
      <c r="U45" s="32" t="s">
        <v>629</v>
      </c>
      <c r="V45" s="32" t="s">
        <v>143</v>
      </c>
      <c r="W45" s="32" t="s">
        <v>31</v>
      </c>
      <c r="X45" s="32" t="s">
        <v>630</v>
      </c>
      <c r="Y45" s="32" t="s">
        <v>102</v>
      </c>
      <c r="Z45" s="32" t="s">
        <v>631</v>
      </c>
      <c r="AA45" s="32" t="s">
        <v>632</v>
      </c>
      <c r="AB45" s="32" t="s">
        <v>633</v>
      </c>
      <c r="AC45" s="32" t="s">
        <v>634</v>
      </c>
      <c r="AD45" s="32" t="s">
        <v>635</v>
      </c>
      <c r="AE45" s="32" t="s">
        <v>94</v>
      </c>
      <c r="AF45" s="32" t="s">
        <v>636</v>
      </c>
      <c r="AG45" s="32" t="s">
        <v>151</v>
      </c>
      <c r="AH45" s="32" t="s">
        <v>126</v>
      </c>
    </row>
    <row r="46" spans="1:34" ht="13" x14ac:dyDescent="0.15">
      <c r="A46" s="31">
        <v>45</v>
      </c>
      <c r="B46" s="31" t="s">
        <v>637</v>
      </c>
      <c r="C46" s="31" t="s">
        <v>638</v>
      </c>
      <c r="D46" s="31">
        <v>2018</v>
      </c>
      <c r="E46" s="31" t="s">
        <v>639</v>
      </c>
      <c r="F46" s="31">
        <v>2</v>
      </c>
      <c r="G46" s="31">
        <v>-9</v>
      </c>
      <c r="H46" s="31">
        <v>-7</v>
      </c>
      <c r="I46" s="31">
        <v>2</v>
      </c>
      <c r="J46" s="31">
        <v>5</v>
      </c>
      <c r="K46" s="31" t="s">
        <v>42</v>
      </c>
      <c r="L46" s="31" t="s">
        <v>42</v>
      </c>
      <c r="M46" s="31">
        <v>0</v>
      </c>
      <c r="N46" s="31">
        <v>1</v>
      </c>
      <c r="O46" s="31" t="s">
        <v>84</v>
      </c>
      <c r="P46" s="31" t="s">
        <v>16</v>
      </c>
      <c r="Q46" s="31">
        <v>0</v>
      </c>
      <c r="R46" s="31">
        <v>1</v>
      </c>
      <c r="S46" s="31">
        <v>0</v>
      </c>
      <c r="T46" s="31">
        <f t="shared" si="3"/>
        <v>1</v>
      </c>
      <c r="U46" s="31" t="s">
        <v>640</v>
      </c>
      <c r="V46" s="31" t="s">
        <v>641</v>
      </c>
      <c r="W46" s="31" t="s">
        <v>15</v>
      </c>
      <c r="X46" s="31" t="s">
        <v>642</v>
      </c>
      <c r="Y46" s="31" t="s">
        <v>643</v>
      </c>
      <c r="Z46" s="31" t="s">
        <v>644</v>
      </c>
      <c r="AA46" s="31" t="s">
        <v>645</v>
      </c>
      <c r="AB46" s="31" t="s">
        <v>646</v>
      </c>
      <c r="AC46" s="31" t="s">
        <v>647</v>
      </c>
      <c r="AD46" s="31" t="s">
        <v>648</v>
      </c>
      <c r="AE46" s="31" t="s">
        <v>649</v>
      </c>
      <c r="AF46" s="31" t="s">
        <v>650</v>
      </c>
      <c r="AG46" s="31" t="s">
        <v>564</v>
      </c>
      <c r="AH46" s="31" t="s">
        <v>126</v>
      </c>
    </row>
    <row r="47" spans="1:34" ht="13" x14ac:dyDescent="0.15">
      <c r="A47" s="33">
        <v>46</v>
      </c>
      <c r="B47" s="32" t="s">
        <v>651</v>
      </c>
      <c r="C47" s="32" t="s">
        <v>652</v>
      </c>
      <c r="D47" s="32">
        <v>2015</v>
      </c>
      <c r="E47" s="32" t="s">
        <v>111</v>
      </c>
      <c r="F47" s="32">
        <v>3</v>
      </c>
      <c r="G47" s="32">
        <v>-10</v>
      </c>
      <c r="H47" s="32">
        <v>-9</v>
      </c>
      <c r="I47" s="32">
        <v>-15</v>
      </c>
      <c r="J47" s="32">
        <v>-9</v>
      </c>
      <c r="K47" s="32" t="s">
        <v>42</v>
      </c>
      <c r="L47" s="32" t="s">
        <v>42</v>
      </c>
      <c r="M47" s="32">
        <v>0</v>
      </c>
      <c r="N47" s="32">
        <v>1</v>
      </c>
      <c r="O47" s="32" t="s">
        <v>84</v>
      </c>
      <c r="P47" s="32" t="s">
        <v>23</v>
      </c>
      <c r="Q47" s="32">
        <v>1</v>
      </c>
      <c r="R47" s="32">
        <v>0</v>
      </c>
      <c r="S47" s="32">
        <v>0</v>
      </c>
      <c r="T47" s="32">
        <f t="shared" si="3"/>
        <v>1</v>
      </c>
      <c r="U47" s="32" t="s">
        <v>653</v>
      </c>
      <c r="V47" s="32" t="s">
        <v>9</v>
      </c>
      <c r="W47" s="32" t="s">
        <v>9</v>
      </c>
      <c r="X47" s="32" t="s">
        <v>42</v>
      </c>
      <c r="Y47" s="32" t="s">
        <v>448</v>
      </c>
      <c r="Z47" s="32" t="s">
        <v>654</v>
      </c>
      <c r="AA47" s="32" t="s">
        <v>655</v>
      </c>
      <c r="AB47" s="32" t="s">
        <v>656</v>
      </c>
      <c r="AC47" s="32" t="s">
        <v>657</v>
      </c>
      <c r="AD47" s="32" t="s">
        <v>658</v>
      </c>
      <c r="AE47" s="32" t="s">
        <v>659</v>
      </c>
      <c r="AF47" s="32" t="s">
        <v>660</v>
      </c>
      <c r="AG47" s="32" t="s">
        <v>96</v>
      </c>
      <c r="AH47" s="32"/>
    </row>
    <row r="48" spans="1:34" ht="13" x14ac:dyDescent="0.15">
      <c r="A48" s="31">
        <v>47</v>
      </c>
      <c r="B48" s="32" t="s">
        <v>661</v>
      </c>
      <c r="C48" s="32" t="s">
        <v>662</v>
      </c>
      <c r="D48" s="32">
        <v>2012</v>
      </c>
      <c r="E48" s="32" t="s">
        <v>355</v>
      </c>
      <c r="F48" s="32">
        <v>3</v>
      </c>
      <c r="G48" s="32">
        <v>-9</v>
      </c>
      <c r="H48" s="32">
        <v>-9</v>
      </c>
      <c r="I48" s="32">
        <v>-9</v>
      </c>
      <c r="J48" s="32">
        <v>-6</v>
      </c>
      <c r="K48" s="32" t="s">
        <v>42</v>
      </c>
      <c r="L48" s="32" t="s">
        <v>42</v>
      </c>
      <c r="M48" s="32">
        <v>0</v>
      </c>
      <c r="N48" s="32">
        <v>1</v>
      </c>
      <c r="O48" s="32" t="s">
        <v>84</v>
      </c>
      <c r="P48" s="32" t="s">
        <v>23</v>
      </c>
      <c r="Q48" s="32">
        <v>0.25</v>
      </c>
      <c r="R48" s="32">
        <v>0.75</v>
      </c>
      <c r="S48" s="32">
        <v>0</v>
      </c>
      <c r="T48" s="32">
        <f t="shared" si="3"/>
        <v>1</v>
      </c>
      <c r="U48" s="32" t="s">
        <v>663</v>
      </c>
      <c r="V48" s="32" t="s">
        <v>9</v>
      </c>
      <c r="W48" s="32" t="s">
        <v>9</v>
      </c>
      <c r="X48" s="32" t="s">
        <v>664</v>
      </c>
      <c r="Y48" s="32" t="s">
        <v>608</v>
      </c>
      <c r="Z48" s="32" t="s">
        <v>665</v>
      </c>
      <c r="AA48" s="32" t="s">
        <v>666</v>
      </c>
      <c r="AB48" s="32" t="s">
        <v>667</v>
      </c>
      <c r="AC48" s="32" t="s">
        <v>668</v>
      </c>
      <c r="AD48" s="32" t="s">
        <v>669</v>
      </c>
      <c r="AE48" s="32" t="s">
        <v>137</v>
      </c>
      <c r="AF48" s="32" t="s">
        <v>670</v>
      </c>
      <c r="AG48" s="32" t="s">
        <v>96</v>
      </c>
      <c r="AH48" s="32" t="s">
        <v>490</v>
      </c>
    </row>
    <row r="49" spans="1:34" ht="13" x14ac:dyDescent="0.15">
      <c r="A49" s="33">
        <v>48</v>
      </c>
      <c r="B49" s="32" t="s">
        <v>671</v>
      </c>
      <c r="C49" s="32" t="s">
        <v>672</v>
      </c>
      <c r="D49" s="32">
        <v>2019</v>
      </c>
      <c r="E49" s="32" t="s">
        <v>367</v>
      </c>
      <c r="F49" s="32">
        <v>3</v>
      </c>
      <c r="G49" s="32">
        <v>-10</v>
      </c>
      <c r="H49" s="32">
        <v>-5</v>
      </c>
      <c r="I49" s="32">
        <v>-2</v>
      </c>
      <c r="J49" s="32">
        <v>-2</v>
      </c>
      <c r="K49" s="32" t="s">
        <v>330</v>
      </c>
      <c r="L49" s="32" t="s">
        <v>43</v>
      </c>
      <c r="M49" s="32">
        <v>0</v>
      </c>
      <c r="N49" s="32">
        <v>1</v>
      </c>
      <c r="O49" s="32" t="s">
        <v>673</v>
      </c>
      <c r="P49" s="32" t="s">
        <v>16</v>
      </c>
      <c r="Q49" s="32">
        <v>0.5</v>
      </c>
      <c r="R49" s="32">
        <v>0</v>
      </c>
      <c r="S49" s="32">
        <v>0.5</v>
      </c>
      <c r="T49" s="32">
        <f t="shared" si="3"/>
        <v>1</v>
      </c>
      <c r="U49" s="32" t="s">
        <v>674</v>
      </c>
      <c r="V49" s="32" t="s">
        <v>675</v>
      </c>
      <c r="W49" s="32" t="s">
        <v>17</v>
      </c>
      <c r="X49" s="32" t="s">
        <v>676</v>
      </c>
      <c r="Y49" s="32" t="s">
        <v>102</v>
      </c>
      <c r="Z49" s="32" t="s">
        <v>677</v>
      </c>
      <c r="AA49" s="32" t="s">
        <v>678</v>
      </c>
      <c r="AB49" s="32" t="s">
        <v>679</v>
      </c>
      <c r="AC49" s="32" t="s">
        <v>680</v>
      </c>
      <c r="AD49" s="32" t="s">
        <v>681</v>
      </c>
      <c r="AE49" s="32" t="s">
        <v>94</v>
      </c>
      <c r="AF49" s="32" t="s">
        <v>682</v>
      </c>
      <c r="AG49" s="32" t="s">
        <v>96</v>
      </c>
      <c r="AH49" s="32" t="s">
        <v>126</v>
      </c>
    </row>
    <row r="50" spans="1:34" ht="13" x14ac:dyDescent="0.15">
      <c r="A50" s="31">
        <v>49</v>
      </c>
      <c r="B50" s="32" t="s">
        <v>683</v>
      </c>
      <c r="C50" s="32" t="s">
        <v>684</v>
      </c>
      <c r="D50" s="32">
        <v>2004</v>
      </c>
      <c r="E50" s="32" t="s">
        <v>685</v>
      </c>
      <c r="F50" s="32">
        <v>3</v>
      </c>
      <c r="G50" s="32">
        <v>-3</v>
      </c>
      <c r="H50" s="32">
        <v>-2</v>
      </c>
      <c r="I50" s="32">
        <v>-1</v>
      </c>
      <c r="J50" s="32">
        <v>0</v>
      </c>
      <c r="K50" s="32" t="s">
        <v>45</v>
      </c>
      <c r="L50" s="32" t="s">
        <v>45</v>
      </c>
      <c r="M50" s="32">
        <v>0</v>
      </c>
      <c r="N50" s="32">
        <v>1</v>
      </c>
      <c r="O50" s="32" t="s">
        <v>84</v>
      </c>
      <c r="P50" s="32" t="s">
        <v>113</v>
      </c>
      <c r="Q50" s="32">
        <v>0.75</v>
      </c>
      <c r="R50" s="32">
        <v>0</v>
      </c>
      <c r="S50" s="32">
        <v>0.25</v>
      </c>
      <c r="T50" s="32">
        <f t="shared" si="3"/>
        <v>1</v>
      </c>
      <c r="U50" s="32" t="s">
        <v>686</v>
      </c>
      <c r="V50" s="32" t="s">
        <v>687</v>
      </c>
      <c r="W50" s="32" t="s">
        <v>33</v>
      </c>
      <c r="X50" s="32" t="s">
        <v>688</v>
      </c>
      <c r="Y50" s="32" t="s">
        <v>205</v>
      </c>
      <c r="Z50" s="32" t="s">
        <v>689</v>
      </c>
      <c r="AA50" s="32" t="s">
        <v>690</v>
      </c>
      <c r="AB50" s="32" t="s">
        <v>691</v>
      </c>
      <c r="AC50" s="32" t="s">
        <v>692</v>
      </c>
      <c r="AD50" s="32" t="s">
        <v>307</v>
      </c>
      <c r="AE50" s="32" t="s">
        <v>137</v>
      </c>
      <c r="AF50" s="32" t="s">
        <v>693</v>
      </c>
      <c r="AG50" s="32" t="s">
        <v>96</v>
      </c>
      <c r="AH50" s="35"/>
    </row>
    <row r="51" spans="1:34" ht="13" x14ac:dyDescent="0.15">
      <c r="A51" s="33">
        <v>50</v>
      </c>
      <c r="B51" s="32" t="s">
        <v>694</v>
      </c>
      <c r="C51" s="32" t="s">
        <v>695</v>
      </c>
      <c r="D51" s="32">
        <v>2013</v>
      </c>
      <c r="E51" s="32" t="s">
        <v>696</v>
      </c>
      <c r="F51" s="32">
        <v>3</v>
      </c>
      <c r="G51" s="32">
        <v>-9</v>
      </c>
      <c r="H51" s="32">
        <v>-5</v>
      </c>
      <c r="I51" s="32">
        <v>-8</v>
      </c>
      <c r="J51" s="32">
        <v>3</v>
      </c>
      <c r="K51" s="32" t="s">
        <v>308</v>
      </c>
      <c r="L51" s="32" t="s">
        <v>43</v>
      </c>
      <c r="M51" s="32">
        <v>0</v>
      </c>
      <c r="N51" s="32">
        <v>1</v>
      </c>
      <c r="O51" s="32" t="s">
        <v>84</v>
      </c>
      <c r="P51" s="32" t="s">
        <v>16</v>
      </c>
      <c r="Q51" s="32">
        <v>0.5</v>
      </c>
      <c r="R51" s="32">
        <v>0</v>
      </c>
      <c r="S51" s="32">
        <v>0.5</v>
      </c>
      <c r="T51" s="32">
        <f t="shared" si="3"/>
        <v>1</v>
      </c>
      <c r="U51" s="32" t="s">
        <v>697</v>
      </c>
      <c r="V51" s="32" t="s">
        <v>698</v>
      </c>
      <c r="W51" s="32" t="s">
        <v>17</v>
      </c>
      <c r="X51" s="32" t="s">
        <v>43</v>
      </c>
      <c r="Y51" s="32" t="s">
        <v>102</v>
      </c>
      <c r="Z51" s="32" t="s">
        <v>699</v>
      </c>
      <c r="AA51" s="32" t="s">
        <v>700</v>
      </c>
      <c r="AB51" s="32" t="s">
        <v>701</v>
      </c>
      <c r="AC51" s="32" t="s">
        <v>702</v>
      </c>
      <c r="AD51" s="32" t="s">
        <v>703</v>
      </c>
      <c r="AE51" s="32" t="s">
        <v>704</v>
      </c>
      <c r="AF51" s="32" t="s">
        <v>705</v>
      </c>
      <c r="AG51" s="32" t="s">
        <v>401</v>
      </c>
      <c r="AH51" s="32" t="s">
        <v>706</v>
      </c>
    </row>
    <row r="52" spans="1:34" ht="13" x14ac:dyDescent="0.15">
      <c r="A52" s="31">
        <v>51</v>
      </c>
      <c r="B52" s="31" t="s">
        <v>707</v>
      </c>
      <c r="C52" s="31" t="s">
        <v>708</v>
      </c>
      <c r="D52" s="31">
        <v>2014</v>
      </c>
      <c r="E52" s="31" t="s">
        <v>141</v>
      </c>
      <c r="F52" s="31">
        <v>3</v>
      </c>
      <c r="G52" s="31">
        <v>-3</v>
      </c>
      <c r="H52" s="31">
        <v>-2</v>
      </c>
      <c r="I52" s="31">
        <v>-2</v>
      </c>
      <c r="J52" s="31">
        <v>0</v>
      </c>
      <c r="K52" s="31" t="s">
        <v>45</v>
      </c>
      <c r="L52" s="31" t="s">
        <v>45</v>
      </c>
      <c r="M52" s="31">
        <v>0</v>
      </c>
      <c r="N52" s="31">
        <v>1</v>
      </c>
      <c r="O52" s="31" t="s">
        <v>84</v>
      </c>
      <c r="P52" s="31" t="s">
        <v>23</v>
      </c>
      <c r="Q52" s="31">
        <v>0.25</v>
      </c>
      <c r="R52" s="31">
        <v>0.75</v>
      </c>
      <c r="S52" s="31">
        <v>0</v>
      </c>
      <c r="T52" s="31">
        <f t="shared" si="3"/>
        <v>1</v>
      </c>
      <c r="U52" s="31" t="s">
        <v>709</v>
      </c>
      <c r="V52" s="31" t="s">
        <v>143</v>
      </c>
      <c r="W52" s="31" t="s">
        <v>31</v>
      </c>
      <c r="X52" s="31" t="s">
        <v>710</v>
      </c>
      <c r="Y52" s="31" t="s">
        <v>102</v>
      </c>
      <c r="Z52" s="31" t="s">
        <v>711</v>
      </c>
      <c r="AA52" s="31" t="s">
        <v>712</v>
      </c>
      <c r="AB52" s="31" t="s">
        <v>713</v>
      </c>
      <c r="AC52" s="31" t="s">
        <v>714</v>
      </c>
      <c r="AD52" s="31" t="s">
        <v>715</v>
      </c>
      <c r="AE52" s="31" t="s">
        <v>137</v>
      </c>
      <c r="AF52" s="31" t="s">
        <v>716</v>
      </c>
      <c r="AG52" s="31" t="s">
        <v>151</v>
      </c>
      <c r="AH52" s="37"/>
    </row>
    <row r="53" spans="1:34" ht="28.5" customHeight="1" x14ac:dyDescent="0.15">
      <c r="A53" s="33">
        <v>52</v>
      </c>
      <c r="B53" s="32" t="s">
        <v>717</v>
      </c>
      <c r="C53" s="32" t="s">
        <v>708</v>
      </c>
      <c r="D53" s="32">
        <v>2016</v>
      </c>
      <c r="E53" s="32" t="s">
        <v>718</v>
      </c>
      <c r="F53" s="32">
        <v>3</v>
      </c>
      <c r="G53" s="32">
        <v>-3</v>
      </c>
      <c r="H53" s="32">
        <v>-2</v>
      </c>
      <c r="I53" s="32">
        <v>-2</v>
      </c>
      <c r="J53" s="32">
        <v>0</v>
      </c>
      <c r="K53" s="32" t="s">
        <v>45</v>
      </c>
      <c r="L53" s="32" t="s">
        <v>45</v>
      </c>
      <c r="M53" s="32">
        <v>0</v>
      </c>
      <c r="N53" s="32">
        <v>1</v>
      </c>
      <c r="O53" s="32" t="s">
        <v>84</v>
      </c>
      <c r="P53" s="32" t="s">
        <v>23</v>
      </c>
      <c r="Q53" s="32">
        <v>0.75</v>
      </c>
      <c r="R53" s="32">
        <v>0</v>
      </c>
      <c r="S53" s="32">
        <v>0.25</v>
      </c>
      <c r="T53" s="32">
        <f t="shared" si="3"/>
        <v>1</v>
      </c>
      <c r="U53" s="32" t="s">
        <v>709</v>
      </c>
      <c r="V53" s="32" t="s">
        <v>143</v>
      </c>
      <c r="W53" s="32" t="s">
        <v>31</v>
      </c>
      <c r="X53" s="32" t="s">
        <v>719</v>
      </c>
      <c r="Y53" s="32" t="s">
        <v>102</v>
      </c>
      <c r="Z53" s="32" t="s">
        <v>711</v>
      </c>
      <c r="AA53" s="32" t="s">
        <v>720</v>
      </c>
      <c r="AB53" s="32" t="s">
        <v>721</v>
      </c>
      <c r="AC53" s="32" t="s">
        <v>722</v>
      </c>
      <c r="AD53" s="32" t="s">
        <v>715</v>
      </c>
      <c r="AE53" s="32" t="s">
        <v>137</v>
      </c>
      <c r="AF53" s="32" t="s">
        <v>723</v>
      </c>
      <c r="AG53" s="32" t="s">
        <v>96</v>
      </c>
      <c r="AH53" s="35"/>
    </row>
    <row r="54" spans="1:34" ht="13" x14ac:dyDescent="0.15">
      <c r="A54" s="31">
        <v>53</v>
      </c>
      <c r="B54" s="32" t="s">
        <v>724</v>
      </c>
      <c r="C54" s="32" t="s">
        <v>725</v>
      </c>
      <c r="D54" s="32">
        <v>2019</v>
      </c>
      <c r="E54" s="32" t="s">
        <v>141</v>
      </c>
      <c r="F54" s="32">
        <v>3</v>
      </c>
      <c r="G54" s="32">
        <v>-3</v>
      </c>
      <c r="H54" s="32">
        <v>-2</v>
      </c>
      <c r="I54" s="32">
        <v>-2</v>
      </c>
      <c r="J54" s="32">
        <v>0</v>
      </c>
      <c r="K54" s="32" t="s">
        <v>45</v>
      </c>
      <c r="L54" s="32" t="s">
        <v>45</v>
      </c>
      <c r="M54" s="32">
        <v>0</v>
      </c>
      <c r="N54" s="32">
        <v>1</v>
      </c>
      <c r="O54" s="32" t="s">
        <v>84</v>
      </c>
      <c r="P54" s="32" t="s">
        <v>23</v>
      </c>
      <c r="Q54" s="32">
        <v>0.75</v>
      </c>
      <c r="R54" s="32">
        <v>0.25</v>
      </c>
      <c r="S54" s="32">
        <v>0</v>
      </c>
      <c r="T54" s="32">
        <f t="shared" si="3"/>
        <v>1</v>
      </c>
      <c r="U54" s="32" t="s">
        <v>726</v>
      </c>
      <c r="V54" s="32" t="s">
        <v>143</v>
      </c>
      <c r="W54" s="32" t="s">
        <v>31</v>
      </c>
      <c r="X54" s="32" t="s">
        <v>727</v>
      </c>
      <c r="Y54" s="32" t="s">
        <v>102</v>
      </c>
      <c r="Z54" s="32" t="s">
        <v>728</v>
      </c>
      <c r="AA54" s="32" t="s">
        <v>729</v>
      </c>
      <c r="AB54" s="32" t="s">
        <v>730</v>
      </c>
      <c r="AC54" s="32" t="s">
        <v>731</v>
      </c>
      <c r="AD54" s="32" t="s">
        <v>732</v>
      </c>
      <c r="AE54" s="32" t="s">
        <v>733</v>
      </c>
      <c r="AF54" s="32" t="s">
        <v>734</v>
      </c>
      <c r="AG54" s="32" t="s">
        <v>151</v>
      </c>
      <c r="AH54" s="32" t="s">
        <v>126</v>
      </c>
    </row>
    <row r="55" spans="1:34" ht="13" x14ac:dyDescent="0.15">
      <c r="A55" s="33">
        <v>54</v>
      </c>
      <c r="B55" s="33" t="s">
        <v>735</v>
      </c>
      <c r="C55" s="33" t="s">
        <v>736</v>
      </c>
      <c r="D55" s="33">
        <v>2000</v>
      </c>
      <c r="E55" s="33" t="s">
        <v>737</v>
      </c>
      <c r="F55" s="33">
        <v>3</v>
      </c>
      <c r="G55" s="33">
        <v>-7</v>
      </c>
      <c r="H55" s="33">
        <v>-6</v>
      </c>
      <c r="I55" s="33">
        <v>-2</v>
      </c>
      <c r="J55" s="33">
        <v>4</v>
      </c>
      <c r="K55" s="33" t="s">
        <v>738</v>
      </c>
      <c r="L55" s="33" t="s">
        <v>43</v>
      </c>
      <c r="M55" s="33">
        <v>0</v>
      </c>
      <c r="N55" s="33">
        <v>1</v>
      </c>
      <c r="O55" s="33" t="s">
        <v>84</v>
      </c>
      <c r="P55" s="33" t="s">
        <v>16</v>
      </c>
      <c r="Q55" s="33">
        <v>0.5</v>
      </c>
      <c r="R55" s="33">
        <v>0.25</v>
      </c>
      <c r="S55" s="33">
        <v>0.25</v>
      </c>
      <c r="T55" s="33">
        <f t="shared" si="3"/>
        <v>1</v>
      </c>
      <c r="U55" s="33" t="s">
        <v>739</v>
      </c>
      <c r="V55" s="33" t="s">
        <v>740</v>
      </c>
      <c r="W55" s="33" t="s">
        <v>17</v>
      </c>
      <c r="X55" s="33" t="s">
        <v>741</v>
      </c>
      <c r="Y55" s="33" t="s">
        <v>102</v>
      </c>
      <c r="Z55" s="33" t="s">
        <v>742</v>
      </c>
      <c r="AA55" s="33" t="s">
        <v>743</v>
      </c>
      <c r="AB55" s="33" t="s">
        <v>744</v>
      </c>
      <c r="AC55" s="33" t="s">
        <v>745</v>
      </c>
      <c r="AD55" s="33" t="s">
        <v>746</v>
      </c>
      <c r="AE55" s="33" t="s">
        <v>747</v>
      </c>
      <c r="AF55" s="33" t="s">
        <v>748</v>
      </c>
      <c r="AG55" s="33" t="s">
        <v>151</v>
      </c>
      <c r="AH55" s="33" t="s">
        <v>126</v>
      </c>
    </row>
    <row r="56" spans="1:34" ht="13" x14ac:dyDescent="0.15">
      <c r="A56" s="31">
        <v>55</v>
      </c>
      <c r="B56" s="31" t="s">
        <v>749</v>
      </c>
      <c r="C56" s="31" t="s">
        <v>750</v>
      </c>
      <c r="D56" s="31">
        <v>2012</v>
      </c>
      <c r="E56" s="31" t="s">
        <v>580</v>
      </c>
      <c r="F56" s="31">
        <v>3</v>
      </c>
      <c r="G56" s="31">
        <v>-3</v>
      </c>
      <c r="H56" s="31">
        <v>-1</v>
      </c>
      <c r="I56" s="31">
        <v>0</v>
      </c>
      <c r="J56" s="31">
        <v>0</v>
      </c>
      <c r="K56" s="31" t="s">
        <v>45</v>
      </c>
      <c r="L56" s="31" t="s">
        <v>45</v>
      </c>
      <c r="M56" s="31">
        <v>0</v>
      </c>
      <c r="N56" s="31">
        <v>1</v>
      </c>
      <c r="O56" s="31" t="s">
        <v>243</v>
      </c>
      <c r="P56" s="31" t="s">
        <v>16</v>
      </c>
      <c r="Q56" s="31">
        <v>0.25</v>
      </c>
      <c r="R56" s="31">
        <v>0.75</v>
      </c>
      <c r="S56" s="31">
        <v>0</v>
      </c>
      <c r="T56" s="31">
        <f t="shared" si="3"/>
        <v>1</v>
      </c>
      <c r="U56" s="31" t="s">
        <v>751</v>
      </c>
      <c r="V56" s="31" t="s">
        <v>752</v>
      </c>
      <c r="W56" s="31" t="s">
        <v>35</v>
      </c>
      <c r="X56" s="31" t="s">
        <v>117</v>
      </c>
      <c r="Y56" s="31" t="s">
        <v>102</v>
      </c>
      <c r="Z56" s="31" t="s">
        <v>753</v>
      </c>
      <c r="AA56" s="31" t="s">
        <v>754</v>
      </c>
      <c r="AB56" s="31" t="s">
        <v>755</v>
      </c>
      <c r="AC56" s="31" t="s">
        <v>756</v>
      </c>
      <c r="AD56" s="31" t="s">
        <v>757</v>
      </c>
      <c r="AE56" s="31" t="s">
        <v>758</v>
      </c>
      <c r="AF56" s="31" t="s">
        <v>759</v>
      </c>
      <c r="AG56" s="31" t="s">
        <v>151</v>
      </c>
      <c r="AH56" s="37"/>
    </row>
    <row r="57" spans="1:34" ht="13" x14ac:dyDescent="0.15">
      <c r="A57" s="33">
        <v>56</v>
      </c>
      <c r="B57" s="33" t="s">
        <v>760</v>
      </c>
      <c r="C57" s="33" t="s">
        <v>761</v>
      </c>
      <c r="D57" s="33">
        <v>2010</v>
      </c>
      <c r="E57" s="33" t="s">
        <v>762</v>
      </c>
      <c r="F57" s="33">
        <v>2</v>
      </c>
      <c r="G57" s="33">
        <v>-3</v>
      </c>
      <c r="H57" s="33">
        <v>-1</v>
      </c>
      <c r="I57" s="33">
        <v>0</v>
      </c>
      <c r="J57" s="33">
        <v>0</v>
      </c>
      <c r="K57" s="33" t="s">
        <v>45</v>
      </c>
      <c r="L57" s="33" t="s">
        <v>45</v>
      </c>
      <c r="M57" s="33">
        <v>0</v>
      </c>
      <c r="N57" s="33">
        <v>1</v>
      </c>
      <c r="O57" s="33" t="s">
        <v>84</v>
      </c>
      <c r="P57" s="33" t="s">
        <v>23</v>
      </c>
      <c r="Q57" s="33">
        <v>0.25</v>
      </c>
      <c r="R57" s="33">
        <v>0.75</v>
      </c>
      <c r="S57" s="33">
        <v>0</v>
      </c>
      <c r="T57" s="33">
        <f t="shared" si="3"/>
        <v>1</v>
      </c>
      <c r="U57" s="33" t="s">
        <v>763</v>
      </c>
      <c r="V57" s="33" t="s">
        <v>131</v>
      </c>
      <c r="W57" s="33" t="s">
        <v>35</v>
      </c>
      <c r="X57" s="33" t="s">
        <v>117</v>
      </c>
      <c r="Y57" s="33" t="s">
        <v>582</v>
      </c>
      <c r="Z57" s="33" t="s">
        <v>764</v>
      </c>
      <c r="AA57" s="33" t="s">
        <v>765</v>
      </c>
      <c r="AB57" s="33" t="s">
        <v>766</v>
      </c>
      <c r="AC57" s="33" t="s">
        <v>767</v>
      </c>
      <c r="AD57" s="33" t="s">
        <v>768</v>
      </c>
      <c r="AE57" s="33" t="s">
        <v>769</v>
      </c>
      <c r="AF57" s="33" t="s">
        <v>770</v>
      </c>
      <c r="AG57" s="33" t="s">
        <v>96</v>
      </c>
      <c r="AH57" s="34"/>
    </row>
    <row r="58" spans="1:34" ht="13" x14ac:dyDescent="0.15">
      <c r="A58" s="31">
        <v>57</v>
      </c>
      <c r="B58" s="41" t="s">
        <v>771</v>
      </c>
      <c r="C58" s="31" t="s">
        <v>772</v>
      </c>
      <c r="D58" s="31">
        <v>2020</v>
      </c>
      <c r="E58" s="31" t="s">
        <v>773</v>
      </c>
      <c r="F58" s="42">
        <v>44595</v>
      </c>
      <c r="G58" s="31">
        <v>-10</v>
      </c>
      <c r="H58" s="31">
        <v>-4</v>
      </c>
      <c r="I58" s="31">
        <v>2</v>
      </c>
      <c r="J58" s="31">
        <v>4</v>
      </c>
      <c r="K58" s="31" t="s">
        <v>774</v>
      </c>
      <c r="L58" s="31" t="s">
        <v>42</v>
      </c>
      <c r="M58" s="31">
        <v>0</v>
      </c>
      <c r="N58" s="31">
        <v>1</v>
      </c>
      <c r="O58" s="31" t="s">
        <v>84</v>
      </c>
      <c r="P58" s="31" t="s">
        <v>16</v>
      </c>
      <c r="Q58" s="31">
        <v>0.5</v>
      </c>
      <c r="R58" s="31">
        <v>0.5</v>
      </c>
      <c r="S58" s="31">
        <v>0</v>
      </c>
      <c r="T58" s="31">
        <f t="shared" si="3"/>
        <v>1</v>
      </c>
      <c r="U58" s="31" t="s">
        <v>775</v>
      </c>
      <c r="V58" s="31" t="s">
        <v>332</v>
      </c>
      <c r="W58" s="31" t="s">
        <v>15</v>
      </c>
      <c r="X58" s="31" t="s">
        <v>776</v>
      </c>
      <c r="Y58" s="31" t="s">
        <v>233</v>
      </c>
      <c r="Z58" s="31" t="s">
        <v>777</v>
      </c>
      <c r="AA58" s="31" t="s">
        <v>778</v>
      </c>
      <c r="AB58" s="31" t="s">
        <v>779</v>
      </c>
      <c r="AC58" s="31" t="s">
        <v>780</v>
      </c>
      <c r="AD58" s="31" t="s">
        <v>781</v>
      </c>
      <c r="AE58" s="31" t="s">
        <v>94</v>
      </c>
      <c r="AF58" s="31" t="s">
        <v>782</v>
      </c>
      <c r="AG58" s="31" t="s">
        <v>96</v>
      </c>
      <c r="AH58" s="31" t="s">
        <v>126</v>
      </c>
    </row>
    <row r="59" spans="1:34" ht="13" x14ac:dyDescent="0.15">
      <c r="A59" s="33">
        <v>58</v>
      </c>
      <c r="B59" s="32" t="s">
        <v>783</v>
      </c>
      <c r="C59" s="32" t="s">
        <v>784</v>
      </c>
      <c r="D59" s="32">
        <v>2010</v>
      </c>
      <c r="E59" s="32" t="s">
        <v>785</v>
      </c>
      <c r="F59" s="32">
        <v>2</v>
      </c>
      <c r="G59" s="32">
        <v>-4</v>
      </c>
      <c r="H59" s="32">
        <v>-2</v>
      </c>
      <c r="I59" s="32">
        <v>-3</v>
      </c>
      <c r="J59" s="32">
        <v>0</v>
      </c>
      <c r="K59" s="32" t="s">
        <v>44</v>
      </c>
      <c r="L59" s="32" t="s">
        <v>44</v>
      </c>
      <c r="M59" s="32">
        <v>0</v>
      </c>
      <c r="N59" s="32">
        <v>1</v>
      </c>
      <c r="O59" s="32" t="s">
        <v>84</v>
      </c>
      <c r="P59" s="32" t="s">
        <v>23</v>
      </c>
      <c r="Q59" s="32">
        <v>0</v>
      </c>
      <c r="R59" s="32">
        <v>1</v>
      </c>
      <c r="S59" s="32">
        <v>0</v>
      </c>
      <c r="T59" s="32">
        <f t="shared" si="3"/>
        <v>1</v>
      </c>
      <c r="U59" s="32" t="s">
        <v>786</v>
      </c>
      <c r="V59" s="32" t="s">
        <v>787</v>
      </c>
      <c r="W59" s="32" t="s">
        <v>28</v>
      </c>
      <c r="X59" s="32" t="s">
        <v>788</v>
      </c>
      <c r="Y59" s="32" t="s">
        <v>789</v>
      </c>
      <c r="Z59" s="32" t="s">
        <v>790</v>
      </c>
      <c r="AA59" s="32" t="s">
        <v>791</v>
      </c>
      <c r="AB59" s="32" t="s">
        <v>784</v>
      </c>
      <c r="AC59" s="32" t="s">
        <v>792</v>
      </c>
      <c r="AD59" s="32" t="s">
        <v>793</v>
      </c>
      <c r="AE59" s="32" t="s">
        <v>137</v>
      </c>
      <c r="AF59" s="32" t="s">
        <v>794</v>
      </c>
      <c r="AG59" s="32" t="s">
        <v>96</v>
      </c>
      <c r="AH59" s="35"/>
    </row>
    <row r="60" spans="1:34" ht="13" x14ac:dyDescent="0.15">
      <c r="A60" s="31">
        <v>59</v>
      </c>
      <c r="B60" s="32" t="s">
        <v>795</v>
      </c>
      <c r="C60" s="32" t="s">
        <v>796</v>
      </c>
      <c r="D60" s="32">
        <v>2019</v>
      </c>
      <c r="E60" s="32" t="s">
        <v>99</v>
      </c>
      <c r="F60" s="43">
        <v>44595</v>
      </c>
      <c r="G60" s="32">
        <v>-10</v>
      </c>
      <c r="H60" s="32">
        <v>-7</v>
      </c>
      <c r="I60" s="32">
        <v>-9</v>
      </c>
      <c r="J60" s="32">
        <v>0</v>
      </c>
      <c r="K60" s="32" t="s">
        <v>42</v>
      </c>
      <c r="L60" s="32" t="s">
        <v>42</v>
      </c>
      <c r="M60" s="32">
        <v>0</v>
      </c>
      <c r="N60" s="32">
        <v>1</v>
      </c>
      <c r="O60" s="32" t="s">
        <v>84</v>
      </c>
      <c r="P60" s="32" t="s">
        <v>16</v>
      </c>
      <c r="Q60" s="32">
        <v>0.25</v>
      </c>
      <c r="R60" s="32">
        <v>0.75</v>
      </c>
      <c r="S60" s="32">
        <v>0</v>
      </c>
      <c r="T60" s="32">
        <f t="shared" si="3"/>
        <v>1</v>
      </c>
      <c r="U60" s="32" t="s">
        <v>797</v>
      </c>
      <c r="V60" s="32" t="s">
        <v>798</v>
      </c>
      <c r="W60" s="32" t="s">
        <v>12</v>
      </c>
      <c r="X60" s="32" t="s">
        <v>799</v>
      </c>
      <c r="Y60" s="32" t="s">
        <v>102</v>
      </c>
      <c r="Z60" s="32" t="s">
        <v>800</v>
      </c>
      <c r="AA60" s="32" t="s">
        <v>801</v>
      </c>
      <c r="AB60" s="32" t="s">
        <v>802</v>
      </c>
      <c r="AC60" s="32" t="s">
        <v>803</v>
      </c>
      <c r="AD60" s="32" t="s">
        <v>804</v>
      </c>
      <c r="AE60" s="32" t="s">
        <v>805</v>
      </c>
      <c r="AF60" s="32" t="s">
        <v>806</v>
      </c>
      <c r="AG60" s="32" t="s">
        <v>96</v>
      </c>
      <c r="AH60" s="35"/>
    </row>
    <row r="61" spans="1:34" ht="13" x14ac:dyDescent="0.15">
      <c r="A61" s="33">
        <v>60</v>
      </c>
      <c r="B61" s="32" t="s">
        <v>807</v>
      </c>
      <c r="C61" s="32" t="s">
        <v>808</v>
      </c>
      <c r="D61" s="32">
        <v>1998</v>
      </c>
      <c r="E61" s="32" t="s">
        <v>809</v>
      </c>
      <c r="F61" s="32">
        <v>3</v>
      </c>
      <c r="G61" s="32">
        <v>-4</v>
      </c>
      <c r="H61" s="32">
        <v>-1</v>
      </c>
      <c r="I61" s="32">
        <v>5</v>
      </c>
      <c r="J61" s="32">
        <v>6</v>
      </c>
      <c r="K61" s="32" t="s">
        <v>44</v>
      </c>
      <c r="L61" s="32" t="s">
        <v>44</v>
      </c>
      <c r="M61" s="32">
        <v>0</v>
      </c>
      <c r="N61" s="32">
        <v>1</v>
      </c>
      <c r="O61" s="32" t="s">
        <v>84</v>
      </c>
      <c r="P61" s="32" t="s">
        <v>113</v>
      </c>
      <c r="Q61" s="32">
        <v>1</v>
      </c>
      <c r="R61" s="32">
        <v>0</v>
      </c>
      <c r="S61" s="32">
        <v>0</v>
      </c>
      <c r="T61" s="32">
        <f t="shared" si="3"/>
        <v>1</v>
      </c>
      <c r="U61" s="32" t="s">
        <v>810</v>
      </c>
      <c r="V61" s="32" t="s">
        <v>811</v>
      </c>
      <c r="W61" s="32" t="s">
        <v>25</v>
      </c>
      <c r="X61" s="32" t="s">
        <v>812</v>
      </c>
      <c r="Y61" s="32" t="s">
        <v>102</v>
      </c>
      <c r="Z61" s="32" t="s">
        <v>813</v>
      </c>
      <c r="AA61" s="32" t="s">
        <v>814</v>
      </c>
      <c r="AB61" s="32" t="s">
        <v>815</v>
      </c>
      <c r="AC61" s="32" t="s">
        <v>816</v>
      </c>
      <c r="AD61" s="32" t="s">
        <v>307</v>
      </c>
      <c r="AE61" s="32" t="s">
        <v>137</v>
      </c>
      <c r="AF61" s="32" t="s">
        <v>817</v>
      </c>
      <c r="AG61" s="32" t="s">
        <v>818</v>
      </c>
      <c r="AH61" s="32"/>
    </row>
    <row r="62" spans="1:34" ht="13" x14ac:dyDescent="0.15">
      <c r="A62" s="31">
        <v>61</v>
      </c>
      <c r="B62" s="32" t="s">
        <v>819</v>
      </c>
      <c r="C62" s="32" t="s">
        <v>820</v>
      </c>
      <c r="D62" s="32">
        <v>2008</v>
      </c>
      <c r="E62" s="32" t="s">
        <v>821</v>
      </c>
      <c r="F62" s="32">
        <v>2</v>
      </c>
      <c r="G62" s="32">
        <v>-7</v>
      </c>
      <c r="H62" s="32">
        <v>-4</v>
      </c>
      <c r="I62" s="32">
        <v>2</v>
      </c>
      <c r="J62" s="32">
        <v>4</v>
      </c>
      <c r="K62" s="32" t="s">
        <v>43</v>
      </c>
      <c r="L62" s="32" t="s">
        <v>43</v>
      </c>
      <c r="M62" s="32">
        <v>0</v>
      </c>
      <c r="N62" s="32">
        <v>1</v>
      </c>
      <c r="O62" s="32" t="s">
        <v>84</v>
      </c>
      <c r="P62" s="32" t="s">
        <v>23</v>
      </c>
      <c r="Q62" s="32">
        <v>1</v>
      </c>
      <c r="R62" s="32">
        <v>0</v>
      </c>
      <c r="S62" s="32">
        <v>0</v>
      </c>
      <c r="T62" s="32">
        <f t="shared" si="3"/>
        <v>1</v>
      </c>
      <c r="U62" s="32" t="s">
        <v>191</v>
      </c>
      <c r="V62" s="32" t="s">
        <v>822</v>
      </c>
      <c r="W62" s="32" t="s">
        <v>21</v>
      </c>
      <c r="X62" s="32" t="s">
        <v>823</v>
      </c>
      <c r="Y62" s="32" t="s">
        <v>205</v>
      </c>
      <c r="Z62" s="32" t="s">
        <v>824</v>
      </c>
      <c r="AA62" s="32" t="s">
        <v>825</v>
      </c>
      <c r="AB62" s="32" t="s">
        <v>826</v>
      </c>
      <c r="AC62" s="32" t="s">
        <v>827</v>
      </c>
      <c r="AD62" s="32" t="s">
        <v>210</v>
      </c>
      <c r="AE62" s="32" t="s">
        <v>137</v>
      </c>
      <c r="AF62" s="32" t="s">
        <v>828</v>
      </c>
      <c r="AG62" s="32" t="s">
        <v>96</v>
      </c>
      <c r="AH62" s="32" t="s">
        <v>126</v>
      </c>
    </row>
    <row r="63" spans="1:34" ht="38.25" customHeight="1" x14ac:dyDescent="0.15">
      <c r="A63" s="33">
        <v>62</v>
      </c>
      <c r="B63" s="32" t="s">
        <v>829</v>
      </c>
      <c r="C63" s="32" t="s">
        <v>830</v>
      </c>
      <c r="D63" s="32">
        <v>2011</v>
      </c>
      <c r="E63" s="32" t="s">
        <v>831</v>
      </c>
      <c r="F63" s="32">
        <v>2</v>
      </c>
      <c r="G63" s="32">
        <v>-3</v>
      </c>
      <c r="H63" s="32">
        <v>-1</v>
      </c>
      <c r="I63" s="32">
        <v>-2</v>
      </c>
      <c r="J63" s="32">
        <v>0</v>
      </c>
      <c r="K63" s="32" t="s">
        <v>45</v>
      </c>
      <c r="L63" s="32" t="s">
        <v>45</v>
      </c>
      <c r="M63" s="32">
        <v>0</v>
      </c>
      <c r="N63" s="32">
        <v>1</v>
      </c>
      <c r="O63" s="32" t="s">
        <v>84</v>
      </c>
      <c r="P63" s="32" t="s">
        <v>113</v>
      </c>
      <c r="Q63" s="32">
        <v>1</v>
      </c>
      <c r="R63" s="32">
        <v>0</v>
      </c>
      <c r="S63" s="32">
        <v>0</v>
      </c>
      <c r="T63" s="32">
        <f t="shared" si="3"/>
        <v>1</v>
      </c>
      <c r="U63" s="32" t="s">
        <v>832</v>
      </c>
      <c r="V63" s="32" t="s">
        <v>520</v>
      </c>
      <c r="W63" s="32" t="s">
        <v>34</v>
      </c>
      <c r="X63" s="32" t="s">
        <v>521</v>
      </c>
      <c r="Y63" s="32" t="s">
        <v>102</v>
      </c>
      <c r="Z63" s="32" t="s">
        <v>833</v>
      </c>
      <c r="AA63" s="32" t="s">
        <v>834</v>
      </c>
      <c r="AB63" s="32" t="s">
        <v>835</v>
      </c>
      <c r="AC63" s="32" t="s">
        <v>836</v>
      </c>
      <c r="AD63" s="32" t="s">
        <v>837</v>
      </c>
      <c r="AE63" s="32" t="s">
        <v>838</v>
      </c>
      <c r="AF63" s="32" t="s">
        <v>839</v>
      </c>
      <c r="AG63" s="32" t="s">
        <v>96</v>
      </c>
      <c r="AH63" s="32" t="s">
        <v>126</v>
      </c>
    </row>
    <row r="64" spans="1:34" ht="13" x14ac:dyDescent="0.15">
      <c r="A64" s="31">
        <v>63</v>
      </c>
      <c r="B64" s="32" t="s">
        <v>840</v>
      </c>
      <c r="C64" s="32" t="s">
        <v>841</v>
      </c>
      <c r="D64" s="32">
        <v>2016</v>
      </c>
      <c r="E64" s="32" t="s">
        <v>141</v>
      </c>
      <c r="F64" s="32">
        <v>3</v>
      </c>
      <c r="G64" s="32">
        <v>-3</v>
      </c>
      <c r="H64" s="32">
        <v>-2</v>
      </c>
      <c r="I64" s="32">
        <v>-2</v>
      </c>
      <c r="J64" s="32">
        <v>0</v>
      </c>
      <c r="K64" s="32" t="s">
        <v>45</v>
      </c>
      <c r="L64" s="32" t="s">
        <v>45</v>
      </c>
      <c r="M64" s="32">
        <v>0</v>
      </c>
      <c r="N64" s="32">
        <v>1</v>
      </c>
      <c r="O64" s="32" t="s">
        <v>84</v>
      </c>
      <c r="P64" s="32" t="s">
        <v>23</v>
      </c>
      <c r="Q64" s="32">
        <v>0.25</v>
      </c>
      <c r="R64" s="32">
        <v>0.75</v>
      </c>
      <c r="S64" s="32">
        <v>0</v>
      </c>
      <c r="T64" s="32">
        <f t="shared" si="3"/>
        <v>1</v>
      </c>
      <c r="U64" s="32" t="s">
        <v>842</v>
      </c>
      <c r="V64" s="32" t="s">
        <v>143</v>
      </c>
      <c r="W64" s="32" t="s">
        <v>31</v>
      </c>
      <c r="X64" s="32" t="s">
        <v>719</v>
      </c>
      <c r="Y64" s="32" t="s">
        <v>102</v>
      </c>
      <c r="Z64" s="32" t="s">
        <v>843</v>
      </c>
      <c r="AA64" s="32" t="s">
        <v>844</v>
      </c>
      <c r="AB64" s="32" t="s">
        <v>845</v>
      </c>
      <c r="AC64" s="32" t="s">
        <v>846</v>
      </c>
      <c r="AD64" s="32" t="s">
        <v>847</v>
      </c>
      <c r="AE64" s="32" t="s">
        <v>137</v>
      </c>
      <c r="AF64" s="32" t="s">
        <v>848</v>
      </c>
      <c r="AG64" s="32" t="s">
        <v>96</v>
      </c>
      <c r="AH64" s="35"/>
    </row>
    <row r="65" spans="1:34" ht="13" x14ac:dyDescent="0.15">
      <c r="A65" s="33">
        <v>64</v>
      </c>
      <c r="B65" s="32" t="s">
        <v>849</v>
      </c>
      <c r="C65" s="32" t="s">
        <v>850</v>
      </c>
      <c r="D65" s="32">
        <v>2013</v>
      </c>
      <c r="E65" s="32" t="s">
        <v>111</v>
      </c>
      <c r="F65" s="32">
        <v>2</v>
      </c>
      <c r="G65" s="32">
        <v>-10</v>
      </c>
      <c r="H65" s="32">
        <v>-5</v>
      </c>
      <c r="I65" s="32">
        <v>-12</v>
      </c>
      <c r="J65" s="32">
        <v>-2</v>
      </c>
      <c r="K65" s="32" t="s">
        <v>308</v>
      </c>
      <c r="L65" s="32" t="s">
        <v>43</v>
      </c>
      <c r="M65" s="32">
        <v>0</v>
      </c>
      <c r="N65" s="32">
        <v>1</v>
      </c>
      <c r="O65" s="32" t="s">
        <v>84</v>
      </c>
      <c r="P65" s="32" t="s">
        <v>113</v>
      </c>
      <c r="Q65" s="32">
        <v>0.5</v>
      </c>
      <c r="R65" s="32">
        <v>0.5</v>
      </c>
      <c r="S65" s="32">
        <v>0</v>
      </c>
      <c r="T65" s="32">
        <f t="shared" si="3"/>
        <v>1</v>
      </c>
      <c r="U65" s="32" t="s">
        <v>851</v>
      </c>
      <c r="V65" s="32" t="s">
        <v>852</v>
      </c>
      <c r="W65" s="32" t="s">
        <v>17</v>
      </c>
      <c r="X65" s="32" t="s">
        <v>232</v>
      </c>
      <c r="Y65" s="32" t="s">
        <v>102</v>
      </c>
      <c r="Z65" s="32" t="s">
        <v>853</v>
      </c>
      <c r="AA65" s="32" t="s">
        <v>854</v>
      </c>
      <c r="AB65" s="32" t="s">
        <v>855</v>
      </c>
      <c r="AC65" s="32" t="s">
        <v>856</v>
      </c>
      <c r="AD65" s="32" t="s">
        <v>857</v>
      </c>
      <c r="AE65" s="32" t="s">
        <v>137</v>
      </c>
      <c r="AF65" s="32" t="s">
        <v>858</v>
      </c>
      <c r="AG65" s="32" t="s">
        <v>401</v>
      </c>
      <c r="AH65" s="32" t="s">
        <v>126</v>
      </c>
    </row>
    <row r="66" spans="1:34" ht="13" x14ac:dyDescent="0.15">
      <c r="A66" s="31">
        <v>65</v>
      </c>
      <c r="B66" s="32" t="s">
        <v>859</v>
      </c>
      <c r="C66" s="32" t="s">
        <v>850</v>
      </c>
      <c r="D66" s="32">
        <v>2009</v>
      </c>
      <c r="E66" s="32" t="s">
        <v>355</v>
      </c>
      <c r="F66" s="32">
        <v>3</v>
      </c>
      <c r="G66" s="32">
        <v>-10</v>
      </c>
      <c r="H66" s="32">
        <v>-3</v>
      </c>
      <c r="I66" s="32">
        <v>-6</v>
      </c>
      <c r="J66" s="32">
        <v>4</v>
      </c>
      <c r="K66" s="32" t="s">
        <v>308</v>
      </c>
      <c r="L66" s="32" t="s">
        <v>43</v>
      </c>
      <c r="M66" s="32">
        <v>0</v>
      </c>
      <c r="N66" s="32">
        <v>1</v>
      </c>
      <c r="O66" s="32" t="s">
        <v>84</v>
      </c>
      <c r="P66" s="32" t="s">
        <v>23</v>
      </c>
      <c r="Q66" s="32">
        <v>0.5</v>
      </c>
      <c r="R66" s="32">
        <v>0.25</v>
      </c>
      <c r="S66" s="32">
        <v>0.25</v>
      </c>
      <c r="T66" s="32">
        <f t="shared" si="3"/>
        <v>1</v>
      </c>
      <c r="U66" s="32" t="s">
        <v>860</v>
      </c>
      <c r="V66" s="32" t="s">
        <v>861</v>
      </c>
      <c r="W66" s="32" t="s">
        <v>17</v>
      </c>
      <c r="X66" s="32" t="s">
        <v>43</v>
      </c>
      <c r="Y66" s="32" t="s">
        <v>102</v>
      </c>
      <c r="Z66" s="32" t="s">
        <v>862</v>
      </c>
      <c r="AA66" s="32" t="s">
        <v>863</v>
      </c>
      <c r="AB66" s="32" t="s">
        <v>864</v>
      </c>
      <c r="AC66" s="32" t="s">
        <v>865</v>
      </c>
      <c r="AD66" s="32" t="s">
        <v>866</v>
      </c>
      <c r="AE66" s="32" t="s">
        <v>867</v>
      </c>
      <c r="AF66" s="32" t="s">
        <v>868</v>
      </c>
      <c r="AG66" s="32" t="s">
        <v>401</v>
      </c>
      <c r="AH66" s="32" t="s">
        <v>126</v>
      </c>
    </row>
    <row r="67" spans="1:34" ht="13" x14ac:dyDescent="0.15">
      <c r="A67" s="33">
        <v>66</v>
      </c>
      <c r="B67" s="32" t="s">
        <v>869</v>
      </c>
      <c r="C67" s="32" t="s">
        <v>850</v>
      </c>
      <c r="D67" s="32">
        <v>2011</v>
      </c>
      <c r="E67" s="32" t="s">
        <v>355</v>
      </c>
      <c r="F67" s="32">
        <v>3</v>
      </c>
      <c r="G67" s="32">
        <v>-10</v>
      </c>
      <c r="H67" s="32">
        <v>-5</v>
      </c>
      <c r="I67" s="32">
        <v>-6</v>
      </c>
      <c r="J67" s="32">
        <v>4</v>
      </c>
      <c r="K67" s="32" t="s">
        <v>308</v>
      </c>
      <c r="L67" s="32" t="s">
        <v>43</v>
      </c>
      <c r="M67" s="32">
        <v>0</v>
      </c>
      <c r="N67" s="32">
        <v>1</v>
      </c>
      <c r="O67" s="32" t="s">
        <v>84</v>
      </c>
      <c r="P67" s="32" t="s">
        <v>23</v>
      </c>
      <c r="Q67" s="32">
        <v>0.5</v>
      </c>
      <c r="R67" s="32">
        <v>0.25</v>
      </c>
      <c r="S67" s="32">
        <v>0.25</v>
      </c>
      <c r="T67" s="32">
        <f t="shared" si="3"/>
        <v>1</v>
      </c>
      <c r="U67" s="32" t="s">
        <v>870</v>
      </c>
      <c r="V67" s="32" t="s">
        <v>698</v>
      </c>
      <c r="W67" s="32" t="s">
        <v>17</v>
      </c>
      <c r="X67" s="32" t="s">
        <v>43</v>
      </c>
      <c r="Y67" s="32" t="s">
        <v>102</v>
      </c>
      <c r="Z67" s="32" t="s">
        <v>871</v>
      </c>
      <c r="AA67" s="44" t="s">
        <v>872</v>
      </c>
      <c r="AB67" s="32" t="s">
        <v>873</v>
      </c>
      <c r="AC67" s="32" t="s">
        <v>874</v>
      </c>
      <c r="AD67" s="32" t="s">
        <v>307</v>
      </c>
      <c r="AE67" s="32" t="s">
        <v>875</v>
      </c>
      <c r="AF67" s="32" t="s">
        <v>876</v>
      </c>
      <c r="AG67" s="32" t="s">
        <v>401</v>
      </c>
      <c r="AH67" s="32"/>
    </row>
    <row r="68" spans="1:34" ht="13" x14ac:dyDescent="0.15">
      <c r="A68" s="31">
        <v>67</v>
      </c>
      <c r="B68" s="32" t="s">
        <v>877</v>
      </c>
      <c r="C68" s="32" t="s">
        <v>850</v>
      </c>
      <c r="D68" s="32">
        <v>2010</v>
      </c>
      <c r="E68" s="32" t="s">
        <v>99</v>
      </c>
      <c r="F68" s="32">
        <v>3</v>
      </c>
      <c r="G68" s="32">
        <v>-8</v>
      </c>
      <c r="H68" s="32">
        <v>-5</v>
      </c>
      <c r="I68" s="32">
        <v>-6</v>
      </c>
      <c r="J68" s="32">
        <v>5</v>
      </c>
      <c r="K68" s="32" t="s">
        <v>43</v>
      </c>
      <c r="L68" s="32" t="s">
        <v>43</v>
      </c>
      <c r="M68" s="32">
        <v>0</v>
      </c>
      <c r="N68" s="32">
        <v>1</v>
      </c>
      <c r="O68" s="32" t="s">
        <v>878</v>
      </c>
      <c r="P68" s="32" t="s">
        <v>23</v>
      </c>
      <c r="Q68" s="32">
        <v>0.75</v>
      </c>
      <c r="R68" s="32">
        <v>0.25</v>
      </c>
      <c r="S68" s="32">
        <v>0</v>
      </c>
      <c r="T68" s="32">
        <v>1</v>
      </c>
      <c r="U68" s="32" t="s">
        <v>879</v>
      </c>
      <c r="V68" s="32" t="s">
        <v>880</v>
      </c>
      <c r="W68" s="32" t="s">
        <v>17</v>
      </c>
      <c r="X68" s="32" t="s">
        <v>232</v>
      </c>
      <c r="Y68" s="32" t="s">
        <v>102</v>
      </c>
      <c r="Z68" s="32" t="s">
        <v>881</v>
      </c>
      <c r="AA68" s="32" t="s">
        <v>882</v>
      </c>
      <c r="AB68" s="32" t="s">
        <v>883</v>
      </c>
      <c r="AC68" s="32" t="s">
        <v>884</v>
      </c>
      <c r="AD68" s="32" t="s">
        <v>885</v>
      </c>
      <c r="AE68" s="32" t="s">
        <v>886</v>
      </c>
      <c r="AF68" s="32" t="s">
        <v>887</v>
      </c>
      <c r="AG68" s="32" t="s">
        <v>96</v>
      </c>
      <c r="AH68" s="32" t="s">
        <v>126</v>
      </c>
    </row>
    <row r="69" spans="1:34" ht="13" x14ac:dyDescent="0.15">
      <c r="A69" s="33">
        <v>68</v>
      </c>
      <c r="B69" s="33" t="s">
        <v>888</v>
      </c>
      <c r="C69" s="33" t="s">
        <v>889</v>
      </c>
      <c r="D69" s="33">
        <v>2007</v>
      </c>
      <c r="E69" s="33" t="s">
        <v>890</v>
      </c>
      <c r="F69" s="33">
        <v>3</v>
      </c>
      <c r="G69" s="33">
        <v>-3</v>
      </c>
      <c r="H69" s="33">
        <v>-1</v>
      </c>
      <c r="I69" s="33">
        <v>0</v>
      </c>
      <c r="J69" s="33">
        <v>0</v>
      </c>
      <c r="K69" s="33" t="s">
        <v>45</v>
      </c>
      <c r="L69" s="33" t="s">
        <v>45</v>
      </c>
      <c r="M69" s="33">
        <v>0</v>
      </c>
      <c r="N69" s="33">
        <v>1</v>
      </c>
      <c r="O69" s="33" t="s">
        <v>84</v>
      </c>
      <c r="P69" s="33" t="s">
        <v>23</v>
      </c>
      <c r="Q69" s="33">
        <v>0.25</v>
      </c>
      <c r="R69" s="33">
        <v>0.75</v>
      </c>
      <c r="S69" s="33">
        <v>0</v>
      </c>
      <c r="T69" s="33">
        <f t="shared" ref="T69:T87" si="4">SUM(Q69:S69)</f>
        <v>1</v>
      </c>
      <c r="U69" s="33" t="s">
        <v>891</v>
      </c>
      <c r="V69" s="33" t="s">
        <v>892</v>
      </c>
      <c r="W69" s="33" t="s">
        <v>35</v>
      </c>
      <c r="X69" s="33" t="s">
        <v>893</v>
      </c>
      <c r="Y69" s="33" t="s">
        <v>894</v>
      </c>
      <c r="Z69" s="33" t="s">
        <v>895</v>
      </c>
      <c r="AA69" s="33" t="s">
        <v>896</v>
      </c>
      <c r="AB69" s="33" t="s">
        <v>889</v>
      </c>
      <c r="AC69" s="33" t="s">
        <v>897</v>
      </c>
      <c r="AD69" s="33" t="s">
        <v>898</v>
      </c>
      <c r="AE69" s="33" t="s">
        <v>899</v>
      </c>
      <c r="AF69" s="33" t="s">
        <v>900</v>
      </c>
      <c r="AG69" s="33" t="s">
        <v>151</v>
      </c>
      <c r="AH69" s="33" t="s">
        <v>901</v>
      </c>
    </row>
    <row r="70" spans="1:34" ht="13" x14ac:dyDescent="0.15">
      <c r="A70" s="31">
        <v>69</v>
      </c>
      <c r="B70" s="32" t="s">
        <v>902</v>
      </c>
      <c r="C70" s="32" t="s">
        <v>903</v>
      </c>
      <c r="D70" s="32">
        <v>2012</v>
      </c>
      <c r="E70" s="32" t="s">
        <v>229</v>
      </c>
      <c r="F70" s="32">
        <v>3</v>
      </c>
      <c r="G70" s="32">
        <v>-7</v>
      </c>
      <c r="H70" s="32">
        <v>-4</v>
      </c>
      <c r="I70" s="32">
        <v>1</v>
      </c>
      <c r="J70" s="32">
        <v>5</v>
      </c>
      <c r="K70" s="32" t="s">
        <v>604</v>
      </c>
      <c r="L70" s="32" t="s">
        <v>43</v>
      </c>
      <c r="M70" s="32">
        <v>0</v>
      </c>
      <c r="N70" s="32">
        <v>0</v>
      </c>
      <c r="O70" s="32" t="s">
        <v>243</v>
      </c>
      <c r="P70" s="32" t="s">
        <v>23</v>
      </c>
      <c r="Q70" s="32">
        <v>0.5</v>
      </c>
      <c r="R70" s="32">
        <v>0.5</v>
      </c>
      <c r="S70" s="32">
        <v>0</v>
      </c>
      <c r="T70" s="32">
        <f t="shared" si="4"/>
        <v>1</v>
      </c>
      <c r="U70" s="32" t="s">
        <v>904</v>
      </c>
      <c r="V70" s="32" t="s">
        <v>905</v>
      </c>
      <c r="W70" s="32" t="s">
        <v>21</v>
      </c>
      <c r="X70" s="32" t="s">
        <v>447</v>
      </c>
      <c r="Y70" s="32" t="s">
        <v>435</v>
      </c>
      <c r="Z70" s="32" t="s">
        <v>906</v>
      </c>
      <c r="AA70" s="32" t="s">
        <v>907</v>
      </c>
      <c r="AB70" s="32" t="s">
        <v>908</v>
      </c>
      <c r="AC70" s="32" t="s">
        <v>909</v>
      </c>
      <c r="AD70" s="32" t="s">
        <v>910</v>
      </c>
      <c r="AE70" s="32" t="s">
        <v>911</v>
      </c>
      <c r="AF70" s="32" t="s">
        <v>912</v>
      </c>
      <c r="AG70" s="32" t="s">
        <v>151</v>
      </c>
      <c r="AH70" s="32" t="s">
        <v>126</v>
      </c>
    </row>
    <row r="71" spans="1:34" ht="13" x14ac:dyDescent="0.15">
      <c r="A71" s="33">
        <v>70</v>
      </c>
      <c r="B71" s="32" t="s">
        <v>913</v>
      </c>
      <c r="C71" s="32" t="s">
        <v>914</v>
      </c>
      <c r="D71" s="32">
        <v>2013</v>
      </c>
      <c r="E71" s="32" t="s">
        <v>83</v>
      </c>
      <c r="F71" s="32">
        <v>3</v>
      </c>
      <c r="G71" s="32">
        <v>-4</v>
      </c>
      <c r="H71" s="32">
        <v>-1</v>
      </c>
      <c r="I71" s="32">
        <v>-2</v>
      </c>
      <c r="J71" s="32">
        <v>0</v>
      </c>
      <c r="K71" s="32" t="s">
        <v>45</v>
      </c>
      <c r="L71" s="32" t="s">
        <v>45</v>
      </c>
      <c r="M71" s="32">
        <v>0</v>
      </c>
      <c r="N71" s="32">
        <v>1</v>
      </c>
      <c r="O71" s="32" t="s">
        <v>84</v>
      </c>
      <c r="P71" s="32" t="s">
        <v>16</v>
      </c>
      <c r="Q71" s="32">
        <v>0.3</v>
      </c>
      <c r="R71" s="32">
        <v>0.6</v>
      </c>
      <c r="S71" s="32">
        <v>0.1</v>
      </c>
      <c r="T71" s="32">
        <f t="shared" si="4"/>
        <v>0.99999999999999989</v>
      </c>
      <c r="U71" s="32" t="s">
        <v>915</v>
      </c>
      <c r="V71" s="32" t="s">
        <v>86</v>
      </c>
      <c r="W71" s="32" t="s">
        <v>37</v>
      </c>
      <c r="X71" s="32" t="s">
        <v>87</v>
      </c>
      <c r="Y71" s="32" t="s">
        <v>916</v>
      </c>
      <c r="Z71" s="32" t="s">
        <v>917</v>
      </c>
      <c r="AA71" s="32" t="s">
        <v>918</v>
      </c>
      <c r="AB71" s="32" t="s">
        <v>919</v>
      </c>
      <c r="AC71" s="32" t="s">
        <v>920</v>
      </c>
      <c r="AD71" s="32" t="s">
        <v>921</v>
      </c>
      <c r="AE71" s="32" t="s">
        <v>922</v>
      </c>
      <c r="AF71" s="32" t="s">
        <v>923</v>
      </c>
      <c r="AG71" s="32" t="s">
        <v>96</v>
      </c>
      <c r="AH71" s="32"/>
    </row>
    <row r="72" spans="1:34" ht="13" x14ac:dyDescent="0.15">
      <c r="A72" s="31">
        <v>71</v>
      </c>
      <c r="B72" s="32" t="s">
        <v>924</v>
      </c>
      <c r="C72" s="32" t="s">
        <v>925</v>
      </c>
      <c r="D72" s="32">
        <v>2000</v>
      </c>
      <c r="E72" s="32" t="s">
        <v>762</v>
      </c>
      <c r="F72" s="32">
        <v>3</v>
      </c>
      <c r="G72" s="32">
        <v>-3</v>
      </c>
      <c r="H72" s="32">
        <v>-1</v>
      </c>
      <c r="I72" s="32">
        <v>0</v>
      </c>
      <c r="J72" s="32">
        <v>0</v>
      </c>
      <c r="K72" s="32" t="s">
        <v>45</v>
      </c>
      <c r="L72" s="32" t="s">
        <v>45</v>
      </c>
      <c r="M72" s="32">
        <v>0</v>
      </c>
      <c r="N72" s="32">
        <v>1</v>
      </c>
      <c r="O72" s="32" t="s">
        <v>84</v>
      </c>
      <c r="P72" s="32" t="s">
        <v>16</v>
      </c>
      <c r="Q72" s="32">
        <v>0.75</v>
      </c>
      <c r="R72" s="32">
        <v>0.25</v>
      </c>
      <c r="S72" s="32">
        <v>0</v>
      </c>
      <c r="T72" s="32">
        <f t="shared" si="4"/>
        <v>1</v>
      </c>
      <c r="U72" s="32" t="s">
        <v>926</v>
      </c>
      <c r="V72" s="32" t="s">
        <v>916</v>
      </c>
      <c r="W72" s="32" t="s">
        <v>35</v>
      </c>
      <c r="X72" s="32" t="s">
        <v>788</v>
      </c>
      <c r="Y72" s="32" t="s">
        <v>102</v>
      </c>
      <c r="Z72" s="32" t="s">
        <v>927</v>
      </c>
      <c r="AA72" s="32" t="s">
        <v>928</v>
      </c>
      <c r="AB72" s="32" t="s">
        <v>929</v>
      </c>
      <c r="AC72" s="32" t="s">
        <v>930</v>
      </c>
      <c r="AD72" s="32" t="s">
        <v>931</v>
      </c>
      <c r="AE72" s="32" t="s">
        <v>137</v>
      </c>
      <c r="AF72" s="32" t="s">
        <v>932</v>
      </c>
      <c r="AG72" s="32" t="s">
        <v>96</v>
      </c>
      <c r="AH72" s="32" t="s">
        <v>126</v>
      </c>
    </row>
    <row r="73" spans="1:34" ht="13" x14ac:dyDescent="0.15">
      <c r="A73" s="33">
        <v>72</v>
      </c>
      <c r="B73" s="33" t="s">
        <v>933</v>
      </c>
      <c r="C73" s="33" t="s">
        <v>925</v>
      </c>
      <c r="D73" s="33">
        <v>2009</v>
      </c>
      <c r="E73" s="33" t="s">
        <v>934</v>
      </c>
      <c r="F73" s="33">
        <v>3</v>
      </c>
      <c r="G73" s="33">
        <v>-9</v>
      </c>
      <c r="H73" s="33">
        <v>-3</v>
      </c>
      <c r="I73" s="33">
        <v>2</v>
      </c>
      <c r="J73" s="33">
        <v>2</v>
      </c>
      <c r="K73" s="33" t="s">
        <v>42</v>
      </c>
      <c r="L73" s="33" t="s">
        <v>42</v>
      </c>
      <c r="M73" s="33">
        <v>0</v>
      </c>
      <c r="N73" s="33">
        <v>1</v>
      </c>
      <c r="O73" s="33" t="s">
        <v>84</v>
      </c>
      <c r="P73" s="33" t="s">
        <v>23</v>
      </c>
      <c r="Q73" s="33">
        <v>0.25</v>
      </c>
      <c r="R73" s="33">
        <v>0.75</v>
      </c>
      <c r="S73" s="33">
        <v>0</v>
      </c>
      <c r="T73" s="33">
        <f t="shared" si="4"/>
        <v>1</v>
      </c>
      <c r="U73" s="33" t="s">
        <v>935</v>
      </c>
      <c r="V73" s="33" t="s">
        <v>393</v>
      </c>
      <c r="W73" s="33" t="s">
        <v>15</v>
      </c>
      <c r="X73" s="33" t="s">
        <v>936</v>
      </c>
      <c r="Y73" s="33" t="s">
        <v>88</v>
      </c>
      <c r="Z73" s="33" t="s">
        <v>937</v>
      </c>
      <c r="AA73" s="33" t="s">
        <v>938</v>
      </c>
      <c r="AB73" s="33" t="s">
        <v>939</v>
      </c>
      <c r="AC73" s="33" t="s">
        <v>940</v>
      </c>
      <c r="AD73" s="33" t="s">
        <v>941</v>
      </c>
      <c r="AE73" s="33" t="s">
        <v>942</v>
      </c>
      <c r="AF73" s="33" t="s">
        <v>943</v>
      </c>
      <c r="AG73" s="33" t="s">
        <v>96</v>
      </c>
      <c r="AH73" s="33" t="s">
        <v>126</v>
      </c>
    </row>
    <row r="74" spans="1:34" ht="13" x14ac:dyDescent="0.15">
      <c r="A74" s="31">
        <v>73</v>
      </c>
      <c r="B74" s="32" t="s">
        <v>944</v>
      </c>
      <c r="C74" s="32" t="s">
        <v>945</v>
      </c>
      <c r="D74" s="32">
        <v>2013</v>
      </c>
      <c r="E74" s="32" t="s">
        <v>111</v>
      </c>
      <c r="F74" s="32">
        <v>3</v>
      </c>
      <c r="G74" s="32">
        <v>-10</v>
      </c>
      <c r="H74" s="32">
        <v>-9</v>
      </c>
      <c r="I74" s="32">
        <v>-15</v>
      </c>
      <c r="J74" s="32">
        <v>-12</v>
      </c>
      <c r="K74" s="32" t="s">
        <v>42</v>
      </c>
      <c r="L74" s="32" t="s">
        <v>42</v>
      </c>
      <c r="M74" s="32">
        <v>0</v>
      </c>
      <c r="N74" s="32">
        <v>1</v>
      </c>
      <c r="O74" s="32" t="s">
        <v>84</v>
      </c>
      <c r="P74" s="32" t="s">
        <v>23</v>
      </c>
      <c r="Q74" s="32">
        <v>0.25</v>
      </c>
      <c r="R74" s="32">
        <v>0.75</v>
      </c>
      <c r="S74" s="32">
        <v>0</v>
      </c>
      <c r="T74" s="32">
        <f t="shared" si="4"/>
        <v>1</v>
      </c>
      <c r="U74" s="32" t="s">
        <v>946</v>
      </c>
      <c r="V74" s="32" t="s">
        <v>9</v>
      </c>
      <c r="W74" s="32" t="s">
        <v>9</v>
      </c>
      <c r="X74" s="32" t="s">
        <v>947</v>
      </c>
      <c r="Y74" s="32" t="s">
        <v>102</v>
      </c>
      <c r="Z74" s="32" t="s">
        <v>948</v>
      </c>
      <c r="AA74" s="32" t="s">
        <v>949</v>
      </c>
      <c r="AB74" s="32" t="s">
        <v>950</v>
      </c>
      <c r="AC74" s="32" t="s">
        <v>951</v>
      </c>
      <c r="AD74" s="32" t="s">
        <v>952</v>
      </c>
      <c r="AE74" s="32" t="s">
        <v>953</v>
      </c>
      <c r="AF74" s="32" t="s">
        <v>954</v>
      </c>
      <c r="AG74" s="32" t="s">
        <v>401</v>
      </c>
      <c r="AH74" s="32" t="s">
        <v>490</v>
      </c>
    </row>
    <row r="75" spans="1:34" ht="13" x14ac:dyDescent="0.15">
      <c r="A75" s="33">
        <v>74</v>
      </c>
      <c r="B75" s="32" t="s">
        <v>955</v>
      </c>
      <c r="C75" s="32" t="s">
        <v>956</v>
      </c>
      <c r="D75" s="32">
        <v>2012</v>
      </c>
      <c r="E75" s="32" t="s">
        <v>957</v>
      </c>
      <c r="F75" s="32">
        <v>3</v>
      </c>
      <c r="G75" s="32">
        <v>-3</v>
      </c>
      <c r="H75" s="32">
        <v>-2</v>
      </c>
      <c r="I75" s="32">
        <v>-1</v>
      </c>
      <c r="J75" s="32">
        <v>0</v>
      </c>
      <c r="K75" s="32" t="s">
        <v>45</v>
      </c>
      <c r="L75" s="32" t="s">
        <v>45</v>
      </c>
      <c r="M75" s="32">
        <v>0</v>
      </c>
      <c r="N75" s="32">
        <v>1</v>
      </c>
      <c r="O75" s="32" t="s">
        <v>84</v>
      </c>
      <c r="P75" s="32" t="s">
        <v>23</v>
      </c>
      <c r="Q75" s="32">
        <v>0.75</v>
      </c>
      <c r="R75" s="32">
        <v>0.25</v>
      </c>
      <c r="S75" s="32">
        <v>0</v>
      </c>
      <c r="T75" s="32">
        <f t="shared" si="4"/>
        <v>1</v>
      </c>
      <c r="U75" s="32" t="s">
        <v>958</v>
      </c>
      <c r="V75" s="32" t="s">
        <v>143</v>
      </c>
      <c r="W75" s="32" t="s">
        <v>31</v>
      </c>
      <c r="X75" s="32" t="s">
        <v>380</v>
      </c>
      <c r="Y75" s="32" t="s">
        <v>582</v>
      </c>
      <c r="Z75" s="32" t="s">
        <v>959</v>
      </c>
      <c r="AA75" s="32" t="s">
        <v>960</v>
      </c>
      <c r="AB75" s="32" t="s">
        <v>961</v>
      </c>
      <c r="AC75" s="32" t="s">
        <v>962</v>
      </c>
      <c r="AD75" s="32" t="s">
        <v>963</v>
      </c>
      <c r="AE75" s="32" t="s">
        <v>964</v>
      </c>
      <c r="AF75" s="32" t="s">
        <v>965</v>
      </c>
      <c r="AG75" s="32" t="s">
        <v>96</v>
      </c>
      <c r="AH75" s="35"/>
    </row>
    <row r="76" spans="1:34" ht="13" x14ac:dyDescent="0.15">
      <c r="A76" s="31">
        <v>75</v>
      </c>
      <c r="B76" s="31" t="s">
        <v>966</v>
      </c>
      <c r="C76" s="31" t="s">
        <v>967</v>
      </c>
      <c r="D76" s="31">
        <v>2014</v>
      </c>
      <c r="E76" s="31" t="s">
        <v>229</v>
      </c>
      <c r="F76" s="31">
        <v>3</v>
      </c>
      <c r="G76" s="31">
        <v>-7</v>
      </c>
      <c r="H76" s="31">
        <v>-6</v>
      </c>
      <c r="I76" s="31">
        <v>-6</v>
      </c>
      <c r="J76" s="31">
        <v>5</v>
      </c>
      <c r="K76" s="31" t="s">
        <v>738</v>
      </c>
      <c r="L76" s="31" t="s">
        <v>43</v>
      </c>
      <c r="M76" s="31">
        <v>0</v>
      </c>
      <c r="N76" s="31">
        <v>0</v>
      </c>
      <c r="O76" s="31" t="s">
        <v>968</v>
      </c>
      <c r="P76" s="31" t="s">
        <v>23</v>
      </c>
      <c r="Q76" s="31">
        <v>0.25</v>
      </c>
      <c r="R76" s="31">
        <v>0</v>
      </c>
      <c r="S76" s="31">
        <v>0.75</v>
      </c>
      <c r="T76" s="31">
        <f t="shared" si="4"/>
        <v>1</v>
      </c>
      <c r="U76" s="31" t="s">
        <v>969</v>
      </c>
      <c r="V76" s="31" t="s">
        <v>970</v>
      </c>
      <c r="W76" s="31" t="s">
        <v>17</v>
      </c>
      <c r="X76" s="31" t="s">
        <v>971</v>
      </c>
      <c r="Y76" s="31" t="s">
        <v>570</v>
      </c>
      <c r="Z76" s="31" t="s">
        <v>972</v>
      </c>
      <c r="AA76" s="31" t="s">
        <v>973</v>
      </c>
      <c r="AB76" s="31" t="s">
        <v>974</v>
      </c>
      <c r="AC76" s="31" t="s">
        <v>975</v>
      </c>
      <c r="AD76" s="31" t="s">
        <v>976</v>
      </c>
      <c r="AE76" s="31" t="s">
        <v>94</v>
      </c>
      <c r="AF76" s="31" t="s">
        <v>977</v>
      </c>
      <c r="AG76" s="31" t="s">
        <v>96</v>
      </c>
      <c r="AH76" s="37"/>
    </row>
    <row r="77" spans="1:34" ht="13" x14ac:dyDescent="0.15">
      <c r="A77" s="33">
        <v>76</v>
      </c>
      <c r="B77" s="33" t="s">
        <v>978</v>
      </c>
      <c r="C77" s="33" t="s">
        <v>979</v>
      </c>
      <c r="D77" s="33">
        <v>2010</v>
      </c>
      <c r="E77" s="33" t="s">
        <v>141</v>
      </c>
      <c r="F77" s="33">
        <v>3</v>
      </c>
      <c r="G77" s="33">
        <v>-3</v>
      </c>
      <c r="H77" s="33">
        <v>-1</v>
      </c>
      <c r="I77" s="33">
        <v>-2</v>
      </c>
      <c r="J77" s="33">
        <v>0</v>
      </c>
      <c r="K77" s="33" t="s">
        <v>45</v>
      </c>
      <c r="L77" s="33" t="s">
        <v>45</v>
      </c>
      <c r="M77" s="33">
        <v>0</v>
      </c>
      <c r="N77" s="33">
        <v>1</v>
      </c>
      <c r="O77" s="33" t="s">
        <v>84</v>
      </c>
      <c r="P77" s="33" t="s">
        <v>23</v>
      </c>
      <c r="Q77" s="33">
        <v>0.5</v>
      </c>
      <c r="R77" s="33">
        <v>0.5</v>
      </c>
      <c r="S77" s="33">
        <v>0</v>
      </c>
      <c r="T77" s="33">
        <f t="shared" si="4"/>
        <v>1</v>
      </c>
      <c r="U77" s="33" t="s">
        <v>980</v>
      </c>
      <c r="V77" s="33" t="s">
        <v>143</v>
      </c>
      <c r="W77" s="33" t="s">
        <v>31</v>
      </c>
      <c r="X77" s="33" t="s">
        <v>270</v>
      </c>
      <c r="Y77" s="33" t="s">
        <v>582</v>
      </c>
      <c r="Z77" s="33" t="s">
        <v>981</v>
      </c>
      <c r="AA77" s="33" t="s">
        <v>982</v>
      </c>
      <c r="AB77" s="33" t="s">
        <v>983</v>
      </c>
      <c r="AC77" s="33" t="s">
        <v>984</v>
      </c>
      <c r="AD77" s="33" t="s">
        <v>985</v>
      </c>
      <c r="AE77" s="33" t="s">
        <v>986</v>
      </c>
      <c r="AF77" s="33" t="s">
        <v>987</v>
      </c>
      <c r="AG77" s="33" t="s">
        <v>96</v>
      </c>
      <c r="AH77" s="34"/>
    </row>
    <row r="78" spans="1:34" ht="13" x14ac:dyDescent="0.15">
      <c r="A78" s="31">
        <v>77</v>
      </c>
      <c r="B78" s="31" t="s">
        <v>988</v>
      </c>
      <c r="C78" s="31" t="s">
        <v>989</v>
      </c>
      <c r="D78" s="31">
        <v>2007</v>
      </c>
      <c r="E78" s="31" t="s">
        <v>179</v>
      </c>
      <c r="F78" s="31">
        <v>3</v>
      </c>
      <c r="G78" s="31">
        <v>-3</v>
      </c>
      <c r="H78" s="31">
        <v>-2</v>
      </c>
      <c r="I78" s="31">
        <v>-2</v>
      </c>
      <c r="J78" s="31">
        <v>0</v>
      </c>
      <c r="K78" s="31" t="s">
        <v>45</v>
      </c>
      <c r="L78" s="31" t="s">
        <v>45</v>
      </c>
      <c r="M78" s="31">
        <v>0</v>
      </c>
      <c r="N78" s="31">
        <v>1</v>
      </c>
      <c r="O78" s="31" t="s">
        <v>84</v>
      </c>
      <c r="P78" s="31" t="s">
        <v>23</v>
      </c>
      <c r="Q78" s="31">
        <v>0.75</v>
      </c>
      <c r="R78" s="31">
        <v>0.25</v>
      </c>
      <c r="S78" s="31">
        <v>0</v>
      </c>
      <c r="T78" s="31">
        <f t="shared" si="4"/>
        <v>1</v>
      </c>
      <c r="U78" s="31" t="s">
        <v>990</v>
      </c>
      <c r="V78" s="31" t="s">
        <v>143</v>
      </c>
      <c r="W78" s="31" t="s">
        <v>31</v>
      </c>
      <c r="X78" s="31" t="s">
        <v>991</v>
      </c>
      <c r="Y78" s="31" t="s">
        <v>992</v>
      </c>
      <c r="Z78" s="31" t="s">
        <v>993</v>
      </c>
      <c r="AA78" s="31" t="s">
        <v>994</v>
      </c>
      <c r="AB78" s="31" t="s">
        <v>995</v>
      </c>
      <c r="AC78" s="31" t="s">
        <v>996</v>
      </c>
      <c r="AD78" s="31" t="s">
        <v>997</v>
      </c>
      <c r="AE78" s="31" t="s">
        <v>137</v>
      </c>
      <c r="AF78" s="31" t="s">
        <v>998</v>
      </c>
      <c r="AG78" s="31" t="s">
        <v>96</v>
      </c>
      <c r="AH78" s="37"/>
    </row>
    <row r="79" spans="1:34" ht="13" x14ac:dyDescent="0.15">
      <c r="A79" s="33">
        <v>78</v>
      </c>
      <c r="B79" s="33" t="s">
        <v>999</v>
      </c>
      <c r="C79" s="33" t="s">
        <v>1000</v>
      </c>
      <c r="D79" s="33">
        <v>2003</v>
      </c>
      <c r="E79" s="33" t="s">
        <v>1001</v>
      </c>
      <c r="F79" s="33">
        <v>2</v>
      </c>
      <c r="G79" s="33">
        <v>-9</v>
      </c>
      <c r="H79" s="33">
        <v>-6</v>
      </c>
      <c r="I79" s="33">
        <v>-6</v>
      </c>
      <c r="J79" s="33">
        <v>5</v>
      </c>
      <c r="K79" s="33" t="s">
        <v>42</v>
      </c>
      <c r="L79" s="33" t="s">
        <v>42</v>
      </c>
      <c r="M79" s="33">
        <v>0</v>
      </c>
      <c r="N79" s="33">
        <v>0</v>
      </c>
      <c r="O79" s="33" t="s">
        <v>84</v>
      </c>
      <c r="P79" s="33" t="s">
        <v>16</v>
      </c>
      <c r="Q79" s="33">
        <v>0.5</v>
      </c>
      <c r="R79" s="33">
        <v>0</v>
      </c>
      <c r="S79" s="33">
        <v>0.5</v>
      </c>
      <c r="T79" s="33">
        <f t="shared" si="4"/>
        <v>1</v>
      </c>
      <c r="U79" s="33" t="s">
        <v>1002</v>
      </c>
      <c r="V79" s="33" t="s">
        <v>310</v>
      </c>
      <c r="W79" s="33" t="s">
        <v>15</v>
      </c>
      <c r="X79" s="33" t="s">
        <v>422</v>
      </c>
      <c r="Y79" s="33" t="s">
        <v>233</v>
      </c>
      <c r="Z79" s="33" t="s">
        <v>1003</v>
      </c>
      <c r="AA79" s="33" t="s">
        <v>1004</v>
      </c>
      <c r="AB79" s="33" t="s">
        <v>1005</v>
      </c>
      <c r="AC79" s="33" t="s">
        <v>1006</v>
      </c>
      <c r="AD79" s="33" t="s">
        <v>1007</v>
      </c>
      <c r="AE79" s="33" t="s">
        <v>1008</v>
      </c>
      <c r="AF79" s="33" t="s">
        <v>1009</v>
      </c>
      <c r="AG79" s="33" t="s">
        <v>96</v>
      </c>
      <c r="AH79" s="34"/>
    </row>
    <row r="80" spans="1:34" ht="13" x14ac:dyDescent="0.15">
      <c r="A80" s="31">
        <v>79</v>
      </c>
      <c r="B80" s="32" t="s">
        <v>1010</v>
      </c>
      <c r="C80" s="32" t="s">
        <v>1011</v>
      </c>
      <c r="D80" s="32">
        <v>2016</v>
      </c>
      <c r="E80" s="32" t="s">
        <v>111</v>
      </c>
      <c r="F80" s="32">
        <v>2</v>
      </c>
      <c r="G80" s="32">
        <v>-9</v>
      </c>
      <c r="H80" s="32">
        <v>-9</v>
      </c>
      <c r="I80" s="32">
        <v>-15</v>
      </c>
      <c r="J80" s="32">
        <v>-9</v>
      </c>
      <c r="K80" s="32" t="s">
        <v>42</v>
      </c>
      <c r="L80" s="32" t="s">
        <v>42</v>
      </c>
      <c r="M80" s="32">
        <v>0</v>
      </c>
      <c r="N80" s="32">
        <v>1</v>
      </c>
      <c r="O80" s="32" t="s">
        <v>84</v>
      </c>
      <c r="P80" s="32" t="s">
        <v>23</v>
      </c>
      <c r="Q80" s="32">
        <v>0.75</v>
      </c>
      <c r="R80" s="32">
        <v>0.25</v>
      </c>
      <c r="S80" s="32">
        <v>0</v>
      </c>
      <c r="T80" s="32">
        <f t="shared" si="4"/>
        <v>1</v>
      </c>
      <c r="U80" s="32" t="s">
        <v>1012</v>
      </c>
      <c r="V80" s="32" t="s">
        <v>1013</v>
      </c>
      <c r="W80" s="32" t="s">
        <v>12</v>
      </c>
      <c r="X80" s="32" t="s">
        <v>1014</v>
      </c>
      <c r="Y80" s="32" t="s">
        <v>1015</v>
      </c>
      <c r="Z80" s="32" t="s">
        <v>1016</v>
      </c>
      <c r="AA80" s="32" t="s">
        <v>1017</v>
      </c>
      <c r="AB80" s="32" t="s">
        <v>1018</v>
      </c>
      <c r="AC80" s="32" t="s">
        <v>1019</v>
      </c>
      <c r="AD80" s="32" t="s">
        <v>1020</v>
      </c>
      <c r="AE80" s="32" t="s">
        <v>137</v>
      </c>
      <c r="AF80" s="32" t="s">
        <v>1021</v>
      </c>
      <c r="AG80" s="32" t="s">
        <v>96</v>
      </c>
      <c r="AH80" s="32"/>
    </row>
    <row r="81" spans="1:34" ht="13" x14ac:dyDescent="0.15">
      <c r="A81" s="33">
        <v>80</v>
      </c>
      <c r="B81" s="32" t="s">
        <v>1022</v>
      </c>
      <c r="C81" s="32" t="s">
        <v>1023</v>
      </c>
      <c r="D81" s="32">
        <v>2020</v>
      </c>
      <c r="E81" s="32" t="s">
        <v>1024</v>
      </c>
      <c r="F81" s="32">
        <v>2</v>
      </c>
      <c r="G81" s="32">
        <v>-10</v>
      </c>
      <c r="H81" s="32">
        <v>-6</v>
      </c>
      <c r="I81" s="32">
        <v>-15</v>
      </c>
      <c r="J81" s="32">
        <v>0</v>
      </c>
      <c r="K81" s="32" t="s">
        <v>42</v>
      </c>
      <c r="L81" s="32" t="s">
        <v>42</v>
      </c>
      <c r="M81" s="32">
        <v>0</v>
      </c>
      <c r="N81" s="32">
        <v>1</v>
      </c>
      <c r="O81" s="32" t="s">
        <v>84</v>
      </c>
      <c r="P81" s="32" t="s">
        <v>16</v>
      </c>
      <c r="Q81" s="32">
        <v>0.5</v>
      </c>
      <c r="R81" s="32">
        <v>0.5</v>
      </c>
      <c r="S81" s="32">
        <v>0</v>
      </c>
      <c r="T81" s="32">
        <f t="shared" si="4"/>
        <v>1</v>
      </c>
      <c r="U81" s="32" t="s">
        <v>1025</v>
      </c>
      <c r="V81" s="32" t="s">
        <v>9</v>
      </c>
      <c r="W81" s="32" t="s">
        <v>12</v>
      </c>
      <c r="X81" s="32" t="s">
        <v>496</v>
      </c>
      <c r="Y81" s="32" t="s">
        <v>102</v>
      </c>
      <c r="Z81" s="32" t="s">
        <v>1026</v>
      </c>
      <c r="AA81" s="32" t="s">
        <v>1027</v>
      </c>
      <c r="AB81" s="32" t="s">
        <v>1028</v>
      </c>
      <c r="AC81" s="32" t="s">
        <v>1029</v>
      </c>
      <c r="AD81" s="32" t="s">
        <v>1030</v>
      </c>
      <c r="AE81" s="32" t="s">
        <v>94</v>
      </c>
      <c r="AF81" s="32" t="s">
        <v>1031</v>
      </c>
      <c r="AG81" s="32" t="s">
        <v>564</v>
      </c>
      <c r="AH81" s="35"/>
    </row>
    <row r="82" spans="1:34" ht="13" x14ac:dyDescent="0.15">
      <c r="A82" s="31">
        <v>81</v>
      </c>
      <c r="B82" s="32" t="s">
        <v>1032</v>
      </c>
      <c r="C82" s="32" t="s">
        <v>1033</v>
      </c>
      <c r="D82" s="32">
        <v>2020</v>
      </c>
      <c r="E82" s="32" t="s">
        <v>934</v>
      </c>
      <c r="F82" s="32">
        <v>2</v>
      </c>
      <c r="G82" s="32">
        <v>-9</v>
      </c>
      <c r="H82" s="32">
        <v>0</v>
      </c>
      <c r="I82" s="32">
        <v>2</v>
      </c>
      <c r="J82" s="32">
        <v>2</v>
      </c>
      <c r="K82" s="32" t="s">
        <v>42</v>
      </c>
      <c r="L82" s="32" t="s">
        <v>42</v>
      </c>
      <c r="M82" s="32">
        <v>0</v>
      </c>
      <c r="N82" s="32">
        <v>1</v>
      </c>
      <c r="O82" s="32" t="s">
        <v>84</v>
      </c>
      <c r="P82" s="32" t="s">
        <v>16</v>
      </c>
      <c r="Q82" s="32">
        <v>0.75</v>
      </c>
      <c r="R82" s="32">
        <v>0.25</v>
      </c>
      <c r="S82" s="32">
        <v>0</v>
      </c>
      <c r="T82" s="32">
        <f t="shared" si="4"/>
        <v>1</v>
      </c>
      <c r="U82" s="32" t="s">
        <v>1034</v>
      </c>
      <c r="V82" s="32" t="s">
        <v>1035</v>
      </c>
      <c r="W82" s="32" t="s">
        <v>15</v>
      </c>
      <c r="X82" s="32" t="s">
        <v>1036</v>
      </c>
      <c r="Y82" s="32" t="s">
        <v>88</v>
      </c>
      <c r="Z82" s="32" t="s">
        <v>1037</v>
      </c>
      <c r="AA82" s="32" t="s">
        <v>1038</v>
      </c>
      <c r="AB82" s="32" t="s">
        <v>1039</v>
      </c>
      <c r="AC82" s="32" t="s">
        <v>1040</v>
      </c>
      <c r="AD82" s="32" t="s">
        <v>1041</v>
      </c>
      <c r="AE82" s="32" t="s">
        <v>1042</v>
      </c>
      <c r="AF82" s="32" t="s">
        <v>1043</v>
      </c>
      <c r="AG82" s="32" t="s">
        <v>96</v>
      </c>
      <c r="AH82" s="32" t="s">
        <v>126</v>
      </c>
    </row>
    <row r="83" spans="1:34" ht="13" x14ac:dyDescent="0.15">
      <c r="A83" s="33">
        <v>82</v>
      </c>
      <c r="B83" s="33" t="s">
        <v>1044</v>
      </c>
      <c r="C83" s="33" t="s">
        <v>1045</v>
      </c>
      <c r="D83" s="33">
        <v>2010</v>
      </c>
      <c r="E83" s="33" t="s">
        <v>1046</v>
      </c>
      <c r="F83" s="33">
        <v>3</v>
      </c>
      <c r="G83" s="33">
        <v>-3</v>
      </c>
      <c r="H83" s="33">
        <v>-2</v>
      </c>
      <c r="I83" s="33">
        <v>-3</v>
      </c>
      <c r="J83" s="33">
        <v>0</v>
      </c>
      <c r="K83" s="33" t="s">
        <v>45</v>
      </c>
      <c r="L83" s="33" t="s">
        <v>45</v>
      </c>
      <c r="M83" s="33">
        <v>0</v>
      </c>
      <c r="N83" s="33">
        <v>1</v>
      </c>
      <c r="O83" s="33" t="s">
        <v>84</v>
      </c>
      <c r="P83" s="33" t="s">
        <v>23</v>
      </c>
      <c r="Q83" s="33">
        <v>0.75</v>
      </c>
      <c r="R83" s="33">
        <v>0.25</v>
      </c>
      <c r="S83" s="33">
        <v>0</v>
      </c>
      <c r="T83" s="33">
        <f t="shared" si="4"/>
        <v>1</v>
      </c>
      <c r="U83" s="33" t="s">
        <v>1047</v>
      </c>
      <c r="V83" s="33" t="s">
        <v>143</v>
      </c>
      <c r="W83" s="33" t="s">
        <v>31</v>
      </c>
      <c r="X83" s="33" t="s">
        <v>1048</v>
      </c>
      <c r="Y83" s="33" t="s">
        <v>102</v>
      </c>
      <c r="Z83" s="33" t="s">
        <v>1049</v>
      </c>
      <c r="AA83" s="33" t="s">
        <v>1050</v>
      </c>
      <c r="AB83" s="33" t="s">
        <v>1051</v>
      </c>
      <c r="AC83" s="33" t="s">
        <v>1052</v>
      </c>
      <c r="AD83" s="33" t="s">
        <v>1053</v>
      </c>
      <c r="AE83" s="33" t="s">
        <v>1054</v>
      </c>
      <c r="AF83" s="33" t="s">
        <v>1055</v>
      </c>
      <c r="AG83" s="33" t="s">
        <v>151</v>
      </c>
      <c r="AH83" s="34"/>
    </row>
    <row r="84" spans="1:34" ht="13" x14ac:dyDescent="0.15">
      <c r="A84" s="31">
        <v>83</v>
      </c>
      <c r="B84" s="32" t="s">
        <v>1056</v>
      </c>
      <c r="C84" s="32" t="s">
        <v>1045</v>
      </c>
      <c r="D84" s="32">
        <v>2011</v>
      </c>
      <c r="E84" s="32" t="s">
        <v>141</v>
      </c>
      <c r="F84" s="32">
        <v>3</v>
      </c>
      <c r="G84" s="32">
        <v>-3</v>
      </c>
      <c r="H84" s="32">
        <v>-2</v>
      </c>
      <c r="I84" s="32">
        <v>-2</v>
      </c>
      <c r="J84" s="32">
        <v>0</v>
      </c>
      <c r="K84" s="32" t="s">
        <v>45</v>
      </c>
      <c r="L84" s="32" t="s">
        <v>45</v>
      </c>
      <c r="M84" s="32">
        <v>0</v>
      </c>
      <c r="N84" s="32">
        <v>1</v>
      </c>
      <c r="O84" s="32" t="s">
        <v>84</v>
      </c>
      <c r="P84" s="32" t="s">
        <v>23</v>
      </c>
      <c r="Q84" s="32">
        <v>1</v>
      </c>
      <c r="R84" s="32">
        <v>0</v>
      </c>
      <c r="S84" s="32">
        <v>0</v>
      </c>
      <c r="T84" s="32">
        <f t="shared" si="4"/>
        <v>1</v>
      </c>
      <c r="U84" s="32" t="s">
        <v>1057</v>
      </c>
      <c r="V84" s="32" t="s">
        <v>143</v>
      </c>
      <c r="W84" s="32" t="s">
        <v>31</v>
      </c>
      <c r="X84" s="32" t="s">
        <v>144</v>
      </c>
      <c r="Y84" s="32" t="s">
        <v>102</v>
      </c>
      <c r="Z84" s="32" t="s">
        <v>1058</v>
      </c>
      <c r="AA84" s="32" t="s">
        <v>1059</v>
      </c>
      <c r="AB84" s="32" t="s">
        <v>1060</v>
      </c>
      <c r="AC84" s="32" t="s">
        <v>1061</v>
      </c>
      <c r="AD84" s="32" t="s">
        <v>1062</v>
      </c>
      <c r="AE84" s="32" t="s">
        <v>1063</v>
      </c>
      <c r="AF84" s="32" t="s">
        <v>1064</v>
      </c>
      <c r="AG84" s="32" t="s">
        <v>151</v>
      </c>
      <c r="AH84" s="35"/>
    </row>
    <row r="85" spans="1:34" ht="13" x14ac:dyDescent="0.15">
      <c r="A85" s="33">
        <v>84</v>
      </c>
      <c r="B85" s="32" t="s">
        <v>1065</v>
      </c>
      <c r="C85" s="32" t="s">
        <v>1066</v>
      </c>
      <c r="D85" s="32">
        <v>2013</v>
      </c>
      <c r="E85" s="32" t="s">
        <v>1067</v>
      </c>
      <c r="F85" s="32">
        <v>3</v>
      </c>
      <c r="G85" s="32">
        <v>-3</v>
      </c>
      <c r="H85" s="32">
        <v>-1</v>
      </c>
      <c r="I85" s="32">
        <v>0</v>
      </c>
      <c r="J85" s="32">
        <v>0</v>
      </c>
      <c r="K85" s="32" t="s">
        <v>45</v>
      </c>
      <c r="L85" s="32" t="s">
        <v>45</v>
      </c>
      <c r="M85" s="32">
        <v>0</v>
      </c>
      <c r="N85" s="32">
        <v>1</v>
      </c>
      <c r="O85" s="32" t="s">
        <v>84</v>
      </c>
      <c r="P85" s="32" t="s">
        <v>23</v>
      </c>
      <c r="Q85" s="32">
        <v>0.25</v>
      </c>
      <c r="R85" s="32">
        <v>0.75</v>
      </c>
      <c r="S85" s="32">
        <v>0</v>
      </c>
      <c r="T85" s="32">
        <f t="shared" si="4"/>
        <v>1</v>
      </c>
      <c r="U85" s="32" t="s">
        <v>1068</v>
      </c>
      <c r="V85" s="32" t="s">
        <v>131</v>
      </c>
      <c r="W85" s="32" t="s">
        <v>35</v>
      </c>
      <c r="X85" s="32" t="s">
        <v>117</v>
      </c>
      <c r="Y85" s="32" t="s">
        <v>1069</v>
      </c>
      <c r="Z85" s="32" t="s">
        <v>1070</v>
      </c>
      <c r="AA85" s="32" t="s">
        <v>1071</v>
      </c>
      <c r="AB85" s="32" t="s">
        <v>1072</v>
      </c>
      <c r="AC85" s="32" t="s">
        <v>1073</v>
      </c>
      <c r="AD85" s="32" t="s">
        <v>1074</v>
      </c>
      <c r="AE85" s="32" t="s">
        <v>1075</v>
      </c>
      <c r="AF85" s="32" t="s">
        <v>1076</v>
      </c>
      <c r="AG85" s="32" t="s">
        <v>96</v>
      </c>
      <c r="AH85" s="35"/>
    </row>
    <row r="86" spans="1:34" ht="13" x14ac:dyDescent="0.15">
      <c r="A86" s="31">
        <v>85</v>
      </c>
      <c r="B86" s="32" t="s">
        <v>1077</v>
      </c>
      <c r="C86" s="32" t="s">
        <v>1078</v>
      </c>
      <c r="D86" s="32">
        <v>2011</v>
      </c>
      <c r="E86" s="32" t="s">
        <v>179</v>
      </c>
      <c r="F86" s="32">
        <v>3</v>
      </c>
      <c r="G86" s="32">
        <v>-3</v>
      </c>
      <c r="H86" s="32">
        <v>-2</v>
      </c>
      <c r="I86" s="32" t="s">
        <v>137</v>
      </c>
      <c r="J86" s="32" t="s">
        <v>137</v>
      </c>
      <c r="K86" s="32" t="s">
        <v>45</v>
      </c>
      <c r="L86" s="32" t="s">
        <v>45</v>
      </c>
      <c r="M86" s="32">
        <v>0</v>
      </c>
      <c r="N86" s="32">
        <v>1</v>
      </c>
      <c r="O86" s="32" t="s">
        <v>618</v>
      </c>
      <c r="P86" s="32" t="s">
        <v>16</v>
      </c>
      <c r="Q86" s="32">
        <v>0</v>
      </c>
      <c r="R86" s="32">
        <v>1</v>
      </c>
      <c r="S86" s="32">
        <v>0</v>
      </c>
      <c r="T86" s="32">
        <f t="shared" si="4"/>
        <v>1</v>
      </c>
      <c r="U86" s="32" t="s">
        <v>1079</v>
      </c>
      <c r="V86" s="32" t="s">
        <v>752</v>
      </c>
      <c r="W86" s="32" t="s">
        <v>35</v>
      </c>
      <c r="X86" s="32" t="s">
        <v>117</v>
      </c>
      <c r="Y86" s="32" t="s">
        <v>1080</v>
      </c>
      <c r="Z86" s="32" t="s">
        <v>1081</v>
      </c>
      <c r="AA86" s="32" t="s">
        <v>1082</v>
      </c>
      <c r="AB86" s="32" t="s">
        <v>1083</v>
      </c>
      <c r="AC86" s="32" t="s">
        <v>1084</v>
      </c>
      <c r="AD86" s="32" t="s">
        <v>1085</v>
      </c>
      <c r="AE86" s="32" t="s">
        <v>137</v>
      </c>
      <c r="AF86" s="32" t="s">
        <v>1086</v>
      </c>
      <c r="AG86" s="32" t="s">
        <v>96</v>
      </c>
      <c r="AH86" s="35"/>
    </row>
    <row r="87" spans="1:34" ht="13" x14ac:dyDescent="0.15">
      <c r="A87" s="33">
        <v>86</v>
      </c>
      <c r="B87" s="32" t="s">
        <v>1087</v>
      </c>
      <c r="C87" s="32" t="s">
        <v>1088</v>
      </c>
      <c r="D87" s="32">
        <v>2018</v>
      </c>
      <c r="E87" s="32" t="s">
        <v>99</v>
      </c>
      <c r="F87" s="32">
        <v>2</v>
      </c>
      <c r="G87" s="32">
        <v>-6</v>
      </c>
      <c r="H87" s="32">
        <v>-3</v>
      </c>
      <c r="I87" s="32">
        <v>-6</v>
      </c>
      <c r="J87" s="32">
        <v>6</v>
      </c>
      <c r="K87" s="32" t="s">
        <v>604</v>
      </c>
      <c r="L87" s="32" t="s">
        <v>43</v>
      </c>
      <c r="M87" s="32">
        <v>0</v>
      </c>
      <c r="N87" s="32">
        <v>1</v>
      </c>
      <c r="O87" s="32" t="s">
        <v>84</v>
      </c>
      <c r="P87" s="32" t="s">
        <v>16</v>
      </c>
      <c r="Q87" s="32">
        <v>0.75</v>
      </c>
      <c r="R87" s="32">
        <v>0.25</v>
      </c>
      <c r="S87" s="32">
        <v>0</v>
      </c>
      <c r="T87" s="32">
        <f t="shared" si="4"/>
        <v>1</v>
      </c>
      <c r="U87" s="32" t="s">
        <v>1089</v>
      </c>
      <c r="V87" s="32" t="s">
        <v>1090</v>
      </c>
      <c r="W87" s="32" t="s">
        <v>21</v>
      </c>
      <c r="X87" s="32" t="s">
        <v>1091</v>
      </c>
      <c r="Y87" s="32" t="s">
        <v>334</v>
      </c>
      <c r="Z87" s="32" t="s">
        <v>1092</v>
      </c>
      <c r="AA87" s="32" t="s">
        <v>1093</v>
      </c>
      <c r="AB87" s="32" t="s">
        <v>1094</v>
      </c>
      <c r="AC87" s="32" t="s">
        <v>1095</v>
      </c>
      <c r="AD87" s="32" t="s">
        <v>1096</v>
      </c>
      <c r="AE87" s="32" t="s">
        <v>1097</v>
      </c>
      <c r="AF87" s="32" t="s">
        <v>1098</v>
      </c>
      <c r="AG87" s="32" t="s">
        <v>96</v>
      </c>
      <c r="AH87" s="32" t="s">
        <v>126</v>
      </c>
    </row>
    <row r="88" spans="1:34" ht="13" x14ac:dyDescent="0.15">
      <c r="A88" s="31">
        <v>87</v>
      </c>
      <c r="B88" s="32" t="s">
        <v>1099</v>
      </c>
      <c r="C88" s="32" t="s">
        <v>1100</v>
      </c>
      <c r="D88" s="32">
        <v>2019</v>
      </c>
      <c r="E88" s="32" t="s">
        <v>1101</v>
      </c>
      <c r="F88" s="32">
        <v>3</v>
      </c>
      <c r="G88" s="32">
        <v>-3</v>
      </c>
      <c r="H88" s="32">
        <v>-1</v>
      </c>
      <c r="I88" s="32">
        <v>-3</v>
      </c>
      <c r="J88" s="32">
        <v>0</v>
      </c>
      <c r="K88" s="32" t="s">
        <v>1102</v>
      </c>
      <c r="L88" s="32" t="s">
        <v>1102</v>
      </c>
      <c r="M88" s="32">
        <v>1</v>
      </c>
      <c r="N88" s="32">
        <v>1</v>
      </c>
      <c r="O88" s="32" t="s">
        <v>84</v>
      </c>
      <c r="P88" s="32" t="s">
        <v>23</v>
      </c>
      <c r="Q88" s="32">
        <v>0.75</v>
      </c>
      <c r="R88" s="32">
        <v>0.25</v>
      </c>
      <c r="S88" s="32">
        <v>0</v>
      </c>
      <c r="T88" s="32">
        <v>1</v>
      </c>
      <c r="U88" s="32" t="s">
        <v>1103</v>
      </c>
      <c r="V88" s="32" t="s">
        <v>33</v>
      </c>
      <c r="W88" s="32" t="s">
        <v>33</v>
      </c>
      <c r="X88" s="32" t="s">
        <v>246</v>
      </c>
      <c r="Y88" s="32" t="s">
        <v>1069</v>
      </c>
      <c r="Z88" s="32" t="s">
        <v>1104</v>
      </c>
      <c r="AA88" s="32" t="s">
        <v>1105</v>
      </c>
      <c r="AB88" s="32" t="s">
        <v>1106</v>
      </c>
      <c r="AC88" s="32" t="s">
        <v>1107</v>
      </c>
      <c r="AD88" s="32" t="s">
        <v>1108</v>
      </c>
      <c r="AE88" s="32" t="s">
        <v>1109</v>
      </c>
      <c r="AF88" s="32" t="s">
        <v>1110</v>
      </c>
      <c r="AG88" s="32" t="s">
        <v>96</v>
      </c>
      <c r="AH88" s="32"/>
    </row>
    <row r="89" spans="1:34" ht="13" x14ac:dyDescent="0.15">
      <c r="A89" s="33">
        <v>88</v>
      </c>
      <c r="B89" s="32" t="s">
        <v>1111</v>
      </c>
      <c r="C89" s="32" t="s">
        <v>1112</v>
      </c>
      <c r="D89" s="32">
        <v>2009</v>
      </c>
      <c r="E89" s="32" t="s">
        <v>154</v>
      </c>
      <c r="F89" s="32">
        <v>3</v>
      </c>
      <c r="G89" s="32">
        <v>-3</v>
      </c>
      <c r="H89" s="32">
        <v>-2</v>
      </c>
      <c r="I89" s="32">
        <v>0</v>
      </c>
      <c r="J89" s="32">
        <v>4</v>
      </c>
      <c r="K89" s="32" t="s">
        <v>45</v>
      </c>
      <c r="L89" s="32" t="s">
        <v>45</v>
      </c>
      <c r="M89" s="32">
        <v>0</v>
      </c>
      <c r="N89" s="32">
        <v>1</v>
      </c>
      <c r="O89" s="32" t="s">
        <v>84</v>
      </c>
      <c r="P89" s="32" t="s">
        <v>23</v>
      </c>
      <c r="Q89" s="32">
        <v>1</v>
      </c>
      <c r="R89" s="32">
        <v>0</v>
      </c>
      <c r="S89" s="32">
        <v>0</v>
      </c>
      <c r="T89" s="32">
        <f t="shared" ref="T89:T92" si="5">SUM(Q89:S89)</f>
        <v>1</v>
      </c>
      <c r="U89" s="32" t="s">
        <v>1113</v>
      </c>
      <c r="V89" s="32" t="s">
        <v>1114</v>
      </c>
      <c r="W89" s="32" t="s">
        <v>37</v>
      </c>
      <c r="X89" s="32" t="s">
        <v>1115</v>
      </c>
      <c r="Y89" s="32" t="s">
        <v>1116</v>
      </c>
      <c r="Z89" s="32" t="s">
        <v>1117</v>
      </c>
      <c r="AA89" s="32" t="s">
        <v>1118</v>
      </c>
      <c r="AB89" s="32" t="s">
        <v>1119</v>
      </c>
      <c r="AC89" s="32" t="s">
        <v>1120</v>
      </c>
      <c r="AD89" s="32" t="s">
        <v>1121</v>
      </c>
      <c r="AE89" s="32" t="s">
        <v>137</v>
      </c>
      <c r="AF89" s="32" t="s">
        <v>1122</v>
      </c>
      <c r="AG89" s="32" t="s">
        <v>96</v>
      </c>
      <c r="AH89" s="35"/>
    </row>
    <row r="90" spans="1:34" ht="13" x14ac:dyDescent="0.15">
      <c r="A90" s="31">
        <v>89</v>
      </c>
      <c r="B90" s="32" t="s">
        <v>1123</v>
      </c>
      <c r="C90" s="32" t="s">
        <v>1124</v>
      </c>
      <c r="D90" s="32">
        <v>2020</v>
      </c>
      <c r="E90" s="32" t="s">
        <v>1125</v>
      </c>
      <c r="F90" s="32">
        <v>3</v>
      </c>
      <c r="G90" s="32">
        <v>-7</v>
      </c>
      <c r="H90" s="32">
        <v>-6</v>
      </c>
      <c r="I90" s="32">
        <v>-2</v>
      </c>
      <c r="J90" s="32">
        <v>2</v>
      </c>
      <c r="K90" s="32" t="s">
        <v>1126</v>
      </c>
      <c r="L90" s="32" t="s">
        <v>43</v>
      </c>
      <c r="M90" s="32">
        <v>0</v>
      </c>
      <c r="N90" s="32">
        <v>0</v>
      </c>
      <c r="O90" s="32" t="s">
        <v>268</v>
      </c>
      <c r="P90" s="32" t="s">
        <v>23</v>
      </c>
      <c r="Q90" s="32">
        <v>1</v>
      </c>
      <c r="R90" s="32">
        <v>0</v>
      </c>
      <c r="S90" s="32">
        <v>0</v>
      </c>
      <c r="T90" s="32">
        <f t="shared" si="5"/>
        <v>1</v>
      </c>
      <c r="U90" s="32" t="s">
        <v>1127</v>
      </c>
      <c r="V90" s="32" t="s">
        <v>1128</v>
      </c>
      <c r="W90" s="32" t="s">
        <v>17</v>
      </c>
      <c r="X90" s="32" t="s">
        <v>971</v>
      </c>
      <c r="Y90" s="32" t="s">
        <v>1069</v>
      </c>
      <c r="Z90" s="32" t="s">
        <v>1129</v>
      </c>
      <c r="AA90" s="32" t="s">
        <v>1130</v>
      </c>
      <c r="AB90" s="32" t="s">
        <v>1124</v>
      </c>
      <c r="AC90" s="32" t="s">
        <v>1131</v>
      </c>
      <c r="AD90" s="32" t="s">
        <v>1132</v>
      </c>
      <c r="AE90" s="32" t="s">
        <v>1133</v>
      </c>
      <c r="AF90" s="32" t="s">
        <v>1134</v>
      </c>
      <c r="AG90" s="32" t="s">
        <v>96</v>
      </c>
      <c r="AH90" s="32" t="s">
        <v>126</v>
      </c>
    </row>
    <row r="91" spans="1:34" ht="13" x14ac:dyDescent="0.15">
      <c r="A91" s="33">
        <v>90</v>
      </c>
      <c r="B91" s="32" t="s">
        <v>1135</v>
      </c>
      <c r="C91" s="32" t="s">
        <v>1136</v>
      </c>
      <c r="D91" s="32">
        <v>1996</v>
      </c>
      <c r="E91" s="32" t="s">
        <v>164</v>
      </c>
      <c r="F91" s="32">
        <v>3</v>
      </c>
      <c r="G91" s="32">
        <v>-3</v>
      </c>
      <c r="H91" s="32">
        <v>-1</v>
      </c>
      <c r="I91" s="32">
        <v>0</v>
      </c>
      <c r="J91" s="32">
        <v>6</v>
      </c>
      <c r="K91" s="32" t="s">
        <v>45</v>
      </c>
      <c r="L91" s="32" t="s">
        <v>44</v>
      </c>
      <c r="M91" s="32">
        <v>0</v>
      </c>
      <c r="N91" s="32">
        <v>1</v>
      </c>
      <c r="O91" s="32" t="s">
        <v>165</v>
      </c>
      <c r="P91" s="32" t="s">
        <v>23</v>
      </c>
      <c r="Q91" s="32">
        <v>0.25</v>
      </c>
      <c r="R91" s="32">
        <v>0.75</v>
      </c>
      <c r="S91" s="32">
        <v>0</v>
      </c>
      <c r="T91" s="32">
        <f t="shared" si="5"/>
        <v>1</v>
      </c>
      <c r="U91" s="32" t="s">
        <v>1137</v>
      </c>
      <c r="V91" s="32" t="s">
        <v>1138</v>
      </c>
      <c r="W91" s="32" t="s">
        <v>28</v>
      </c>
      <c r="X91" s="32" t="s">
        <v>1139</v>
      </c>
      <c r="Y91" s="32" t="s">
        <v>102</v>
      </c>
      <c r="Z91" s="32" t="s">
        <v>1140</v>
      </c>
      <c r="AA91" s="32" t="s">
        <v>1141</v>
      </c>
      <c r="AB91" s="32" t="s">
        <v>1142</v>
      </c>
      <c r="AC91" s="32" t="s">
        <v>1143</v>
      </c>
      <c r="AD91" s="32" t="s">
        <v>1144</v>
      </c>
      <c r="AE91" s="32" t="s">
        <v>1145</v>
      </c>
      <c r="AF91" s="32" t="s">
        <v>1146</v>
      </c>
      <c r="AG91" s="32" t="s">
        <v>96</v>
      </c>
      <c r="AH91" s="35"/>
    </row>
    <row r="92" spans="1:34" ht="13" x14ac:dyDescent="0.15">
      <c r="A92" s="31">
        <v>91</v>
      </c>
      <c r="B92" s="32" t="s">
        <v>1147</v>
      </c>
      <c r="C92" s="32" t="s">
        <v>1148</v>
      </c>
      <c r="D92" s="32">
        <v>2009</v>
      </c>
      <c r="E92" s="32" t="s">
        <v>99</v>
      </c>
      <c r="F92" s="32">
        <v>2</v>
      </c>
      <c r="G92" s="32">
        <v>-5</v>
      </c>
      <c r="H92" s="32">
        <v>-4</v>
      </c>
      <c r="I92" s="32">
        <v>3</v>
      </c>
      <c r="J92" s="32">
        <v>6</v>
      </c>
      <c r="K92" s="32" t="s">
        <v>604</v>
      </c>
      <c r="L92" s="32" t="s">
        <v>43</v>
      </c>
      <c r="M92" s="32">
        <v>0</v>
      </c>
      <c r="N92" s="32">
        <v>1</v>
      </c>
      <c r="O92" s="32" t="s">
        <v>84</v>
      </c>
      <c r="P92" s="32" t="s">
        <v>23</v>
      </c>
      <c r="Q92" s="32">
        <v>0.5</v>
      </c>
      <c r="R92" s="32">
        <v>0.5</v>
      </c>
      <c r="S92" s="32">
        <v>0</v>
      </c>
      <c r="T92" s="32">
        <f t="shared" si="5"/>
        <v>1</v>
      </c>
      <c r="U92" s="32" t="s">
        <v>1149</v>
      </c>
      <c r="V92" s="32" t="s">
        <v>1150</v>
      </c>
      <c r="W92" s="32" t="s">
        <v>21</v>
      </c>
      <c r="X92" s="32" t="s">
        <v>1151</v>
      </c>
      <c r="Y92" s="32" t="s">
        <v>284</v>
      </c>
      <c r="Z92" s="32" t="s">
        <v>1152</v>
      </c>
      <c r="AA92" s="32" t="s">
        <v>1153</v>
      </c>
      <c r="AB92" s="32" t="s">
        <v>1154</v>
      </c>
      <c r="AC92" s="32" t="s">
        <v>1155</v>
      </c>
      <c r="AD92" s="32" t="s">
        <v>1156</v>
      </c>
      <c r="AE92" s="32" t="s">
        <v>137</v>
      </c>
      <c r="AF92" s="32" t="s">
        <v>1157</v>
      </c>
      <c r="AG92" s="32" t="s">
        <v>96</v>
      </c>
      <c r="AH92" s="35"/>
    </row>
    <row r="93" spans="1:34" ht="13" x14ac:dyDescent="0.15">
      <c r="A93" s="33">
        <v>92</v>
      </c>
      <c r="B93" s="33" t="s">
        <v>1158</v>
      </c>
      <c r="C93" s="33" t="s">
        <v>1159</v>
      </c>
      <c r="D93" s="33">
        <v>2009</v>
      </c>
      <c r="E93" s="33" t="s">
        <v>1160</v>
      </c>
      <c r="F93" s="33">
        <v>2</v>
      </c>
      <c r="G93" s="33">
        <v>-6</v>
      </c>
      <c r="H93" s="33">
        <v>-6</v>
      </c>
      <c r="I93" s="33">
        <v>2</v>
      </c>
      <c r="J93" s="33">
        <v>4</v>
      </c>
      <c r="K93" s="33" t="s">
        <v>330</v>
      </c>
      <c r="L93" s="33" t="s">
        <v>42</v>
      </c>
      <c r="M93" s="33">
        <v>0</v>
      </c>
      <c r="N93" s="33">
        <v>1</v>
      </c>
      <c r="O93" s="33" t="s">
        <v>243</v>
      </c>
      <c r="P93" s="33" t="s">
        <v>16</v>
      </c>
      <c r="Q93" s="33">
        <v>0</v>
      </c>
      <c r="R93" s="33">
        <v>1</v>
      </c>
      <c r="S93" s="33">
        <v>0</v>
      </c>
      <c r="T93" s="33">
        <v>1</v>
      </c>
      <c r="U93" s="33" t="s">
        <v>1161</v>
      </c>
      <c r="V93" s="33" t="s">
        <v>1162</v>
      </c>
      <c r="W93" s="33" t="s">
        <v>15</v>
      </c>
      <c r="X93" s="33" t="s">
        <v>1163</v>
      </c>
      <c r="Y93" s="33" t="s">
        <v>643</v>
      </c>
      <c r="Z93" s="33" t="s">
        <v>1164</v>
      </c>
      <c r="AA93" s="33" t="s">
        <v>1165</v>
      </c>
      <c r="AB93" s="33" t="s">
        <v>1166</v>
      </c>
      <c r="AC93" s="33" t="s">
        <v>1167</v>
      </c>
      <c r="AD93" s="33" t="s">
        <v>1168</v>
      </c>
      <c r="AE93" s="33" t="s">
        <v>94</v>
      </c>
      <c r="AF93" s="33" t="s">
        <v>1169</v>
      </c>
      <c r="AG93" s="33" t="s">
        <v>96</v>
      </c>
      <c r="AH93" s="33" t="s">
        <v>126</v>
      </c>
    </row>
    <row r="94" spans="1:34" ht="13" x14ac:dyDescent="0.15">
      <c r="A94" s="31">
        <v>93</v>
      </c>
      <c r="B94" s="32" t="s">
        <v>1170</v>
      </c>
      <c r="C94" s="32" t="s">
        <v>1171</v>
      </c>
      <c r="D94" s="32">
        <v>2010</v>
      </c>
      <c r="E94" s="32" t="s">
        <v>1172</v>
      </c>
      <c r="F94" s="32">
        <v>3</v>
      </c>
      <c r="G94" s="32">
        <v>-9</v>
      </c>
      <c r="H94" s="32">
        <v>-4</v>
      </c>
      <c r="I94" s="32">
        <v>-6</v>
      </c>
      <c r="J94" s="32">
        <v>-6</v>
      </c>
      <c r="K94" s="32" t="s">
        <v>308</v>
      </c>
      <c r="L94" s="32" t="s">
        <v>43</v>
      </c>
      <c r="M94" s="32">
        <v>0</v>
      </c>
      <c r="N94" s="32">
        <v>0</v>
      </c>
      <c r="O94" s="32" t="s">
        <v>165</v>
      </c>
      <c r="P94" s="32" t="s">
        <v>113</v>
      </c>
      <c r="Q94" s="32">
        <v>0</v>
      </c>
      <c r="R94" s="32">
        <v>0</v>
      </c>
      <c r="S94" s="32">
        <v>1</v>
      </c>
      <c r="T94" s="32">
        <f>SUM(Q94:S94)</f>
        <v>1</v>
      </c>
      <c r="U94" s="32" t="s">
        <v>1173</v>
      </c>
      <c r="V94" s="32" t="s">
        <v>1174</v>
      </c>
      <c r="W94" s="32" t="s">
        <v>21</v>
      </c>
      <c r="X94" s="32" t="s">
        <v>1175</v>
      </c>
      <c r="Y94" s="32" t="s">
        <v>1176</v>
      </c>
      <c r="Z94" s="32" t="s">
        <v>1177</v>
      </c>
      <c r="AA94" s="32" t="s">
        <v>1178</v>
      </c>
      <c r="AB94" s="32" t="s">
        <v>1179</v>
      </c>
      <c r="AC94" s="32" t="s">
        <v>1180</v>
      </c>
      <c r="AD94" s="32" t="s">
        <v>1173</v>
      </c>
      <c r="AE94" s="32" t="s">
        <v>137</v>
      </c>
      <c r="AF94" s="32" t="s">
        <v>1181</v>
      </c>
      <c r="AG94" s="32" t="s">
        <v>96</v>
      </c>
      <c r="AH94" s="32" t="s">
        <v>126</v>
      </c>
    </row>
    <row r="95" spans="1:34" ht="13" x14ac:dyDescent="0.15">
      <c r="A95" s="33">
        <v>94</v>
      </c>
      <c r="B95" s="32" t="s">
        <v>1182</v>
      </c>
      <c r="C95" s="32" t="s">
        <v>1183</v>
      </c>
      <c r="D95" s="32">
        <v>2018</v>
      </c>
      <c r="E95" s="32" t="s">
        <v>1184</v>
      </c>
      <c r="F95" s="32">
        <v>3</v>
      </c>
      <c r="G95" s="32">
        <v>-1</v>
      </c>
      <c r="H95" s="32">
        <v>-1</v>
      </c>
      <c r="I95" s="32">
        <v>-2</v>
      </c>
      <c r="J95" s="32">
        <v>0</v>
      </c>
      <c r="K95" s="32" t="s">
        <v>45</v>
      </c>
      <c r="L95" s="32" t="s">
        <v>45</v>
      </c>
      <c r="M95" s="32">
        <v>0</v>
      </c>
      <c r="N95" s="32">
        <v>1</v>
      </c>
      <c r="O95" s="32" t="s">
        <v>84</v>
      </c>
      <c r="P95" s="32" t="s">
        <v>16</v>
      </c>
      <c r="Q95" s="32">
        <v>0.25</v>
      </c>
      <c r="R95" s="32">
        <v>0</v>
      </c>
      <c r="S95" s="32">
        <v>0.75</v>
      </c>
      <c r="T95" s="32">
        <v>1</v>
      </c>
      <c r="U95" s="32" t="s">
        <v>1185</v>
      </c>
      <c r="V95" s="32" t="s">
        <v>33</v>
      </c>
      <c r="W95" s="32" t="s">
        <v>33</v>
      </c>
      <c r="X95" s="32" t="s">
        <v>246</v>
      </c>
      <c r="Y95" s="32" t="s">
        <v>1186</v>
      </c>
      <c r="Z95" s="32" t="s">
        <v>1187</v>
      </c>
      <c r="AA95" s="32" t="s">
        <v>1188</v>
      </c>
      <c r="AB95" s="32" t="s">
        <v>1189</v>
      </c>
      <c r="AC95" s="32" t="s">
        <v>1190</v>
      </c>
      <c r="AD95" s="32" t="s">
        <v>1191</v>
      </c>
      <c r="AE95" s="32" t="s">
        <v>1192</v>
      </c>
      <c r="AF95" s="32" t="s">
        <v>1193</v>
      </c>
      <c r="AG95" s="32" t="s">
        <v>96</v>
      </c>
      <c r="AH95" s="32"/>
    </row>
    <row r="96" spans="1:34" ht="13" x14ac:dyDescent="0.15">
      <c r="A96" s="31">
        <v>95</v>
      </c>
      <c r="B96" s="32" t="s">
        <v>1194</v>
      </c>
      <c r="C96" s="32" t="s">
        <v>1195</v>
      </c>
      <c r="D96" s="32">
        <v>2019</v>
      </c>
      <c r="E96" s="32" t="s">
        <v>1196</v>
      </c>
      <c r="F96" s="32">
        <v>3</v>
      </c>
      <c r="G96" s="32">
        <v>-10</v>
      </c>
      <c r="H96" s="32">
        <v>-7</v>
      </c>
      <c r="I96" s="32">
        <v>-15</v>
      </c>
      <c r="J96" s="32">
        <v>-6</v>
      </c>
      <c r="K96" s="32" t="s">
        <v>42</v>
      </c>
      <c r="L96" s="32" t="s">
        <v>42</v>
      </c>
      <c r="M96" s="32">
        <v>0</v>
      </c>
      <c r="N96" s="32">
        <v>1</v>
      </c>
      <c r="O96" s="32" t="s">
        <v>84</v>
      </c>
      <c r="P96" s="32" t="s">
        <v>16</v>
      </c>
      <c r="Q96" s="32">
        <v>0.5</v>
      </c>
      <c r="R96" s="32">
        <v>0.5</v>
      </c>
      <c r="S96" s="32">
        <v>0</v>
      </c>
      <c r="T96" s="32">
        <f t="shared" ref="T96:T98" si="6">SUM(Q96:S96)</f>
        <v>1</v>
      </c>
      <c r="U96" s="32" t="s">
        <v>1197</v>
      </c>
      <c r="V96" s="32" t="s">
        <v>1198</v>
      </c>
      <c r="W96" s="32" t="s">
        <v>9</v>
      </c>
      <c r="X96" s="32" t="s">
        <v>101</v>
      </c>
      <c r="Y96" s="32" t="s">
        <v>102</v>
      </c>
      <c r="Z96" s="32" t="s">
        <v>1199</v>
      </c>
      <c r="AA96" s="32" t="s">
        <v>1200</v>
      </c>
      <c r="AB96" s="32" t="s">
        <v>1201</v>
      </c>
      <c r="AC96" s="32" t="s">
        <v>1202</v>
      </c>
      <c r="AD96" s="32" t="s">
        <v>94</v>
      </c>
      <c r="AE96" s="36" t="s">
        <v>1203</v>
      </c>
      <c r="AF96" s="32" t="s">
        <v>1204</v>
      </c>
      <c r="AG96" s="32" t="s">
        <v>564</v>
      </c>
      <c r="AH96" s="32" t="s">
        <v>126</v>
      </c>
    </row>
    <row r="97" spans="1:34" ht="13" x14ac:dyDescent="0.15">
      <c r="A97" s="33">
        <v>96</v>
      </c>
      <c r="B97" s="32" t="s">
        <v>1205</v>
      </c>
      <c r="C97" s="32" t="s">
        <v>1206</v>
      </c>
      <c r="D97" s="32">
        <v>2010</v>
      </c>
      <c r="E97" s="32" t="s">
        <v>1207</v>
      </c>
      <c r="F97" s="32">
        <v>3</v>
      </c>
      <c r="G97" s="32">
        <v>-4</v>
      </c>
      <c r="H97" s="32">
        <v>-1</v>
      </c>
      <c r="I97" s="32">
        <v>-3</v>
      </c>
      <c r="J97" s="32">
        <v>0</v>
      </c>
      <c r="K97" s="32" t="s">
        <v>216</v>
      </c>
      <c r="L97" s="32" t="s">
        <v>45</v>
      </c>
      <c r="M97" s="32">
        <v>0</v>
      </c>
      <c r="N97" s="32">
        <v>1</v>
      </c>
      <c r="O97" s="32" t="s">
        <v>165</v>
      </c>
      <c r="P97" s="32" t="s">
        <v>113</v>
      </c>
      <c r="Q97" s="32">
        <v>1</v>
      </c>
      <c r="R97" s="32">
        <v>0</v>
      </c>
      <c r="S97" s="32">
        <v>0</v>
      </c>
      <c r="T97" s="32">
        <f t="shared" si="6"/>
        <v>1</v>
      </c>
      <c r="U97" s="32" t="s">
        <v>1208</v>
      </c>
      <c r="V97" s="32" t="s">
        <v>1209</v>
      </c>
      <c r="W97" s="32" t="s">
        <v>33</v>
      </c>
      <c r="X97" s="32" t="s">
        <v>259</v>
      </c>
      <c r="Y97" s="32" t="s">
        <v>582</v>
      </c>
      <c r="Z97" s="32" t="s">
        <v>1210</v>
      </c>
      <c r="AA97" s="32" t="s">
        <v>1211</v>
      </c>
      <c r="AB97" s="32" t="s">
        <v>1212</v>
      </c>
      <c r="AC97" s="32" t="s">
        <v>1213</v>
      </c>
      <c r="AD97" s="32" t="s">
        <v>1214</v>
      </c>
      <c r="AE97" s="32" t="s">
        <v>137</v>
      </c>
      <c r="AF97" s="32" t="s">
        <v>1215</v>
      </c>
      <c r="AG97" s="32" t="s">
        <v>96</v>
      </c>
      <c r="AH97" s="35"/>
    </row>
    <row r="98" spans="1:34" ht="13" x14ac:dyDescent="0.15">
      <c r="A98" s="31">
        <v>97</v>
      </c>
      <c r="B98" s="32" t="s">
        <v>1216</v>
      </c>
      <c r="C98" s="32" t="s">
        <v>1217</v>
      </c>
      <c r="D98" s="32">
        <v>2000</v>
      </c>
      <c r="E98" s="32" t="s">
        <v>1218</v>
      </c>
      <c r="F98" s="32">
        <v>3</v>
      </c>
      <c r="G98" s="32">
        <v>-9</v>
      </c>
      <c r="H98" s="32">
        <v>-1</v>
      </c>
      <c r="I98" s="32">
        <v>-6</v>
      </c>
      <c r="J98" s="32">
        <v>0</v>
      </c>
      <c r="K98" s="32" t="s">
        <v>405</v>
      </c>
      <c r="L98" s="32" t="s">
        <v>45</v>
      </c>
      <c r="M98" s="32">
        <v>1</v>
      </c>
      <c r="N98" s="32">
        <v>1</v>
      </c>
      <c r="O98" s="32" t="s">
        <v>84</v>
      </c>
      <c r="P98" s="32" t="s">
        <v>16</v>
      </c>
      <c r="Q98" s="32">
        <v>0.5</v>
      </c>
      <c r="R98" s="32">
        <v>0.5</v>
      </c>
      <c r="S98" s="32">
        <v>0</v>
      </c>
      <c r="T98" s="32">
        <f t="shared" si="6"/>
        <v>1</v>
      </c>
      <c r="U98" s="32" t="s">
        <v>1219</v>
      </c>
      <c r="V98" s="32" t="s">
        <v>1220</v>
      </c>
      <c r="W98" s="32" t="s">
        <v>116</v>
      </c>
      <c r="X98" s="32" t="s">
        <v>259</v>
      </c>
      <c r="Y98" s="32" t="s">
        <v>102</v>
      </c>
      <c r="Z98" s="32" t="s">
        <v>1221</v>
      </c>
      <c r="AA98" s="32" t="s">
        <v>1222</v>
      </c>
      <c r="AB98" s="32" t="s">
        <v>1223</v>
      </c>
      <c r="AC98" s="32" t="s">
        <v>1224</v>
      </c>
      <c r="AD98" s="32" t="s">
        <v>1225</v>
      </c>
      <c r="AE98" s="32" t="s">
        <v>137</v>
      </c>
      <c r="AF98" s="32" t="s">
        <v>1226</v>
      </c>
      <c r="AG98" s="32" t="s">
        <v>151</v>
      </c>
      <c r="AH98" s="32"/>
    </row>
    <row r="99" spans="1:34" ht="13" x14ac:dyDescent="0.15">
      <c r="A99" s="33">
        <v>98</v>
      </c>
      <c r="B99" s="32" t="s">
        <v>1227</v>
      </c>
      <c r="C99" s="32" t="s">
        <v>1228</v>
      </c>
      <c r="D99" s="32">
        <v>2020</v>
      </c>
      <c r="E99" s="32" t="s">
        <v>1229</v>
      </c>
      <c r="F99" s="32">
        <v>2</v>
      </c>
      <c r="G99" s="32">
        <v>-10</v>
      </c>
      <c r="H99" s="32">
        <v>-6</v>
      </c>
      <c r="I99" s="32">
        <v>-6</v>
      </c>
      <c r="J99" s="32">
        <v>5</v>
      </c>
      <c r="K99" s="32" t="s">
        <v>330</v>
      </c>
      <c r="L99" s="32" t="s">
        <v>42</v>
      </c>
      <c r="M99" s="32">
        <v>0</v>
      </c>
      <c r="N99" s="32">
        <v>1</v>
      </c>
      <c r="O99" s="32" t="s">
        <v>84</v>
      </c>
      <c r="P99" s="32" t="s">
        <v>16</v>
      </c>
      <c r="Q99" s="32">
        <v>0.5</v>
      </c>
      <c r="R99" s="32">
        <v>0.5</v>
      </c>
      <c r="S99" s="32">
        <v>0</v>
      </c>
      <c r="T99" s="32">
        <v>1</v>
      </c>
      <c r="U99" s="32" t="s">
        <v>1230</v>
      </c>
      <c r="V99" s="32" t="s">
        <v>15</v>
      </c>
      <c r="W99" s="32" t="s">
        <v>15</v>
      </c>
      <c r="X99" s="32" t="s">
        <v>422</v>
      </c>
      <c r="Y99" s="32" t="s">
        <v>233</v>
      </c>
      <c r="Z99" s="32" t="s">
        <v>1231</v>
      </c>
      <c r="AA99" s="32" t="s">
        <v>1232</v>
      </c>
      <c r="AB99" s="32" t="s">
        <v>1233</v>
      </c>
      <c r="AC99" s="32" t="s">
        <v>1234</v>
      </c>
      <c r="AD99" s="32" t="s">
        <v>1235</v>
      </c>
      <c r="AE99" s="32" t="s">
        <v>94</v>
      </c>
      <c r="AF99" s="32" t="s">
        <v>1236</v>
      </c>
      <c r="AG99" s="32" t="s">
        <v>96</v>
      </c>
      <c r="AH99" s="32"/>
    </row>
    <row r="100" spans="1:34" ht="13" x14ac:dyDescent="0.15">
      <c r="A100" s="31">
        <v>99</v>
      </c>
      <c r="B100" s="32" t="s">
        <v>1237</v>
      </c>
      <c r="C100" s="32" t="s">
        <v>1238</v>
      </c>
      <c r="D100" s="32">
        <v>2014</v>
      </c>
      <c r="E100" s="32" t="s">
        <v>111</v>
      </c>
      <c r="F100" s="32">
        <v>3</v>
      </c>
      <c r="G100" s="32">
        <v>-10</v>
      </c>
      <c r="H100" s="32">
        <v>-9</v>
      </c>
      <c r="I100" s="32">
        <v>-15</v>
      </c>
      <c r="J100" s="32">
        <v>-9</v>
      </c>
      <c r="K100" s="32" t="s">
        <v>42</v>
      </c>
      <c r="L100" s="32" t="s">
        <v>42</v>
      </c>
      <c r="M100" s="32">
        <v>0</v>
      </c>
      <c r="N100" s="32">
        <v>1</v>
      </c>
      <c r="O100" s="32" t="s">
        <v>84</v>
      </c>
      <c r="P100" s="32" t="s">
        <v>23</v>
      </c>
      <c r="Q100" s="32">
        <v>1</v>
      </c>
      <c r="R100" s="32">
        <v>0</v>
      </c>
      <c r="S100" s="32">
        <v>0</v>
      </c>
      <c r="T100" s="32">
        <f t="shared" ref="T100:T103" si="7">SUM(Q100:S100)</f>
        <v>1</v>
      </c>
      <c r="U100" s="32" t="s">
        <v>1239</v>
      </c>
      <c r="V100" s="32" t="s">
        <v>9</v>
      </c>
      <c r="W100" s="32" t="s">
        <v>9</v>
      </c>
      <c r="X100" s="32" t="s">
        <v>42</v>
      </c>
      <c r="Y100" s="32" t="s">
        <v>102</v>
      </c>
      <c r="Z100" s="32" t="s">
        <v>1240</v>
      </c>
      <c r="AA100" s="32" t="s">
        <v>1241</v>
      </c>
      <c r="AB100" s="32" t="s">
        <v>1242</v>
      </c>
      <c r="AC100" s="32" t="s">
        <v>1243</v>
      </c>
      <c r="AD100" s="32" t="s">
        <v>1244</v>
      </c>
      <c r="AE100" s="32" t="s">
        <v>137</v>
      </c>
      <c r="AF100" s="32" t="s">
        <v>1245</v>
      </c>
      <c r="AG100" s="32" t="s">
        <v>401</v>
      </c>
      <c r="AH100" s="32" t="s">
        <v>490</v>
      </c>
    </row>
    <row r="101" spans="1:34" ht="13" x14ac:dyDescent="0.15">
      <c r="A101" s="33">
        <v>100</v>
      </c>
      <c r="B101" s="32" t="s">
        <v>1246</v>
      </c>
      <c r="C101" s="32" t="s">
        <v>1247</v>
      </c>
      <c r="D101" s="32">
        <v>2020</v>
      </c>
      <c r="E101" s="32" t="s">
        <v>99</v>
      </c>
      <c r="F101" s="32" t="s">
        <v>1248</v>
      </c>
      <c r="G101" s="32">
        <v>-10</v>
      </c>
      <c r="H101" s="32">
        <v>-6</v>
      </c>
      <c r="I101" s="32">
        <v>-9</v>
      </c>
      <c r="J101" s="32">
        <v>0</v>
      </c>
      <c r="K101" s="32" t="s">
        <v>42</v>
      </c>
      <c r="L101" s="32" t="s">
        <v>42</v>
      </c>
      <c r="M101" s="32">
        <v>0</v>
      </c>
      <c r="N101" s="32">
        <v>1</v>
      </c>
      <c r="O101" s="32" t="s">
        <v>84</v>
      </c>
      <c r="P101" s="32" t="s">
        <v>16</v>
      </c>
      <c r="Q101" s="32">
        <v>0.5</v>
      </c>
      <c r="R101" s="32">
        <v>0.5</v>
      </c>
      <c r="S101" s="32">
        <v>0</v>
      </c>
      <c r="T101" s="32">
        <f t="shared" si="7"/>
        <v>1</v>
      </c>
      <c r="U101" s="32" t="s">
        <v>1249</v>
      </c>
      <c r="V101" s="32" t="s">
        <v>555</v>
      </c>
      <c r="W101" s="32" t="s">
        <v>9</v>
      </c>
      <c r="X101" s="32" t="s">
        <v>496</v>
      </c>
      <c r="Y101" s="32" t="s">
        <v>102</v>
      </c>
      <c r="Z101" s="32" t="s">
        <v>1250</v>
      </c>
      <c r="AA101" s="32" t="s">
        <v>1251</v>
      </c>
      <c r="AB101" s="32" t="s">
        <v>1252</v>
      </c>
      <c r="AC101" s="32" t="s">
        <v>1253</v>
      </c>
      <c r="AD101" s="32" t="s">
        <v>1254</v>
      </c>
      <c r="AE101" s="45"/>
      <c r="AF101" s="32" t="s">
        <v>1255</v>
      </c>
      <c r="AG101" s="32" t="s">
        <v>564</v>
      </c>
      <c r="AH101" s="32" t="s">
        <v>126</v>
      </c>
    </row>
    <row r="102" spans="1:34" ht="13" x14ac:dyDescent="0.15">
      <c r="A102" s="31">
        <v>101</v>
      </c>
      <c r="B102" s="32" t="s">
        <v>1256</v>
      </c>
      <c r="C102" s="32" t="s">
        <v>1257</v>
      </c>
      <c r="D102" s="32">
        <v>2018</v>
      </c>
      <c r="E102" s="32" t="s">
        <v>99</v>
      </c>
      <c r="F102" s="32">
        <v>3</v>
      </c>
      <c r="G102" s="32">
        <v>-10</v>
      </c>
      <c r="H102" s="32">
        <v>-5</v>
      </c>
      <c r="I102" s="32">
        <v>-9</v>
      </c>
      <c r="J102" s="32">
        <v>0</v>
      </c>
      <c r="K102" s="32" t="s">
        <v>308</v>
      </c>
      <c r="L102" s="32" t="s">
        <v>42</v>
      </c>
      <c r="M102" s="32">
        <v>0</v>
      </c>
      <c r="N102" s="32">
        <v>1</v>
      </c>
      <c r="O102" s="32" t="s">
        <v>84</v>
      </c>
      <c r="P102" s="32" t="s">
        <v>16</v>
      </c>
      <c r="Q102" s="32">
        <v>0.75</v>
      </c>
      <c r="R102" s="32">
        <v>0</v>
      </c>
      <c r="S102" s="32">
        <v>0.25</v>
      </c>
      <c r="T102" s="32">
        <f t="shared" si="7"/>
        <v>1</v>
      </c>
      <c r="U102" s="32" t="s">
        <v>1258</v>
      </c>
      <c r="V102" s="32" t="s">
        <v>1259</v>
      </c>
      <c r="W102" s="32" t="s">
        <v>12</v>
      </c>
      <c r="X102" s="32" t="s">
        <v>1260</v>
      </c>
      <c r="Y102" s="32" t="s">
        <v>233</v>
      </c>
      <c r="Z102" s="32" t="s">
        <v>1261</v>
      </c>
      <c r="AA102" s="32" t="s">
        <v>1262</v>
      </c>
      <c r="AB102" s="32" t="s">
        <v>1263</v>
      </c>
      <c r="AC102" s="32" t="s">
        <v>1264</v>
      </c>
      <c r="AD102" s="32" t="s">
        <v>1265</v>
      </c>
      <c r="AE102" s="32" t="s">
        <v>94</v>
      </c>
      <c r="AF102" s="32" t="s">
        <v>94</v>
      </c>
      <c r="AG102" s="32" t="s">
        <v>96</v>
      </c>
      <c r="AH102" s="32" t="s">
        <v>126</v>
      </c>
    </row>
    <row r="103" spans="1:34" ht="13" x14ac:dyDescent="0.15">
      <c r="A103" s="33">
        <v>102</v>
      </c>
      <c r="B103" s="32" t="s">
        <v>1266</v>
      </c>
      <c r="C103" s="32" t="s">
        <v>1267</v>
      </c>
      <c r="D103" s="32">
        <v>2006</v>
      </c>
      <c r="E103" s="32" t="s">
        <v>1268</v>
      </c>
      <c r="F103" s="32">
        <v>3</v>
      </c>
      <c r="G103" s="32">
        <v>-4</v>
      </c>
      <c r="H103" s="32">
        <v>-1</v>
      </c>
      <c r="I103" s="32">
        <v>-1</v>
      </c>
      <c r="J103" s="32">
        <v>0</v>
      </c>
      <c r="K103" s="32" t="s">
        <v>44</v>
      </c>
      <c r="L103" s="32" t="s">
        <v>44</v>
      </c>
      <c r="M103" s="32">
        <v>0</v>
      </c>
      <c r="N103" s="32">
        <v>1</v>
      </c>
      <c r="O103" s="32" t="s">
        <v>84</v>
      </c>
      <c r="P103" s="32" t="s">
        <v>23</v>
      </c>
      <c r="Q103" s="32">
        <v>0.75</v>
      </c>
      <c r="R103" s="32">
        <v>0.25</v>
      </c>
      <c r="S103" s="32">
        <v>0</v>
      </c>
      <c r="T103" s="32">
        <f t="shared" si="7"/>
        <v>1</v>
      </c>
      <c r="U103" s="32" t="s">
        <v>1269</v>
      </c>
      <c r="V103" s="32" t="s">
        <v>115</v>
      </c>
      <c r="W103" s="32" t="s">
        <v>28</v>
      </c>
      <c r="X103" s="32" t="s">
        <v>1270</v>
      </c>
      <c r="Y103" s="32" t="s">
        <v>102</v>
      </c>
      <c r="Z103" s="32" t="s">
        <v>1271</v>
      </c>
      <c r="AA103" s="32" t="s">
        <v>1272</v>
      </c>
      <c r="AB103" s="32" t="s">
        <v>1273</v>
      </c>
      <c r="AC103" s="32" t="s">
        <v>1274</v>
      </c>
      <c r="AD103" s="32" t="s">
        <v>1275</v>
      </c>
      <c r="AE103" s="32" t="s">
        <v>1276</v>
      </c>
      <c r="AF103" s="32" t="s">
        <v>1277</v>
      </c>
      <c r="AG103" s="32" t="s">
        <v>96</v>
      </c>
      <c r="AH103" s="32" t="s">
        <v>126</v>
      </c>
    </row>
    <row r="104" spans="1:34" ht="13" x14ac:dyDescent="0.15">
      <c r="A104" s="31">
        <v>103</v>
      </c>
      <c r="B104" s="32" t="s">
        <v>1278</v>
      </c>
      <c r="C104" s="32" t="s">
        <v>1279</v>
      </c>
      <c r="D104" s="32">
        <v>2007</v>
      </c>
      <c r="E104" s="32" t="s">
        <v>154</v>
      </c>
      <c r="F104" s="32">
        <v>3</v>
      </c>
      <c r="G104" s="32">
        <v>-3</v>
      </c>
      <c r="H104" s="32">
        <v>-2</v>
      </c>
      <c r="I104" s="32">
        <v>-3</v>
      </c>
      <c r="J104" s="32">
        <v>0</v>
      </c>
      <c r="K104" s="32" t="s">
        <v>216</v>
      </c>
      <c r="L104" s="32" t="s">
        <v>45</v>
      </c>
      <c r="M104" s="32">
        <v>0</v>
      </c>
      <c r="N104" s="32">
        <v>1</v>
      </c>
      <c r="O104" s="32" t="s">
        <v>243</v>
      </c>
      <c r="P104" s="32" t="s">
        <v>113</v>
      </c>
      <c r="Q104" s="32">
        <v>0.25</v>
      </c>
      <c r="R104" s="32">
        <v>0.75</v>
      </c>
      <c r="S104" s="32">
        <v>0</v>
      </c>
      <c r="T104" s="32">
        <v>0</v>
      </c>
      <c r="U104" s="32" t="s">
        <v>1280</v>
      </c>
      <c r="V104" s="32" t="s">
        <v>1281</v>
      </c>
      <c r="W104" s="32" t="s">
        <v>33</v>
      </c>
      <c r="X104" s="32" t="s">
        <v>246</v>
      </c>
      <c r="Y104" s="32" t="s">
        <v>1282</v>
      </c>
      <c r="Z104" s="32" t="s">
        <v>1283</v>
      </c>
      <c r="AA104" s="32" t="s">
        <v>1284</v>
      </c>
      <c r="AB104" s="32" t="s">
        <v>1285</v>
      </c>
      <c r="AC104" s="32" t="s">
        <v>1286</v>
      </c>
      <c r="AD104" s="32" t="s">
        <v>1287</v>
      </c>
      <c r="AE104" s="32" t="s">
        <v>94</v>
      </c>
      <c r="AF104" s="32" t="s">
        <v>1288</v>
      </c>
      <c r="AG104" s="32" t="s">
        <v>96</v>
      </c>
      <c r="AH104" s="45"/>
    </row>
    <row r="105" spans="1:34" ht="13" x14ac:dyDescent="0.15">
      <c r="A105" s="33">
        <v>104</v>
      </c>
      <c r="B105" s="32" t="s">
        <v>1289</v>
      </c>
      <c r="C105" s="32" t="s">
        <v>1290</v>
      </c>
      <c r="D105" s="32">
        <v>2021</v>
      </c>
      <c r="E105" s="32" t="s">
        <v>1291</v>
      </c>
      <c r="F105" s="32">
        <v>2</v>
      </c>
      <c r="G105" s="32">
        <v>-6</v>
      </c>
      <c r="H105" s="32">
        <v>-6</v>
      </c>
      <c r="I105" s="32">
        <v>2</v>
      </c>
      <c r="J105" s="32">
        <v>5</v>
      </c>
      <c r="K105" s="32" t="s">
        <v>330</v>
      </c>
      <c r="L105" s="32" t="s">
        <v>42</v>
      </c>
      <c r="M105" s="32">
        <v>0</v>
      </c>
      <c r="N105" s="32">
        <v>1</v>
      </c>
      <c r="O105" s="32" t="s">
        <v>243</v>
      </c>
      <c r="P105" s="32" t="s">
        <v>16</v>
      </c>
      <c r="Q105" s="32">
        <v>0.75</v>
      </c>
      <c r="R105" s="32">
        <v>0.25</v>
      </c>
      <c r="S105" s="32">
        <v>0</v>
      </c>
      <c r="T105" s="32">
        <f t="shared" ref="T105:T135" si="8">SUM(Q105:S105)</f>
        <v>1</v>
      </c>
      <c r="U105" s="32" t="s">
        <v>1292</v>
      </c>
      <c r="V105" s="32" t="s">
        <v>1293</v>
      </c>
      <c r="W105" s="32" t="s">
        <v>15</v>
      </c>
      <c r="X105" s="32" t="s">
        <v>1294</v>
      </c>
      <c r="Y105" s="32" t="s">
        <v>1295</v>
      </c>
      <c r="Z105" s="32" t="s">
        <v>1296</v>
      </c>
      <c r="AA105" s="32" t="s">
        <v>1297</v>
      </c>
      <c r="AB105" s="32" t="s">
        <v>1298</v>
      </c>
      <c r="AC105" s="32" t="s">
        <v>1299</v>
      </c>
      <c r="AD105" s="32" t="s">
        <v>1300</v>
      </c>
      <c r="AE105" s="32" t="s">
        <v>1301</v>
      </c>
      <c r="AF105" s="32" t="s">
        <v>1302</v>
      </c>
      <c r="AG105" s="32" t="s">
        <v>96</v>
      </c>
      <c r="AH105" s="32" t="s">
        <v>126</v>
      </c>
    </row>
    <row r="106" spans="1:34" ht="13" x14ac:dyDescent="0.15">
      <c r="A106" s="31">
        <v>105</v>
      </c>
      <c r="B106" s="31" t="s">
        <v>1303</v>
      </c>
      <c r="C106" s="31" t="s">
        <v>1290</v>
      </c>
      <c r="D106" s="31">
        <v>2021</v>
      </c>
      <c r="E106" s="31" t="s">
        <v>1304</v>
      </c>
      <c r="F106" s="31">
        <v>2</v>
      </c>
      <c r="G106" s="31">
        <v>-7</v>
      </c>
      <c r="H106" s="31">
        <v>0</v>
      </c>
      <c r="I106" s="31">
        <v>2</v>
      </c>
      <c r="J106" s="31">
        <v>8</v>
      </c>
      <c r="K106" s="31" t="s">
        <v>1305</v>
      </c>
      <c r="L106" s="31" t="s">
        <v>42</v>
      </c>
      <c r="M106" s="31">
        <v>0</v>
      </c>
      <c r="N106" s="31">
        <v>1</v>
      </c>
      <c r="O106" s="31" t="s">
        <v>84</v>
      </c>
      <c r="P106" s="31" t="s">
        <v>16</v>
      </c>
      <c r="Q106" s="31">
        <v>0.5</v>
      </c>
      <c r="R106" s="31">
        <v>0.5</v>
      </c>
      <c r="S106" s="31">
        <v>0</v>
      </c>
      <c r="T106" s="31">
        <f t="shared" si="8"/>
        <v>1</v>
      </c>
      <c r="U106" s="31" t="s">
        <v>1306</v>
      </c>
      <c r="V106" s="31" t="s">
        <v>1307</v>
      </c>
      <c r="W106" s="31" t="s">
        <v>15</v>
      </c>
      <c r="X106" s="31" t="s">
        <v>1308</v>
      </c>
      <c r="Y106" s="31" t="s">
        <v>1295</v>
      </c>
      <c r="Z106" s="31" t="s">
        <v>1309</v>
      </c>
      <c r="AA106" s="31" t="s">
        <v>1310</v>
      </c>
      <c r="AB106" s="31" t="s">
        <v>1311</v>
      </c>
      <c r="AC106" s="31" t="s">
        <v>1312</v>
      </c>
      <c r="AD106" s="31" t="s">
        <v>1313</v>
      </c>
      <c r="AE106" s="31" t="s">
        <v>1314</v>
      </c>
      <c r="AF106" s="31" t="s">
        <v>1315</v>
      </c>
      <c r="AG106" s="31" t="s">
        <v>96</v>
      </c>
      <c r="AH106" s="31" t="s">
        <v>126</v>
      </c>
    </row>
    <row r="107" spans="1:34" ht="13" x14ac:dyDescent="0.15">
      <c r="A107" s="33">
        <v>106</v>
      </c>
      <c r="B107" s="33" t="s">
        <v>1316</v>
      </c>
      <c r="C107" s="33" t="s">
        <v>1317</v>
      </c>
      <c r="D107" s="33">
        <v>2009</v>
      </c>
      <c r="E107" s="33" t="s">
        <v>141</v>
      </c>
      <c r="F107" s="33">
        <v>3</v>
      </c>
      <c r="G107" s="33">
        <v>-3</v>
      </c>
      <c r="H107" s="33">
        <v>-2</v>
      </c>
      <c r="I107" s="33">
        <v>-2</v>
      </c>
      <c r="J107" s="33">
        <v>0</v>
      </c>
      <c r="K107" s="33" t="s">
        <v>45</v>
      </c>
      <c r="L107" s="33" t="s">
        <v>45</v>
      </c>
      <c r="M107" s="33">
        <v>0</v>
      </c>
      <c r="N107" s="33">
        <v>1</v>
      </c>
      <c r="O107" s="33" t="s">
        <v>84</v>
      </c>
      <c r="P107" s="33" t="s">
        <v>23</v>
      </c>
      <c r="Q107" s="33">
        <v>0.25</v>
      </c>
      <c r="R107" s="33">
        <v>0.75</v>
      </c>
      <c r="S107" s="33">
        <v>0</v>
      </c>
      <c r="T107" s="33">
        <f t="shared" si="8"/>
        <v>1</v>
      </c>
      <c r="U107" s="33" t="s">
        <v>1318</v>
      </c>
      <c r="V107" s="33" t="s">
        <v>143</v>
      </c>
      <c r="W107" s="33" t="s">
        <v>31</v>
      </c>
      <c r="X107" s="33" t="s">
        <v>380</v>
      </c>
      <c r="Y107" s="33" t="s">
        <v>582</v>
      </c>
      <c r="Z107" s="33" t="s">
        <v>1319</v>
      </c>
      <c r="AA107" s="33" t="s">
        <v>1320</v>
      </c>
      <c r="AB107" s="33" t="s">
        <v>1321</v>
      </c>
      <c r="AC107" s="33" t="s">
        <v>1322</v>
      </c>
      <c r="AD107" s="33" t="s">
        <v>1323</v>
      </c>
      <c r="AE107" s="33" t="s">
        <v>137</v>
      </c>
      <c r="AF107" s="33" t="s">
        <v>1324</v>
      </c>
      <c r="AG107" s="33" t="s">
        <v>96</v>
      </c>
      <c r="AH107" s="34"/>
    </row>
    <row r="108" spans="1:34" ht="13" x14ac:dyDescent="0.15">
      <c r="A108" s="31">
        <v>107</v>
      </c>
      <c r="B108" s="32" t="s">
        <v>1325</v>
      </c>
      <c r="C108" s="32" t="s">
        <v>1326</v>
      </c>
      <c r="D108" s="32">
        <v>1998</v>
      </c>
      <c r="E108" s="32" t="s">
        <v>154</v>
      </c>
      <c r="F108" s="32">
        <v>2</v>
      </c>
      <c r="G108" s="32">
        <v>-2</v>
      </c>
      <c r="H108" s="32">
        <v>-2</v>
      </c>
      <c r="I108" s="32">
        <v>0</v>
      </c>
      <c r="J108" s="32">
        <v>0</v>
      </c>
      <c r="K108" s="32" t="s">
        <v>45</v>
      </c>
      <c r="L108" s="32" t="s">
        <v>45</v>
      </c>
      <c r="M108" s="32">
        <v>0</v>
      </c>
      <c r="N108" s="32">
        <v>1</v>
      </c>
      <c r="O108" s="32" t="s">
        <v>84</v>
      </c>
      <c r="P108" s="32" t="s">
        <v>23</v>
      </c>
      <c r="Q108" s="32">
        <v>0</v>
      </c>
      <c r="R108" s="32">
        <v>1</v>
      </c>
      <c r="S108" s="32">
        <v>0</v>
      </c>
      <c r="T108" s="32">
        <f t="shared" si="8"/>
        <v>1</v>
      </c>
      <c r="U108" s="32" t="s">
        <v>1327</v>
      </c>
      <c r="V108" s="32" t="s">
        <v>1328</v>
      </c>
      <c r="W108" s="32" t="s">
        <v>33</v>
      </c>
      <c r="X108" s="32" t="s">
        <v>259</v>
      </c>
      <c r="Y108" s="32" t="s">
        <v>1116</v>
      </c>
      <c r="Z108" s="32" t="s">
        <v>1329</v>
      </c>
      <c r="AA108" s="32" t="s">
        <v>1330</v>
      </c>
      <c r="AB108" s="32" t="s">
        <v>1331</v>
      </c>
      <c r="AC108" s="32" t="s">
        <v>1332</v>
      </c>
      <c r="AD108" s="32" t="s">
        <v>1333</v>
      </c>
      <c r="AE108" s="32" t="s">
        <v>137</v>
      </c>
      <c r="AF108" s="32" t="s">
        <v>1334</v>
      </c>
      <c r="AG108" s="32" t="s">
        <v>96</v>
      </c>
      <c r="AH108" s="35"/>
    </row>
    <row r="109" spans="1:34" ht="13" x14ac:dyDescent="0.15">
      <c r="A109" s="33">
        <v>108</v>
      </c>
      <c r="B109" s="33" t="s">
        <v>1335</v>
      </c>
      <c r="C109" s="33" t="s">
        <v>1336</v>
      </c>
      <c r="D109" s="33">
        <v>2008</v>
      </c>
      <c r="E109" s="33" t="s">
        <v>1337</v>
      </c>
      <c r="F109" s="33">
        <v>3</v>
      </c>
      <c r="G109" s="33">
        <v>-4</v>
      </c>
      <c r="H109" s="33">
        <v>-1</v>
      </c>
      <c r="I109" s="46">
        <v>-3</v>
      </c>
      <c r="J109" s="46">
        <v>0</v>
      </c>
      <c r="K109" s="33" t="s">
        <v>44</v>
      </c>
      <c r="L109" s="33" t="s">
        <v>44</v>
      </c>
      <c r="M109" s="33">
        <v>0</v>
      </c>
      <c r="N109" s="33">
        <v>0</v>
      </c>
      <c r="O109" s="33" t="s">
        <v>165</v>
      </c>
      <c r="P109" s="33" t="s">
        <v>23</v>
      </c>
      <c r="Q109" s="33">
        <v>0.25</v>
      </c>
      <c r="R109" s="33">
        <v>0.75</v>
      </c>
      <c r="S109" s="33">
        <v>0</v>
      </c>
      <c r="T109" s="33">
        <f t="shared" si="8"/>
        <v>1</v>
      </c>
      <c r="U109" s="33" t="s">
        <v>1338</v>
      </c>
      <c r="V109" s="33" t="s">
        <v>1339</v>
      </c>
      <c r="W109" s="33" t="s">
        <v>28</v>
      </c>
      <c r="X109" s="33" t="s">
        <v>259</v>
      </c>
      <c r="Y109" s="33" t="s">
        <v>102</v>
      </c>
      <c r="Z109" s="33" t="s">
        <v>1340</v>
      </c>
      <c r="AA109" s="33" t="s">
        <v>1341</v>
      </c>
      <c r="AB109" s="33" t="s">
        <v>1342</v>
      </c>
      <c r="AC109" s="33" t="s">
        <v>1343</v>
      </c>
      <c r="AD109" s="33" t="s">
        <v>1344</v>
      </c>
      <c r="AE109" s="33" t="s">
        <v>137</v>
      </c>
      <c r="AF109" s="33" t="s">
        <v>1345</v>
      </c>
      <c r="AG109" s="33" t="s">
        <v>151</v>
      </c>
      <c r="AH109" s="34"/>
    </row>
    <row r="110" spans="1:34" ht="13" x14ac:dyDescent="0.15">
      <c r="A110" s="31">
        <v>109</v>
      </c>
      <c r="B110" s="32" t="s">
        <v>1346</v>
      </c>
      <c r="C110" s="32" t="s">
        <v>1347</v>
      </c>
      <c r="D110" s="32">
        <v>2017</v>
      </c>
      <c r="E110" s="32" t="s">
        <v>1348</v>
      </c>
      <c r="F110" s="32">
        <v>3</v>
      </c>
      <c r="G110" s="32">
        <v>-10</v>
      </c>
      <c r="H110" s="32">
        <v>-9</v>
      </c>
      <c r="I110" s="32">
        <v>-15</v>
      </c>
      <c r="J110" s="32">
        <v>-9</v>
      </c>
      <c r="K110" s="32" t="s">
        <v>42</v>
      </c>
      <c r="L110" s="32" t="s">
        <v>42</v>
      </c>
      <c r="M110" s="32">
        <v>0</v>
      </c>
      <c r="N110" s="32">
        <v>1</v>
      </c>
      <c r="O110" s="32" t="s">
        <v>84</v>
      </c>
      <c r="P110" s="32" t="s">
        <v>23</v>
      </c>
      <c r="Q110" s="32">
        <v>0.25</v>
      </c>
      <c r="R110" s="32">
        <v>0.75</v>
      </c>
      <c r="S110" s="32">
        <v>0</v>
      </c>
      <c r="T110" s="32">
        <f t="shared" si="8"/>
        <v>1</v>
      </c>
      <c r="U110" s="32" t="s">
        <v>1349</v>
      </c>
      <c r="V110" s="32" t="s">
        <v>12</v>
      </c>
      <c r="W110" s="32" t="s">
        <v>12</v>
      </c>
      <c r="X110" s="32" t="s">
        <v>496</v>
      </c>
      <c r="Y110" s="32" t="s">
        <v>102</v>
      </c>
      <c r="Z110" s="32" t="s">
        <v>1349</v>
      </c>
      <c r="AA110" s="32" t="s">
        <v>1350</v>
      </c>
      <c r="AB110" s="32" t="s">
        <v>1351</v>
      </c>
      <c r="AC110" s="32" t="s">
        <v>1352</v>
      </c>
      <c r="AD110" s="32" t="s">
        <v>1353</v>
      </c>
      <c r="AE110" s="32" t="s">
        <v>137</v>
      </c>
      <c r="AF110" s="32" t="s">
        <v>1354</v>
      </c>
      <c r="AG110" s="32" t="s">
        <v>96</v>
      </c>
      <c r="AH110" s="32"/>
    </row>
    <row r="111" spans="1:34" ht="13" x14ac:dyDescent="0.15">
      <c r="A111" s="33">
        <v>110</v>
      </c>
      <c r="B111" s="32" t="s">
        <v>1355</v>
      </c>
      <c r="C111" s="32" t="s">
        <v>1356</v>
      </c>
      <c r="D111" s="32">
        <v>2012</v>
      </c>
      <c r="E111" s="32" t="s">
        <v>1357</v>
      </c>
      <c r="F111" s="32">
        <v>3</v>
      </c>
      <c r="G111" s="32">
        <v>-7</v>
      </c>
      <c r="H111" s="32">
        <v>-5</v>
      </c>
      <c r="I111" s="32">
        <v>3</v>
      </c>
      <c r="J111" s="32">
        <v>5</v>
      </c>
      <c r="K111" s="32" t="s">
        <v>738</v>
      </c>
      <c r="L111" s="32" t="s">
        <v>43</v>
      </c>
      <c r="M111" s="32">
        <v>0</v>
      </c>
      <c r="N111" s="32">
        <v>0</v>
      </c>
      <c r="O111" s="32" t="s">
        <v>84</v>
      </c>
      <c r="P111" s="32" t="s">
        <v>23</v>
      </c>
      <c r="Q111" s="32">
        <v>0.75</v>
      </c>
      <c r="R111" s="32">
        <v>0</v>
      </c>
      <c r="S111" s="32">
        <v>0.25</v>
      </c>
      <c r="T111" s="32">
        <f t="shared" si="8"/>
        <v>1</v>
      </c>
      <c r="U111" s="32" t="s">
        <v>1358</v>
      </c>
      <c r="V111" s="32" t="s">
        <v>1359</v>
      </c>
      <c r="W111" s="32" t="s">
        <v>17</v>
      </c>
      <c r="X111" s="32" t="s">
        <v>232</v>
      </c>
      <c r="Y111" s="32" t="s">
        <v>284</v>
      </c>
      <c r="Z111" s="32" t="s">
        <v>1360</v>
      </c>
      <c r="AA111" s="32" t="s">
        <v>1361</v>
      </c>
      <c r="AB111" s="32" t="s">
        <v>1362</v>
      </c>
      <c r="AC111" s="32" t="s">
        <v>1363</v>
      </c>
      <c r="AD111" s="32" t="s">
        <v>1364</v>
      </c>
      <c r="AE111" s="32" t="s">
        <v>94</v>
      </c>
      <c r="AF111" s="32" t="s">
        <v>1365</v>
      </c>
      <c r="AG111" s="32" t="s">
        <v>96</v>
      </c>
      <c r="AH111" s="45"/>
    </row>
    <row r="112" spans="1:34" ht="13" x14ac:dyDescent="0.15">
      <c r="A112" s="31">
        <v>111</v>
      </c>
      <c r="B112" s="31" t="s">
        <v>1366</v>
      </c>
      <c r="C112" s="31" t="s">
        <v>1367</v>
      </c>
      <c r="D112" s="31">
        <v>2007</v>
      </c>
      <c r="E112" s="31" t="s">
        <v>1368</v>
      </c>
      <c r="F112" s="31">
        <v>2</v>
      </c>
      <c r="G112" s="31">
        <v>-10</v>
      </c>
      <c r="H112" s="31">
        <v>-6</v>
      </c>
      <c r="I112" s="31">
        <v>2</v>
      </c>
      <c r="J112" s="31">
        <v>5</v>
      </c>
      <c r="K112" s="31" t="s">
        <v>330</v>
      </c>
      <c r="L112" s="31" t="s">
        <v>42</v>
      </c>
      <c r="M112" s="31">
        <v>0</v>
      </c>
      <c r="N112" s="31">
        <v>1</v>
      </c>
      <c r="O112" s="31" t="s">
        <v>84</v>
      </c>
      <c r="P112" s="31" t="s">
        <v>16</v>
      </c>
      <c r="Q112" s="31">
        <v>0.25</v>
      </c>
      <c r="R112" s="31">
        <v>0.75</v>
      </c>
      <c r="S112" s="31">
        <v>0</v>
      </c>
      <c r="T112" s="31">
        <f t="shared" si="8"/>
        <v>1</v>
      </c>
      <c r="U112" s="31" t="s">
        <v>1369</v>
      </c>
      <c r="V112" s="31" t="s">
        <v>332</v>
      </c>
      <c r="W112" s="31" t="s">
        <v>15</v>
      </c>
      <c r="X112" s="31" t="s">
        <v>1370</v>
      </c>
      <c r="Y112" s="31" t="s">
        <v>102</v>
      </c>
      <c r="Z112" s="31" t="s">
        <v>1371</v>
      </c>
      <c r="AA112" s="31" t="s">
        <v>1372</v>
      </c>
      <c r="AB112" s="31" t="s">
        <v>1373</v>
      </c>
      <c r="AC112" s="31" t="s">
        <v>1374</v>
      </c>
      <c r="AD112" s="31" t="s">
        <v>1375</v>
      </c>
      <c r="AE112" s="31" t="s">
        <v>1376</v>
      </c>
      <c r="AF112" s="31" t="s">
        <v>1377</v>
      </c>
      <c r="AG112" s="31" t="s">
        <v>564</v>
      </c>
      <c r="AH112" s="47"/>
    </row>
    <row r="113" spans="1:34" ht="13" x14ac:dyDescent="0.15">
      <c r="A113" s="33">
        <v>112</v>
      </c>
      <c r="B113" s="32" t="s">
        <v>1378</v>
      </c>
      <c r="C113" s="32" t="s">
        <v>1379</v>
      </c>
      <c r="D113" s="32">
        <v>2010</v>
      </c>
      <c r="E113" s="32" t="s">
        <v>111</v>
      </c>
      <c r="F113" s="32">
        <v>3</v>
      </c>
      <c r="G113" s="32">
        <v>-5</v>
      </c>
      <c r="H113" s="32">
        <v>-4</v>
      </c>
      <c r="I113" s="32">
        <v>3</v>
      </c>
      <c r="J113" s="32">
        <v>5</v>
      </c>
      <c r="K113" s="32" t="s">
        <v>604</v>
      </c>
      <c r="L113" s="32" t="s">
        <v>44</v>
      </c>
      <c r="M113" s="32">
        <v>0</v>
      </c>
      <c r="N113" s="32">
        <v>1</v>
      </c>
      <c r="O113" s="32" t="s">
        <v>84</v>
      </c>
      <c r="P113" s="32" t="s">
        <v>16</v>
      </c>
      <c r="Q113" s="32">
        <v>0.75</v>
      </c>
      <c r="R113" s="32">
        <v>0.25</v>
      </c>
      <c r="S113" s="32">
        <v>0</v>
      </c>
      <c r="T113" s="32">
        <f t="shared" si="8"/>
        <v>1</v>
      </c>
      <c r="U113" s="32" t="s">
        <v>1380</v>
      </c>
      <c r="V113" s="32" t="s">
        <v>1381</v>
      </c>
      <c r="W113" s="32" t="s">
        <v>25</v>
      </c>
      <c r="X113" s="32" t="s">
        <v>1382</v>
      </c>
      <c r="Y113" s="32" t="s">
        <v>608</v>
      </c>
      <c r="Z113" s="32" t="s">
        <v>1383</v>
      </c>
      <c r="AA113" s="32" t="s">
        <v>1384</v>
      </c>
      <c r="AB113" s="32" t="s">
        <v>1385</v>
      </c>
      <c r="AC113" s="32" t="s">
        <v>1386</v>
      </c>
      <c r="AD113" s="32" t="s">
        <v>307</v>
      </c>
      <c r="AE113" s="32" t="s">
        <v>137</v>
      </c>
      <c r="AF113" s="32" t="s">
        <v>1387</v>
      </c>
      <c r="AG113" s="32" t="s">
        <v>96</v>
      </c>
      <c r="AH113" s="32"/>
    </row>
    <row r="114" spans="1:34" ht="13" x14ac:dyDescent="0.15">
      <c r="A114" s="31">
        <v>113</v>
      </c>
      <c r="B114" s="31" t="s">
        <v>1388</v>
      </c>
      <c r="C114" s="31" t="s">
        <v>1389</v>
      </c>
      <c r="D114" s="31">
        <v>2010</v>
      </c>
      <c r="E114" s="31" t="s">
        <v>201</v>
      </c>
      <c r="F114" s="31">
        <v>3</v>
      </c>
      <c r="G114" s="31">
        <v>-7</v>
      </c>
      <c r="H114" s="31">
        <v>-4</v>
      </c>
      <c r="I114" s="31">
        <v>3</v>
      </c>
      <c r="J114" s="31">
        <v>5</v>
      </c>
      <c r="K114" s="31" t="s">
        <v>604</v>
      </c>
      <c r="L114" s="31" t="s">
        <v>43</v>
      </c>
      <c r="M114" s="31">
        <v>0</v>
      </c>
      <c r="N114" s="31">
        <v>1</v>
      </c>
      <c r="O114" s="31" t="s">
        <v>84</v>
      </c>
      <c r="P114" s="31" t="s">
        <v>113</v>
      </c>
      <c r="Q114" s="31">
        <v>0.25</v>
      </c>
      <c r="R114" s="31">
        <v>0</v>
      </c>
      <c r="S114" s="31">
        <v>0.75</v>
      </c>
      <c r="T114" s="31">
        <f t="shared" si="8"/>
        <v>1</v>
      </c>
      <c r="U114" s="31" t="s">
        <v>1380</v>
      </c>
      <c r="V114" s="31" t="s">
        <v>1390</v>
      </c>
      <c r="W114" s="31" t="s">
        <v>21</v>
      </c>
      <c r="X114" s="31" t="s">
        <v>1391</v>
      </c>
      <c r="Y114" s="31" t="s">
        <v>1392</v>
      </c>
      <c r="Z114" s="31" t="s">
        <v>1393</v>
      </c>
      <c r="AA114" s="31" t="s">
        <v>1394</v>
      </c>
      <c r="AB114" s="31" t="s">
        <v>1395</v>
      </c>
      <c r="AC114" s="31" t="s">
        <v>1396</v>
      </c>
      <c r="AD114" s="31" t="s">
        <v>307</v>
      </c>
      <c r="AE114" s="31" t="s">
        <v>137</v>
      </c>
      <c r="AF114" s="31" t="s">
        <v>1397</v>
      </c>
      <c r="AG114" s="31" t="s">
        <v>96</v>
      </c>
      <c r="AH114" s="31"/>
    </row>
    <row r="115" spans="1:34" ht="13" x14ac:dyDescent="0.15">
      <c r="A115" s="33">
        <v>114</v>
      </c>
      <c r="B115" s="32" t="s">
        <v>1398</v>
      </c>
      <c r="C115" s="32" t="s">
        <v>1399</v>
      </c>
      <c r="D115" s="32">
        <v>2016</v>
      </c>
      <c r="E115" s="32" t="s">
        <v>1400</v>
      </c>
      <c r="F115" s="32">
        <v>2</v>
      </c>
      <c r="G115" s="32">
        <v>-7</v>
      </c>
      <c r="H115" s="32">
        <v>-3</v>
      </c>
      <c r="I115" s="32">
        <v>2</v>
      </c>
      <c r="J115" s="32">
        <v>2</v>
      </c>
      <c r="K115" s="32" t="s">
        <v>43</v>
      </c>
      <c r="L115" s="32" t="s">
        <v>43</v>
      </c>
      <c r="M115" s="32">
        <v>0</v>
      </c>
      <c r="N115" s="32">
        <v>1</v>
      </c>
      <c r="O115" s="32" t="s">
        <v>165</v>
      </c>
      <c r="P115" s="32" t="s">
        <v>16</v>
      </c>
      <c r="Q115" s="32">
        <v>0.25</v>
      </c>
      <c r="R115" s="32">
        <v>0.75</v>
      </c>
      <c r="S115" s="32">
        <v>0</v>
      </c>
      <c r="T115" s="32">
        <f t="shared" si="8"/>
        <v>1</v>
      </c>
      <c r="U115" s="32" t="s">
        <v>1401</v>
      </c>
      <c r="V115" s="32" t="s">
        <v>231</v>
      </c>
      <c r="W115" s="32" t="s">
        <v>17</v>
      </c>
      <c r="X115" s="32" t="s">
        <v>1402</v>
      </c>
      <c r="Y115" s="32" t="s">
        <v>88</v>
      </c>
      <c r="Z115" s="32" t="s">
        <v>1403</v>
      </c>
      <c r="AA115" s="32" t="s">
        <v>1404</v>
      </c>
      <c r="AB115" s="32" t="s">
        <v>1405</v>
      </c>
      <c r="AC115" s="32" t="s">
        <v>1406</v>
      </c>
      <c r="AD115" s="32" t="s">
        <v>1407</v>
      </c>
      <c r="AE115" s="32" t="s">
        <v>1408</v>
      </c>
      <c r="AF115" s="32" t="s">
        <v>1409</v>
      </c>
      <c r="AG115" s="32" t="s">
        <v>564</v>
      </c>
      <c r="AH115" s="32" t="s">
        <v>126</v>
      </c>
    </row>
    <row r="116" spans="1:34" ht="13" x14ac:dyDescent="0.15">
      <c r="A116" s="31">
        <v>115</v>
      </c>
      <c r="B116" s="32" t="s">
        <v>1410</v>
      </c>
      <c r="C116" s="32" t="s">
        <v>1399</v>
      </c>
      <c r="D116" s="32">
        <v>2018</v>
      </c>
      <c r="E116" s="32" t="s">
        <v>1400</v>
      </c>
      <c r="F116" s="32">
        <v>2</v>
      </c>
      <c r="G116" s="32">
        <v>-7</v>
      </c>
      <c r="H116" s="32">
        <v>-3</v>
      </c>
      <c r="I116" s="32">
        <v>2</v>
      </c>
      <c r="J116" s="32">
        <v>2</v>
      </c>
      <c r="K116" s="32" t="s">
        <v>43</v>
      </c>
      <c r="L116" s="32" t="s">
        <v>43</v>
      </c>
      <c r="M116" s="32">
        <v>0</v>
      </c>
      <c r="N116" s="32">
        <v>1</v>
      </c>
      <c r="O116" s="32" t="s">
        <v>165</v>
      </c>
      <c r="P116" s="32" t="s">
        <v>16</v>
      </c>
      <c r="Q116" s="32">
        <v>0.25</v>
      </c>
      <c r="R116" s="32">
        <v>0.75</v>
      </c>
      <c r="S116" s="32">
        <v>0</v>
      </c>
      <c r="T116" s="32">
        <f t="shared" si="8"/>
        <v>1</v>
      </c>
      <c r="U116" s="32" t="s">
        <v>1411</v>
      </c>
      <c r="V116" s="32" t="s">
        <v>231</v>
      </c>
      <c r="W116" s="32" t="s">
        <v>17</v>
      </c>
      <c r="X116" s="32" t="s">
        <v>1402</v>
      </c>
      <c r="Y116" s="32" t="s">
        <v>102</v>
      </c>
      <c r="Z116" s="32" t="s">
        <v>1412</v>
      </c>
      <c r="AA116" s="32" t="s">
        <v>1413</v>
      </c>
      <c r="AB116" s="32" t="s">
        <v>1414</v>
      </c>
      <c r="AC116" s="32" t="s">
        <v>1415</v>
      </c>
      <c r="AD116" s="32" t="s">
        <v>1416</v>
      </c>
      <c r="AE116" s="32" t="s">
        <v>1417</v>
      </c>
      <c r="AF116" s="32" t="s">
        <v>1418</v>
      </c>
      <c r="AG116" s="32" t="s">
        <v>564</v>
      </c>
      <c r="AH116" s="32" t="s">
        <v>126</v>
      </c>
    </row>
    <row r="117" spans="1:34" ht="13" x14ac:dyDescent="0.15">
      <c r="A117" s="33">
        <v>116</v>
      </c>
      <c r="B117" s="32" t="s">
        <v>1419</v>
      </c>
      <c r="C117" s="32" t="s">
        <v>1420</v>
      </c>
      <c r="D117" s="32">
        <v>2008</v>
      </c>
      <c r="E117" s="32" t="s">
        <v>154</v>
      </c>
      <c r="F117" s="32">
        <v>2</v>
      </c>
      <c r="G117" s="32">
        <v>-3</v>
      </c>
      <c r="H117" s="32">
        <v>-2</v>
      </c>
      <c r="I117" s="32">
        <v>-3</v>
      </c>
      <c r="J117" s="32">
        <v>0</v>
      </c>
      <c r="K117" s="32" t="s">
        <v>45</v>
      </c>
      <c r="L117" s="32" t="s">
        <v>45</v>
      </c>
      <c r="M117" s="32">
        <v>0</v>
      </c>
      <c r="N117" s="32">
        <v>1</v>
      </c>
      <c r="O117" s="32" t="s">
        <v>84</v>
      </c>
      <c r="P117" s="32" t="s">
        <v>23</v>
      </c>
      <c r="Q117" s="32">
        <v>0.25</v>
      </c>
      <c r="R117" s="32">
        <v>0.75</v>
      </c>
      <c r="S117" s="32">
        <v>0</v>
      </c>
      <c r="T117" s="32">
        <f t="shared" si="8"/>
        <v>1</v>
      </c>
      <c r="U117" s="32" t="s">
        <v>1421</v>
      </c>
      <c r="V117" s="32" t="s">
        <v>143</v>
      </c>
      <c r="W117" s="32" t="s">
        <v>31</v>
      </c>
      <c r="X117" s="32" t="s">
        <v>1422</v>
      </c>
      <c r="Y117" s="32" t="s">
        <v>205</v>
      </c>
      <c r="Z117" s="32" t="s">
        <v>1423</v>
      </c>
      <c r="AA117" s="32" t="s">
        <v>1424</v>
      </c>
      <c r="AB117" s="32" t="s">
        <v>1425</v>
      </c>
      <c r="AC117" s="32" t="s">
        <v>1426</v>
      </c>
      <c r="AD117" s="32" t="s">
        <v>1427</v>
      </c>
      <c r="AE117" s="32" t="s">
        <v>94</v>
      </c>
      <c r="AF117" s="32" t="s">
        <v>1428</v>
      </c>
      <c r="AG117" s="32" t="s">
        <v>96</v>
      </c>
      <c r="AH117" s="45"/>
    </row>
    <row r="118" spans="1:34" ht="13" x14ac:dyDescent="0.15">
      <c r="A118" s="31">
        <v>117</v>
      </c>
      <c r="B118" s="32" t="s">
        <v>1429</v>
      </c>
      <c r="C118" s="32" t="s">
        <v>1430</v>
      </c>
      <c r="D118" s="32">
        <v>2000</v>
      </c>
      <c r="E118" s="32" t="s">
        <v>1431</v>
      </c>
      <c r="F118" s="32">
        <v>3</v>
      </c>
      <c r="G118" s="32">
        <v>-10</v>
      </c>
      <c r="H118" s="32">
        <v>-7</v>
      </c>
      <c r="I118" s="32">
        <v>-9</v>
      </c>
      <c r="J118" s="32">
        <v>0</v>
      </c>
      <c r="K118" s="32" t="s">
        <v>42</v>
      </c>
      <c r="L118" s="32" t="s">
        <v>42</v>
      </c>
      <c r="M118" s="32">
        <v>0</v>
      </c>
      <c r="N118" s="32">
        <v>1</v>
      </c>
      <c r="O118" s="32" t="s">
        <v>84</v>
      </c>
      <c r="P118" s="32" t="s">
        <v>23</v>
      </c>
      <c r="Q118" s="32">
        <v>0.5</v>
      </c>
      <c r="R118" s="32">
        <v>0.5</v>
      </c>
      <c r="S118" s="32">
        <v>0</v>
      </c>
      <c r="T118" s="32">
        <f t="shared" si="8"/>
        <v>1</v>
      </c>
      <c r="U118" s="32" t="s">
        <v>1432</v>
      </c>
      <c r="V118" s="32" t="s">
        <v>9</v>
      </c>
      <c r="W118" s="32" t="s">
        <v>9</v>
      </c>
      <c r="X118" s="32" t="s">
        <v>422</v>
      </c>
      <c r="Y118" s="32" t="s">
        <v>88</v>
      </c>
      <c r="Z118" s="32" t="s">
        <v>1433</v>
      </c>
      <c r="AA118" s="32" t="s">
        <v>1434</v>
      </c>
      <c r="AB118" s="32" t="s">
        <v>1435</v>
      </c>
      <c r="AC118" s="32" t="s">
        <v>1436</v>
      </c>
      <c r="AD118" s="32" t="s">
        <v>1437</v>
      </c>
      <c r="AE118" s="32" t="s">
        <v>1438</v>
      </c>
      <c r="AF118" s="32" t="s">
        <v>1439</v>
      </c>
      <c r="AG118" s="32" t="s">
        <v>564</v>
      </c>
      <c r="AH118" s="45"/>
    </row>
    <row r="119" spans="1:34" ht="13" x14ac:dyDescent="0.15">
      <c r="A119" s="33">
        <v>118</v>
      </c>
      <c r="B119" s="32" t="s">
        <v>1440</v>
      </c>
      <c r="C119" s="32" t="s">
        <v>1441</v>
      </c>
      <c r="D119" s="32">
        <v>1996</v>
      </c>
      <c r="E119" s="32" t="s">
        <v>355</v>
      </c>
      <c r="F119" s="32">
        <v>3</v>
      </c>
      <c r="G119" s="32">
        <v>-10</v>
      </c>
      <c r="H119" s="32">
        <v>-6</v>
      </c>
      <c r="I119" s="32">
        <v>-15</v>
      </c>
      <c r="J119" s="32">
        <v>0</v>
      </c>
      <c r="K119" s="32" t="s">
        <v>42</v>
      </c>
      <c r="L119" s="32" t="s">
        <v>42</v>
      </c>
      <c r="M119" s="32">
        <v>0</v>
      </c>
      <c r="N119" s="32">
        <v>1</v>
      </c>
      <c r="O119" s="32" t="s">
        <v>165</v>
      </c>
      <c r="P119" s="32" t="s">
        <v>16</v>
      </c>
      <c r="Q119" s="32">
        <v>1</v>
      </c>
      <c r="R119" s="32">
        <v>0</v>
      </c>
      <c r="S119" s="32">
        <v>0</v>
      </c>
      <c r="T119" s="32">
        <f t="shared" si="8"/>
        <v>1</v>
      </c>
      <c r="U119" s="32" t="s">
        <v>1442</v>
      </c>
      <c r="V119" s="32" t="s">
        <v>9</v>
      </c>
      <c r="W119" s="32" t="s">
        <v>9</v>
      </c>
      <c r="X119" s="32" t="s">
        <v>42</v>
      </c>
      <c r="Y119" s="32" t="s">
        <v>102</v>
      </c>
      <c r="Z119" s="32" t="s">
        <v>1443</v>
      </c>
      <c r="AA119" s="32" t="s">
        <v>1444</v>
      </c>
      <c r="AB119" s="32" t="s">
        <v>1445</v>
      </c>
      <c r="AC119" s="32" t="s">
        <v>1446</v>
      </c>
      <c r="AD119" s="32" t="s">
        <v>1447</v>
      </c>
      <c r="AE119" s="32" t="s">
        <v>137</v>
      </c>
      <c r="AF119" s="32" t="s">
        <v>1448</v>
      </c>
      <c r="AG119" s="32" t="s">
        <v>96</v>
      </c>
      <c r="AH119" s="32" t="s">
        <v>1449</v>
      </c>
    </row>
    <row r="120" spans="1:34" ht="13" x14ac:dyDescent="0.15">
      <c r="A120" s="31">
        <v>119</v>
      </c>
      <c r="B120" s="32" t="s">
        <v>1450</v>
      </c>
      <c r="C120" s="32" t="s">
        <v>1451</v>
      </c>
      <c r="D120" s="32">
        <v>2015</v>
      </c>
      <c r="E120" s="32" t="s">
        <v>99</v>
      </c>
      <c r="F120" s="32">
        <v>3</v>
      </c>
      <c r="G120" s="32">
        <v>-2</v>
      </c>
      <c r="H120" s="32">
        <v>-1</v>
      </c>
      <c r="I120" s="32">
        <v>0</v>
      </c>
      <c r="J120" s="32">
        <v>9</v>
      </c>
      <c r="K120" s="32" t="s">
        <v>45</v>
      </c>
      <c r="L120" s="32" t="s">
        <v>44</v>
      </c>
      <c r="M120" s="32">
        <v>0</v>
      </c>
      <c r="N120" s="32">
        <v>1</v>
      </c>
      <c r="O120" s="32" t="s">
        <v>84</v>
      </c>
      <c r="P120" s="32" t="s">
        <v>23</v>
      </c>
      <c r="Q120" s="32">
        <v>1</v>
      </c>
      <c r="R120" s="32">
        <v>0</v>
      </c>
      <c r="S120" s="32">
        <v>0</v>
      </c>
      <c r="T120" s="32">
        <f t="shared" si="8"/>
        <v>1</v>
      </c>
      <c r="U120" s="32" t="s">
        <v>1452</v>
      </c>
      <c r="V120" s="32" t="s">
        <v>1453</v>
      </c>
      <c r="W120" s="32" t="s">
        <v>25</v>
      </c>
      <c r="X120" s="32" t="s">
        <v>1454</v>
      </c>
      <c r="Y120" s="32" t="s">
        <v>88</v>
      </c>
      <c r="Z120" s="32" t="s">
        <v>1455</v>
      </c>
      <c r="AA120" s="32" t="s">
        <v>1456</v>
      </c>
      <c r="AB120" s="32" t="s">
        <v>1457</v>
      </c>
      <c r="AC120" s="32" t="s">
        <v>1458</v>
      </c>
      <c r="AD120" s="32" t="s">
        <v>94</v>
      </c>
      <c r="AE120" s="32" t="s">
        <v>1459</v>
      </c>
      <c r="AF120" s="32" t="s">
        <v>1460</v>
      </c>
      <c r="AG120" s="32" t="s">
        <v>151</v>
      </c>
      <c r="AH120" s="32" t="s">
        <v>1461</v>
      </c>
    </row>
    <row r="121" spans="1:34" ht="13" x14ac:dyDescent="0.15">
      <c r="A121" s="33">
        <v>120</v>
      </c>
      <c r="B121" s="32" t="s">
        <v>1462</v>
      </c>
      <c r="C121" s="32" t="s">
        <v>1463</v>
      </c>
      <c r="D121" s="32">
        <v>2011</v>
      </c>
      <c r="E121" s="32" t="s">
        <v>111</v>
      </c>
      <c r="F121" s="32">
        <v>3</v>
      </c>
      <c r="G121" s="32">
        <v>-5</v>
      </c>
      <c r="H121" s="32">
        <v>-2</v>
      </c>
      <c r="I121" s="32">
        <v>-10</v>
      </c>
      <c r="J121" s="32">
        <v>0</v>
      </c>
      <c r="K121" s="32" t="s">
        <v>112</v>
      </c>
      <c r="L121" s="32" t="s">
        <v>112</v>
      </c>
      <c r="M121" s="32">
        <v>1</v>
      </c>
      <c r="N121" s="32">
        <v>1</v>
      </c>
      <c r="O121" s="32" t="s">
        <v>84</v>
      </c>
      <c r="P121" s="32" t="s">
        <v>23</v>
      </c>
      <c r="Q121" s="32">
        <v>0.5</v>
      </c>
      <c r="R121" s="32">
        <v>0.25</v>
      </c>
      <c r="S121" s="32">
        <v>0.25</v>
      </c>
      <c r="T121" s="32">
        <f t="shared" si="8"/>
        <v>1</v>
      </c>
      <c r="U121" s="32" t="s">
        <v>1464</v>
      </c>
      <c r="V121" s="32" t="s">
        <v>143</v>
      </c>
      <c r="W121" s="32" t="s">
        <v>116</v>
      </c>
      <c r="X121" s="32" t="s">
        <v>1465</v>
      </c>
      <c r="Y121" s="32" t="s">
        <v>102</v>
      </c>
      <c r="Z121" s="32" t="s">
        <v>1466</v>
      </c>
      <c r="AA121" s="32" t="s">
        <v>1467</v>
      </c>
      <c r="AB121" s="32" t="s">
        <v>1468</v>
      </c>
      <c r="AC121" s="32" t="s">
        <v>1469</v>
      </c>
      <c r="AD121" s="32" t="s">
        <v>1470</v>
      </c>
      <c r="AE121" s="32" t="s">
        <v>137</v>
      </c>
      <c r="AF121" s="32" t="s">
        <v>1471</v>
      </c>
      <c r="AG121" s="32" t="s">
        <v>96</v>
      </c>
      <c r="AH121" s="32" t="s">
        <v>530</v>
      </c>
    </row>
    <row r="122" spans="1:34" ht="13" x14ac:dyDescent="0.15">
      <c r="A122" s="31">
        <v>121</v>
      </c>
      <c r="B122" s="31" t="s">
        <v>1472</v>
      </c>
      <c r="C122" s="31" t="s">
        <v>1473</v>
      </c>
      <c r="D122" s="31">
        <v>2007</v>
      </c>
      <c r="E122" s="31" t="s">
        <v>1474</v>
      </c>
      <c r="F122" s="31">
        <v>3</v>
      </c>
      <c r="G122" s="31">
        <v>-10</v>
      </c>
      <c r="H122" s="31">
        <v>-6</v>
      </c>
      <c r="I122" s="31">
        <v>-6</v>
      </c>
      <c r="J122" s="31">
        <v>2</v>
      </c>
      <c r="K122" s="31" t="s">
        <v>330</v>
      </c>
      <c r="L122" s="31" t="s">
        <v>43</v>
      </c>
      <c r="M122" s="31">
        <v>0</v>
      </c>
      <c r="N122" s="31">
        <v>0</v>
      </c>
      <c r="O122" s="31" t="s">
        <v>1475</v>
      </c>
      <c r="P122" s="31" t="s">
        <v>113</v>
      </c>
      <c r="Q122" s="31">
        <v>0</v>
      </c>
      <c r="R122" s="31">
        <v>0</v>
      </c>
      <c r="S122" s="31">
        <v>1</v>
      </c>
      <c r="T122" s="31">
        <f t="shared" si="8"/>
        <v>1</v>
      </c>
      <c r="U122" s="31" t="s">
        <v>1173</v>
      </c>
      <c r="V122" s="31" t="s">
        <v>1476</v>
      </c>
      <c r="W122" s="31" t="s">
        <v>17</v>
      </c>
      <c r="X122" s="31" t="s">
        <v>137</v>
      </c>
      <c r="Y122" s="31" t="s">
        <v>1477</v>
      </c>
      <c r="Z122" s="31" t="s">
        <v>1478</v>
      </c>
      <c r="AA122" s="31" t="s">
        <v>1479</v>
      </c>
      <c r="AB122" s="31" t="s">
        <v>1480</v>
      </c>
      <c r="AC122" s="31" t="s">
        <v>1481</v>
      </c>
      <c r="AD122" s="31" t="s">
        <v>307</v>
      </c>
      <c r="AE122" s="31" t="s">
        <v>137</v>
      </c>
      <c r="AF122" s="31" t="s">
        <v>94</v>
      </c>
      <c r="AG122" s="31" t="s">
        <v>96</v>
      </c>
      <c r="AH122" s="31"/>
    </row>
    <row r="123" spans="1:34" ht="13" x14ac:dyDescent="0.15">
      <c r="A123" s="33">
        <v>122</v>
      </c>
      <c r="B123" s="32" t="s">
        <v>1482</v>
      </c>
      <c r="C123" s="32" t="s">
        <v>1483</v>
      </c>
      <c r="D123" s="32">
        <v>2008</v>
      </c>
      <c r="E123" s="32" t="s">
        <v>1484</v>
      </c>
      <c r="F123" s="32" t="s">
        <v>580</v>
      </c>
      <c r="G123" s="32">
        <v>-3</v>
      </c>
      <c r="H123" s="32">
        <v>-1</v>
      </c>
      <c r="I123" s="32">
        <v>0</v>
      </c>
      <c r="J123" s="32">
        <v>0</v>
      </c>
      <c r="K123" s="32" t="s">
        <v>45</v>
      </c>
      <c r="L123" s="32" t="s">
        <v>45</v>
      </c>
      <c r="M123" s="32">
        <v>0</v>
      </c>
      <c r="N123" s="32">
        <v>1</v>
      </c>
      <c r="O123" s="32" t="s">
        <v>84</v>
      </c>
      <c r="P123" s="32" t="s">
        <v>16</v>
      </c>
      <c r="Q123" s="32">
        <v>0.75</v>
      </c>
      <c r="R123" s="32">
        <v>0</v>
      </c>
      <c r="S123" s="32">
        <v>0.25</v>
      </c>
      <c r="T123" s="32">
        <f t="shared" si="8"/>
        <v>1</v>
      </c>
      <c r="U123" s="32" t="s">
        <v>1485</v>
      </c>
      <c r="V123" s="32" t="s">
        <v>752</v>
      </c>
      <c r="W123" s="32" t="s">
        <v>35</v>
      </c>
      <c r="X123" s="32" t="s">
        <v>117</v>
      </c>
      <c r="Y123" s="32" t="s">
        <v>88</v>
      </c>
      <c r="Z123" s="32" t="s">
        <v>1486</v>
      </c>
      <c r="AA123" s="32" t="s">
        <v>1487</v>
      </c>
      <c r="AB123" s="32" t="s">
        <v>1488</v>
      </c>
      <c r="AC123" s="32" t="s">
        <v>1489</v>
      </c>
      <c r="AD123" s="32" t="s">
        <v>1490</v>
      </c>
      <c r="AE123" s="32" t="s">
        <v>1491</v>
      </c>
      <c r="AF123" s="32" t="s">
        <v>1492</v>
      </c>
      <c r="AG123" s="32" t="s">
        <v>151</v>
      </c>
      <c r="AH123" s="45"/>
    </row>
    <row r="124" spans="1:34" ht="13" x14ac:dyDescent="0.15">
      <c r="A124" s="31">
        <v>123</v>
      </c>
      <c r="B124" s="32" t="s">
        <v>1493</v>
      </c>
      <c r="C124" s="32" t="s">
        <v>1494</v>
      </c>
      <c r="D124" s="32">
        <v>2009</v>
      </c>
      <c r="E124" s="32" t="s">
        <v>580</v>
      </c>
      <c r="F124" s="32">
        <v>3</v>
      </c>
      <c r="G124" s="32">
        <v>-3</v>
      </c>
      <c r="H124" s="32">
        <v>-1</v>
      </c>
      <c r="I124" s="32">
        <v>0</v>
      </c>
      <c r="J124" s="32">
        <v>0</v>
      </c>
      <c r="K124" s="32" t="s">
        <v>45</v>
      </c>
      <c r="L124" s="32" t="s">
        <v>45</v>
      </c>
      <c r="M124" s="32">
        <v>0</v>
      </c>
      <c r="N124" s="32">
        <v>1</v>
      </c>
      <c r="O124" s="32" t="s">
        <v>84</v>
      </c>
      <c r="P124" s="32" t="s">
        <v>23</v>
      </c>
      <c r="Q124" s="32">
        <v>0.25</v>
      </c>
      <c r="R124" s="32">
        <v>0.75</v>
      </c>
      <c r="S124" s="32">
        <v>0</v>
      </c>
      <c r="T124" s="32">
        <f t="shared" si="8"/>
        <v>1</v>
      </c>
      <c r="U124" s="32" t="s">
        <v>534</v>
      </c>
      <c r="V124" s="32" t="s">
        <v>131</v>
      </c>
      <c r="W124" s="32" t="s">
        <v>35</v>
      </c>
      <c r="X124" s="32" t="s">
        <v>117</v>
      </c>
      <c r="Y124" s="32" t="s">
        <v>102</v>
      </c>
      <c r="Z124" s="32" t="s">
        <v>1495</v>
      </c>
      <c r="AA124" s="32" t="s">
        <v>1496</v>
      </c>
      <c r="AB124" s="32" t="s">
        <v>1497</v>
      </c>
      <c r="AC124" s="32" t="s">
        <v>1498</v>
      </c>
      <c r="AD124" s="32" t="s">
        <v>1499</v>
      </c>
      <c r="AE124" s="32" t="s">
        <v>1500</v>
      </c>
      <c r="AF124" s="32" t="s">
        <v>1501</v>
      </c>
      <c r="AG124" s="32" t="s">
        <v>151</v>
      </c>
      <c r="AH124" s="35"/>
    </row>
    <row r="125" spans="1:34" ht="13" x14ac:dyDescent="0.15">
      <c r="A125" s="33">
        <v>124</v>
      </c>
      <c r="B125" s="32" t="s">
        <v>1502</v>
      </c>
      <c r="C125" s="32" t="s">
        <v>1503</v>
      </c>
      <c r="D125" s="32">
        <v>2019</v>
      </c>
      <c r="E125" s="32" t="s">
        <v>934</v>
      </c>
      <c r="F125" s="32">
        <v>2</v>
      </c>
      <c r="G125" s="32">
        <v>-9</v>
      </c>
      <c r="H125" s="32">
        <v>-2</v>
      </c>
      <c r="I125" s="32">
        <v>2</v>
      </c>
      <c r="J125" s="32">
        <v>2</v>
      </c>
      <c r="K125" s="32" t="s">
        <v>42</v>
      </c>
      <c r="L125" s="32" t="s">
        <v>42</v>
      </c>
      <c r="M125" s="32">
        <v>0</v>
      </c>
      <c r="N125" s="32">
        <v>1</v>
      </c>
      <c r="O125" s="32" t="s">
        <v>84</v>
      </c>
      <c r="P125" s="32" t="s">
        <v>23</v>
      </c>
      <c r="Q125" s="32">
        <v>0</v>
      </c>
      <c r="R125" s="32">
        <v>1</v>
      </c>
      <c r="S125" s="32">
        <v>0</v>
      </c>
      <c r="T125" s="32">
        <f t="shared" si="8"/>
        <v>1</v>
      </c>
      <c r="U125" s="32" t="s">
        <v>1504</v>
      </c>
      <c r="V125" s="32" t="s">
        <v>393</v>
      </c>
      <c r="W125" s="32" t="s">
        <v>15</v>
      </c>
      <c r="X125" s="32" t="s">
        <v>936</v>
      </c>
      <c r="Y125" s="32" t="s">
        <v>448</v>
      </c>
      <c r="Z125" s="32" t="s">
        <v>1505</v>
      </c>
      <c r="AA125" s="32" t="s">
        <v>1506</v>
      </c>
      <c r="AB125" s="32" t="s">
        <v>1507</v>
      </c>
      <c r="AC125" s="32" t="s">
        <v>1508</v>
      </c>
      <c r="AD125" s="32" t="s">
        <v>1509</v>
      </c>
      <c r="AE125" s="32" t="s">
        <v>1510</v>
      </c>
      <c r="AF125" s="32" t="s">
        <v>1511</v>
      </c>
      <c r="AG125" s="32" t="s">
        <v>96</v>
      </c>
      <c r="AH125" s="32"/>
    </row>
    <row r="126" spans="1:34" ht="13" x14ac:dyDescent="0.15">
      <c r="A126" s="31">
        <v>125</v>
      </c>
      <c r="B126" s="32" t="s">
        <v>1512</v>
      </c>
      <c r="C126" s="32" t="s">
        <v>1503</v>
      </c>
      <c r="D126" s="32">
        <v>2019</v>
      </c>
      <c r="E126" s="32" t="s">
        <v>1513</v>
      </c>
      <c r="F126" s="32">
        <v>2</v>
      </c>
      <c r="G126" s="32">
        <v>-9</v>
      </c>
      <c r="H126" s="32">
        <v>-9</v>
      </c>
      <c r="I126" s="32">
        <v>2</v>
      </c>
      <c r="J126" s="32">
        <v>2</v>
      </c>
      <c r="K126" s="32" t="s">
        <v>42</v>
      </c>
      <c r="L126" s="32" t="s">
        <v>42</v>
      </c>
      <c r="M126" s="32">
        <v>0</v>
      </c>
      <c r="N126" s="32">
        <v>1</v>
      </c>
      <c r="O126" s="32" t="s">
        <v>84</v>
      </c>
      <c r="P126" s="32" t="s">
        <v>16</v>
      </c>
      <c r="Q126" s="32">
        <v>0</v>
      </c>
      <c r="R126" s="32">
        <v>1</v>
      </c>
      <c r="S126" s="32">
        <v>0</v>
      </c>
      <c r="T126" s="32">
        <f t="shared" si="8"/>
        <v>1</v>
      </c>
      <c r="U126" s="32" t="s">
        <v>1514</v>
      </c>
      <c r="V126" s="32" t="s">
        <v>393</v>
      </c>
      <c r="W126" s="32" t="s">
        <v>15</v>
      </c>
      <c r="X126" s="32" t="s">
        <v>936</v>
      </c>
      <c r="Y126" s="32" t="s">
        <v>448</v>
      </c>
      <c r="Z126" s="32" t="s">
        <v>1515</v>
      </c>
      <c r="AA126" s="32" t="s">
        <v>1516</v>
      </c>
      <c r="AB126" s="32" t="s">
        <v>1517</v>
      </c>
      <c r="AC126" s="32" t="s">
        <v>1518</v>
      </c>
      <c r="AD126" s="32" t="s">
        <v>1519</v>
      </c>
      <c r="AE126" s="32" t="s">
        <v>1520</v>
      </c>
      <c r="AF126" s="32" t="s">
        <v>1521</v>
      </c>
      <c r="AG126" s="32" t="s">
        <v>96</v>
      </c>
      <c r="AH126" s="32" t="s">
        <v>126</v>
      </c>
    </row>
    <row r="127" spans="1:34" ht="13" x14ac:dyDescent="0.15">
      <c r="A127" s="33">
        <v>126</v>
      </c>
      <c r="B127" s="32" t="s">
        <v>1522</v>
      </c>
      <c r="C127" s="32" t="s">
        <v>1523</v>
      </c>
      <c r="D127" s="32">
        <v>2012</v>
      </c>
      <c r="E127" s="32" t="s">
        <v>1524</v>
      </c>
      <c r="F127" s="32">
        <v>3</v>
      </c>
      <c r="G127" s="32">
        <v>-10</v>
      </c>
      <c r="H127" s="32">
        <v>-7</v>
      </c>
      <c r="I127" s="32">
        <v>-3</v>
      </c>
      <c r="J127" s="32">
        <v>0</v>
      </c>
      <c r="K127" s="32" t="s">
        <v>42</v>
      </c>
      <c r="L127" s="32" t="s">
        <v>42</v>
      </c>
      <c r="M127" s="32">
        <v>0</v>
      </c>
      <c r="N127" s="32">
        <v>1</v>
      </c>
      <c r="O127" s="32" t="s">
        <v>84</v>
      </c>
      <c r="P127" s="32" t="s">
        <v>113</v>
      </c>
      <c r="Q127" s="32">
        <v>0</v>
      </c>
      <c r="R127" s="32">
        <v>0</v>
      </c>
      <c r="S127" s="32">
        <v>1</v>
      </c>
      <c r="T127" s="32">
        <f t="shared" si="8"/>
        <v>1</v>
      </c>
      <c r="U127" s="32" t="s">
        <v>1525</v>
      </c>
      <c r="V127" s="32" t="s">
        <v>1526</v>
      </c>
      <c r="W127" s="32" t="s">
        <v>12</v>
      </c>
      <c r="X127" s="32" t="s">
        <v>1527</v>
      </c>
      <c r="Y127" s="32" t="s">
        <v>1477</v>
      </c>
      <c r="Z127" s="32" t="s">
        <v>1528</v>
      </c>
      <c r="AA127" s="32" t="s">
        <v>1529</v>
      </c>
      <c r="AB127" s="32" t="s">
        <v>1530</v>
      </c>
      <c r="AC127" s="32" t="s">
        <v>1531</v>
      </c>
      <c r="AD127" s="32" t="s">
        <v>1532</v>
      </c>
      <c r="AE127" s="32" t="s">
        <v>94</v>
      </c>
      <c r="AF127" s="32" t="s">
        <v>1533</v>
      </c>
      <c r="AG127" s="32" t="s">
        <v>96</v>
      </c>
      <c r="AH127" s="32" t="s">
        <v>126</v>
      </c>
    </row>
    <row r="128" spans="1:34" ht="13" x14ac:dyDescent="0.15">
      <c r="A128" s="31">
        <v>127</v>
      </c>
      <c r="B128" s="32" t="s">
        <v>1534</v>
      </c>
      <c r="C128" s="32" t="s">
        <v>1535</v>
      </c>
      <c r="D128" s="32">
        <v>2017</v>
      </c>
      <c r="E128" s="32" t="s">
        <v>1536</v>
      </c>
      <c r="F128" s="32">
        <v>3</v>
      </c>
      <c r="G128" s="32">
        <v>-10</v>
      </c>
      <c r="H128" s="32">
        <v>-6</v>
      </c>
      <c r="I128" s="32">
        <v>-2</v>
      </c>
      <c r="J128" s="32">
        <v>5</v>
      </c>
      <c r="K128" s="32" t="s">
        <v>738</v>
      </c>
      <c r="L128" s="32" t="s">
        <v>43</v>
      </c>
      <c r="M128" s="32">
        <v>0</v>
      </c>
      <c r="N128" s="32">
        <v>0</v>
      </c>
      <c r="O128" s="32" t="s">
        <v>1537</v>
      </c>
      <c r="P128" s="32" t="s">
        <v>23</v>
      </c>
      <c r="Q128" s="32">
        <v>1</v>
      </c>
      <c r="R128" s="32">
        <v>0</v>
      </c>
      <c r="S128" s="32">
        <v>0</v>
      </c>
      <c r="T128" s="32">
        <f t="shared" si="8"/>
        <v>1</v>
      </c>
      <c r="U128" s="32" t="s">
        <v>1538</v>
      </c>
      <c r="V128" s="32" t="s">
        <v>1539</v>
      </c>
      <c r="W128" s="32" t="s">
        <v>17</v>
      </c>
      <c r="X128" s="32" t="s">
        <v>971</v>
      </c>
      <c r="Y128" s="32" t="s">
        <v>1540</v>
      </c>
      <c r="Z128" s="32" t="s">
        <v>1541</v>
      </c>
      <c r="AA128" s="32" t="s">
        <v>1542</v>
      </c>
      <c r="AB128" s="32" t="s">
        <v>1543</v>
      </c>
      <c r="AC128" s="32" t="s">
        <v>1544</v>
      </c>
      <c r="AD128" s="32" t="s">
        <v>1545</v>
      </c>
      <c r="AE128" s="32" t="s">
        <v>94</v>
      </c>
      <c r="AF128" s="32" t="s">
        <v>1546</v>
      </c>
      <c r="AG128" s="32" t="s">
        <v>96</v>
      </c>
      <c r="AH128" s="32" t="s">
        <v>126</v>
      </c>
    </row>
    <row r="129" spans="1:34" ht="13" x14ac:dyDescent="0.15">
      <c r="A129" s="33">
        <v>128</v>
      </c>
      <c r="B129" s="32" t="s">
        <v>1547</v>
      </c>
      <c r="C129" s="32" t="s">
        <v>1548</v>
      </c>
      <c r="D129" s="32">
        <v>2010</v>
      </c>
      <c r="E129" s="32" t="s">
        <v>391</v>
      </c>
      <c r="F129" s="32">
        <v>2</v>
      </c>
      <c r="G129" s="32">
        <v>-10</v>
      </c>
      <c r="H129" s="32">
        <v>-6</v>
      </c>
      <c r="I129" s="32">
        <v>-6</v>
      </c>
      <c r="J129" s="32">
        <v>5</v>
      </c>
      <c r="K129" s="32" t="s">
        <v>42</v>
      </c>
      <c r="L129" s="32" t="s">
        <v>42</v>
      </c>
      <c r="M129" s="32">
        <v>0</v>
      </c>
      <c r="N129" s="32">
        <v>1</v>
      </c>
      <c r="O129" s="32" t="s">
        <v>84</v>
      </c>
      <c r="P129" s="32" t="s">
        <v>23</v>
      </c>
      <c r="Q129" s="32">
        <v>0</v>
      </c>
      <c r="R129" s="32">
        <v>1</v>
      </c>
      <c r="S129" s="32">
        <v>0</v>
      </c>
      <c r="T129" s="32">
        <f t="shared" si="8"/>
        <v>1</v>
      </c>
      <c r="U129" s="32" t="s">
        <v>1549</v>
      </c>
      <c r="V129" s="32" t="s">
        <v>1550</v>
      </c>
      <c r="W129" s="32" t="s">
        <v>15</v>
      </c>
      <c r="X129" s="32" t="s">
        <v>42</v>
      </c>
      <c r="Y129" s="32" t="s">
        <v>102</v>
      </c>
      <c r="Z129" s="32" t="s">
        <v>1551</v>
      </c>
      <c r="AA129" s="32" t="s">
        <v>1552</v>
      </c>
      <c r="AB129" s="32" t="s">
        <v>1553</v>
      </c>
      <c r="AC129" s="32" t="s">
        <v>1554</v>
      </c>
      <c r="AD129" s="32" t="s">
        <v>1555</v>
      </c>
      <c r="AE129" s="32" t="s">
        <v>137</v>
      </c>
      <c r="AF129" s="32" t="s">
        <v>1556</v>
      </c>
      <c r="AG129" s="32" t="s">
        <v>1557</v>
      </c>
      <c r="AH129" s="35"/>
    </row>
    <row r="130" spans="1:34" ht="13" x14ac:dyDescent="0.15">
      <c r="A130" s="31">
        <v>129</v>
      </c>
      <c r="B130" s="32" t="s">
        <v>1558</v>
      </c>
      <c r="C130" s="32" t="s">
        <v>1559</v>
      </c>
      <c r="D130" s="32">
        <v>2004</v>
      </c>
      <c r="E130" s="32" t="s">
        <v>111</v>
      </c>
      <c r="F130" s="32">
        <v>3</v>
      </c>
      <c r="G130" s="32">
        <v>-3</v>
      </c>
      <c r="H130" s="32">
        <v>-1</v>
      </c>
      <c r="I130" s="32">
        <v>-3</v>
      </c>
      <c r="J130" s="32">
        <v>0</v>
      </c>
      <c r="K130" s="32" t="s">
        <v>45</v>
      </c>
      <c r="L130" s="32" t="s">
        <v>45</v>
      </c>
      <c r="M130" s="32">
        <v>0</v>
      </c>
      <c r="N130" s="32">
        <v>1</v>
      </c>
      <c r="O130" s="32" t="s">
        <v>84</v>
      </c>
      <c r="P130" s="32" t="s">
        <v>23</v>
      </c>
      <c r="Q130" s="32">
        <v>1</v>
      </c>
      <c r="R130" s="32">
        <v>0</v>
      </c>
      <c r="S130" s="32">
        <v>0</v>
      </c>
      <c r="T130" s="32">
        <f t="shared" si="8"/>
        <v>1</v>
      </c>
      <c r="U130" s="32" t="s">
        <v>1560</v>
      </c>
      <c r="V130" s="32" t="s">
        <v>1561</v>
      </c>
      <c r="W130" s="32" t="s">
        <v>33</v>
      </c>
      <c r="X130" s="32" t="s">
        <v>259</v>
      </c>
      <c r="Y130" s="32" t="s">
        <v>205</v>
      </c>
      <c r="Z130" s="32" t="s">
        <v>1562</v>
      </c>
      <c r="AA130" s="32" t="s">
        <v>1563</v>
      </c>
      <c r="AB130" s="32" t="s">
        <v>1564</v>
      </c>
      <c r="AC130" s="32" t="s">
        <v>1565</v>
      </c>
      <c r="AD130" s="32" t="s">
        <v>1566</v>
      </c>
      <c r="AE130" s="32" t="s">
        <v>1567</v>
      </c>
      <c r="AF130" s="32" t="s">
        <v>1568</v>
      </c>
      <c r="AG130" s="32" t="s">
        <v>96</v>
      </c>
      <c r="AH130" s="35"/>
    </row>
    <row r="131" spans="1:34" ht="13" x14ac:dyDescent="0.15">
      <c r="A131" s="33">
        <v>130</v>
      </c>
      <c r="B131" s="33" t="s">
        <v>1569</v>
      </c>
      <c r="C131" s="33" t="s">
        <v>1570</v>
      </c>
      <c r="D131" s="33">
        <v>2011</v>
      </c>
      <c r="E131" s="33" t="s">
        <v>201</v>
      </c>
      <c r="F131" s="33">
        <v>3</v>
      </c>
      <c r="G131" s="33">
        <v>-6</v>
      </c>
      <c r="H131" s="33">
        <v>-5</v>
      </c>
      <c r="I131" s="33">
        <v>0</v>
      </c>
      <c r="J131" s="33">
        <v>0</v>
      </c>
      <c r="K131" s="33" t="s">
        <v>738</v>
      </c>
      <c r="L131" s="33" t="s">
        <v>43</v>
      </c>
      <c r="M131" s="33">
        <v>0</v>
      </c>
      <c r="N131" s="33">
        <v>1</v>
      </c>
      <c r="O131" s="33" t="s">
        <v>165</v>
      </c>
      <c r="P131" s="33" t="s">
        <v>23</v>
      </c>
      <c r="Q131" s="33">
        <v>0</v>
      </c>
      <c r="R131" s="33">
        <v>0</v>
      </c>
      <c r="S131" s="33">
        <v>1</v>
      </c>
      <c r="T131" s="33">
        <f t="shared" si="8"/>
        <v>1</v>
      </c>
      <c r="U131" s="33" t="s">
        <v>1173</v>
      </c>
      <c r="V131" s="33" t="s">
        <v>1571</v>
      </c>
      <c r="W131" s="33" t="s">
        <v>17</v>
      </c>
      <c r="X131" s="33" t="s">
        <v>137</v>
      </c>
      <c r="Y131" s="33" t="s">
        <v>1477</v>
      </c>
      <c r="Z131" s="33" t="s">
        <v>1572</v>
      </c>
      <c r="AA131" s="33" t="s">
        <v>1573</v>
      </c>
      <c r="AB131" s="33" t="s">
        <v>1574</v>
      </c>
      <c r="AC131" s="33" t="s">
        <v>1575</v>
      </c>
      <c r="AD131" s="33" t="s">
        <v>1576</v>
      </c>
      <c r="AE131" s="33" t="s">
        <v>137</v>
      </c>
      <c r="AF131" s="33" t="s">
        <v>94</v>
      </c>
      <c r="AG131" s="33" t="s">
        <v>96</v>
      </c>
      <c r="AH131" s="33"/>
    </row>
    <row r="132" spans="1:34" ht="13" x14ac:dyDescent="0.15">
      <c r="A132" s="31">
        <v>131</v>
      </c>
      <c r="B132" s="32" t="s">
        <v>1577</v>
      </c>
      <c r="C132" s="32" t="s">
        <v>1578</v>
      </c>
      <c r="D132" s="32">
        <v>2019</v>
      </c>
      <c r="E132" s="32" t="s">
        <v>1579</v>
      </c>
      <c r="F132" s="32">
        <v>3</v>
      </c>
      <c r="G132" s="32">
        <v>-3</v>
      </c>
      <c r="H132" s="32">
        <v>-1</v>
      </c>
      <c r="I132" s="32">
        <v>0</v>
      </c>
      <c r="J132" s="32">
        <v>0</v>
      </c>
      <c r="K132" s="32" t="s">
        <v>45</v>
      </c>
      <c r="L132" s="32" t="s">
        <v>45</v>
      </c>
      <c r="M132" s="32">
        <v>0</v>
      </c>
      <c r="N132" s="32">
        <v>1</v>
      </c>
      <c r="O132" s="32" t="s">
        <v>84</v>
      </c>
      <c r="P132" s="32" t="s">
        <v>16</v>
      </c>
      <c r="Q132" s="32">
        <v>0.75</v>
      </c>
      <c r="R132" s="32">
        <v>0.25</v>
      </c>
      <c r="S132" s="32">
        <v>0</v>
      </c>
      <c r="T132" s="32">
        <f t="shared" si="8"/>
        <v>1</v>
      </c>
      <c r="U132" s="32" t="s">
        <v>1580</v>
      </c>
      <c r="V132" s="32" t="s">
        <v>752</v>
      </c>
      <c r="W132" s="32" t="s">
        <v>35</v>
      </c>
      <c r="X132" s="32" t="s">
        <v>117</v>
      </c>
      <c r="Y132" s="32" t="s">
        <v>102</v>
      </c>
      <c r="Z132" s="32" t="s">
        <v>1581</v>
      </c>
      <c r="AA132" s="32" t="s">
        <v>1582</v>
      </c>
      <c r="AB132" s="32" t="s">
        <v>1583</v>
      </c>
      <c r="AC132" s="32" t="s">
        <v>1584</v>
      </c>
      <c r="AD132" s="32" t="s">
        <v>1585</v>
      </c>
      <c r="AE132" s="32" t="s">
        <v>1586</v>
      </c>
      <c r="AF132" s="32" t="s">
        <v>1587</v>
      </c>
      <c r="AG132" s="32" t="s">
        <v>151</v>
      </c>
      <c r="AH132" s="32" t="s">
        <v>1588</v>
      </c>
    </row>
    <row r="133" spans="1:34" ht="13" x14ac:dyDescent="0.15">
      <c r="A133" s="33">
        <v>132</v>
      </c>
      <c r="B133" s="32" t="s">
        <v>1589</v>
      </c>
      <c r="C133" s="32" t="s">
        <v>1590</v>
      </c>
      <c r="D133" s="32">
        <v>2019</v>
      </c>
      <c r="E133" s="32" t="s">
        <v>99</v>
      </c>
      <c r="F133" s="43">
        <v>44595</v>
      </c>
      <c r="G133" s="32">
        <v>-9</v>
      </c>
      <c r="H133" s="32">
        <v>-7</v>
      </c>
      <c r="I133" s="32">
        <v>-9</v>
      </c>
      <c r="J133" s="32">
        <v>0</v>
      </c>
      <c r="K133" s="32" t="s">
        <v>42</v>
      </c>
      <c r="L133" s="32" t="s">
        <v>42</v>
      </c>
      <c r="M133" s="32">
        <v>0</v>
      </c>
      <c r="N133" s="32">
        <v>1</v>
      </c>
      <c r="O133" s="32" t="s">
        <v>84</v>
      </c>
      <c r="P133" s="32" t="s">
        <v>16</v>
      </c>
      <c r="Q133" s="32">
        <v>0.25</v>
      </c>
      <c r="R133" s="32">
        <v>0.75</v>
      </c>
      <c r="S133" s="32">
        <v>0</v>
      </c>
      <c r="T133" s="32">
        <f t="shared" si="8"/>
        <v>1</v>
      </c>
      <c r="U133" s="32" t="s">
        <v>1591</v>
      </c>
      <c r="V133" s="32" t="s">
        <v>798</v>
      </c>
      <c r="W133" s="32" t="s">
        <v>12</v>
      </c>
      <c r="X133" s="32" t="s">
        <v>799</v>
      </c>
      <c r="Y133" s="32" t="s">
        <v>102</v>
      </c>
      <c r="Z133" s="32" t="s">
        <v>1592</v>
      </c>
      <c r="AA133" s="32" t="s">
        <v>1593</v>
      </c>
      <c r="AB133" s="32" t="s">
        <v>1594</v>
      </c>
      <c r="AC133" s="32" t="s">
        <v>1595</v>
      </c>
      <c r="AD133" s="32" t="s">
        <v>1596</v>
      </c>
      <c r="AE133" s="32" t="s">
        <v>1597</v>
      </c>
      <c r="AF133" s="32" t="s">
        <v>1598</v>
      </c>
      <c r="AG133" s="32" t="s">
        <v>564</v>
      </c>
      <c r="AH133" s="45"/>
    </row>
    <row r="134" spans="1:34" ht="13" x14ac:dyDescent="0.15">
      <c r="A134" s="31">
        <v>133</v>
      </c>
      <c r="B134" s="32" t="s">
        <v>1599</v>
      </c>
      <c r="C134" s="32" t="s">
        <v>1600</v>
      </c>
      <c r="D134" s="32">
        <v>2020</v>
      </c>
      <c r="E134" s="32" t="s">
        <v>1601</v>
      </c>
      <c r="F134" s="32">
        <v>2</v>
      </c>
      <c r="G134" s="32">
        <v>-10</v>
      </c>
      <c r="H134" s="32">
        <v>-6</v>
      </c>
      <c r="I134" s="32">
        <v>-6</v>
      </c>
      <c r="J134" s="32">
        <v>5</v>
      </c>
      <c r="K134" s="32" t="s">
        <v>330</v>
      </c>
      <c r="L134" s="32" t="s">
        <v>42</v>
      </c>
      <c r="M134" s="32">
        <v>0</v>
      </c>
      <c r="N134" s="32">
        <v>1</v>
      </c>
      <c r="O134" s="32" t="s">
        <v>968</v>
      </c>
      <c r="P134" s="32" t="s">
        <v>16</v>
      </c>
      <c r="Q134" s="32">
        <v>0.5</v>
      </c>
      <c r="R134" s="32">
        <v>0.5</v>
      </c>
      <c r="S134" s="32">
        <v>0</v>
      </c>
      <c r="T134" s="32">
        <f t="shared" si="8"/>
        <v>1</v>
      </c>
      <c r="U134" s="32" t="s">
        <v>1602</v>
      </c>
      <c r="V134" s="32" t="s">
        <v>1603</v>
      </c>
      <c r="W134" s="32" t="s">
        <v>15</v>
      </c>
      <c r="X134" s="32" t="s">
        <v>1308</v>
      </c>
      <c r="Y134" s="32" t="s">
        <v>233</v>
      </c>
      <c r="Z134" s="32" t="s">
        <v>1604</v>
      </c>
      <c r="AA134" s="32" t="s">
        <v>1605</v>
      </c>
      <c r="AB134" s="32" t="s">
        <v>1606</v>
      </c>
      <c r="AC134" s="32" t="s">
        <v>1607</v>
      </c>
      <c r="AD134" s="32" t="s">
        <v>1608</v>
      </c>
      <c r="AE134" s="32" t="s">
        <v>94</v>
      </c>
      <c r="AF134" s="32" t="s">
        <v>1609</v>
      </c>
      <c r="AG134" s="32" t="s">
        <v>96</v>
      </c>
      <c r="AH134" s="32" t="s">
        <v>126</v>
      </c>
    </row>
    <row r="135" spans="1:34" ht="13" x14ac:dyDescent="0.15">
      <c r="A135" s="33">
        <v>134</v>
      </c>
      <c r="B135" s="32" t="s">
        <v>1610</v>
      </c>
      <c r="C135" s="32" t="s">
        <v>1611</v>
      </c>
      <c r="D135" s="32">
        <v>2006</v>
      </c>
      <c r="E135" s="32" t="s">
        <v>201</v>
      </c>
      <c r="F135" s="32">
        <v>2</v>
      </c>
      <c r="G135" s="32">
        <v>-7</v>
      </c>
      <c r="H135" s="32">
        <v>-7</v>
      </c>
      <c r="I135" s="32">
        <v>-6</v>
      </c>
      <c r="J135" s="32">
        <v>2</v>
      </c>
      <c r="K135" s="32" t="s">
        <v>42</v>
      </c>
      <c r="L135" s="32" t="s">
        <v>42</v>
      </c>
      <c r="M135" s="32">
        <v>0</v>
      </c>
      <c r="N135" s="32">
        <v>1</v>
      </c>
      <c r="O135" s="32" t="s">
        <v>84</v>
      </c>
      <c r="P135" s="32" t="s">
        <v>23</v>
      </c>
      <c r="Q135" s="32">
        <v>1</v>
      </c>
      <c r="R135" s="32">
        <v>0</v>
      </c>
      <c r="S135" s="32">
        <v>0</v>
      </c>
      <c r="T135" s="32">
        <f t="shared" si="8"/>
        <v>1</v>
      </c>
      <c r="U135" s="32" t="s">
        <v>191</v>
      </c>
      <c r="V135" s="32" t="s">
        <v>1612</v>
      </c>
      <c r="W135" s="32" t="s">
        <v>12</v>
      </c>
      <c r="X135" s="32" t="s">
        <v>1613</v>
      </c>
      <c r="Y135" s="32" t="s">
        <v>1614</v>
      </c>
      <c r="Z135" s="32" t="s">
        <v>1615</v>
      </c>
      <c r="AA135" s="32" t="s">
        <v>1616</v>
      </c>
      <c r="AB135" s="32" t="s">
        <v>1617</v>
      </c>
      <c r="AC135" s="32" t="s">
        <v>1618</v>
      </c>
      <c r="AD135" s="32" t="s">
        <v>210</v>
      </c>
      <c r="AE135" s="32" t="s">
        <v>137</v>
      </c>
      <c r="AF135" s="32" t="s">
        <v>1619</v>
      </c>
      <c r="AG135" s="32" t="s">
        <v>96</v>
      </c>
      <c r="AH135" s="32"/>
    </row>
    <row r="136" spans="1:34" ht="13" x14ac:dyDescent="0.15">
      <c r="A136" s="31">
        <v>135</v>
      </c>
      <c r="B136" s="32" t="s">
        <v>1620</v>
      </c>
      <c r="C136" s="32" t="s">
        <v>1621</v>
      </c>
      <c r="D136" s="32">
        <v>2017</v>
      </c>
      <c r="E136" s="32" t="s">
        <v>408</v>
      </c>
      <c r="F136" s="43">
        <v>44595</v>
      </c>
      <c r="G136" s="32">
        <v>-10</v>
      </c>
      <c r="H136" s="32">
        <v>-6</v>
      </c>
      <c r="I136" s="32">
        <v>-6</v>
      </c>
      <c r="J136" s="32">
        <v>5</v>
      </c>
      <c r="K136" s="32" t="s">
        <v>330</v>
      </c>
      <c r="L136" s="32" t="s">
        <v>42</v>
      </c>
      <c r="M136" s="32">
        <v>0</v>
      </c>
      <c r="N136" s="32">
        <v>1</v>
      </c>
      <c r="O136" s="32" t="s">
        <v>1622</v>
      </c>
      <c r="P136" s="32" t="s">
        <v>16</v>
      </c>
      <c r="Q136" s="32">
        <v>1</v>
      </c>
      <c r="R136" s="32">
        <v>0</v>
      </c>
      <c r="S136" s="32">
        <v>0</v>
      </c>
      <c r="T136" s="32">
        <v>0</v>
      </c>
      <c r="U136" s="32" t="s">
        <v>1623</v>
      </c>
      <c r="V136" s="32" t="s">
        <v>1623</v>
      </c>
      <c r="W136" s="32" t="s">
        <v>15</v>
      </c>
      <c r="X136" s="32" t="s">
        <v>496</v>
      </c>
      <c r="Y136" s="32" t="s">
        <v>102</v>
      </c>
      <c r="Z136" s="32" t="s">
        <v>1624</v>
      </c>
      <c r="AA136" s="32" t="s">
        <v>1625</v>
      </c>
      <c r="AB136" s="32" t="s">
        <v>1626</v>
      </c>
      <c r="AC136" s="32" t="s">
        <v>1627</v>
      </c>
      <c r="AD136" s="32" t="s">
        <v>1628</v>
      </c>
      <c r="AE136" s="32" t="s">
        <v>1629</v>
      </c>
      <c r="AF136" s="32" t="s">
        <v>1630</v>
      </c>
      <c r="AG136" s="32" t="s">
        <v>96</v>
      </c>
      <c r="AH136" s="32" t="s">
        <v>126</v>
      </c>
    </row>
    <row r="137" spans="1:34" ht="13" x14ac:dyDescent="0.15">
      <c r="A137" s="33">
        <v>136</v>
      </c>
      <c r="B137" s="40" t="s">
        <v>1631</v>
      </c>
      <c r="C137" s="32" t="s">
        <v>1632</v>
      </c>
      <c r="D137" s="32">
        <v>2015</v>
      </c>
      <c r="E137" s="32" t="s">
        <v>1633</v>
      </c>
      <c r="F137" s="32">
        <v>3</v>
      </c>
      <c r="G137" s="32">
        <v>-7</v>
      </c>
      <c r="H137" s="32">
        <v>-1</v>
      </c>
      <c r="I137" s="32">
        <v>-3</v>
      </c>
      <c r="J137" s="32">
        <v>0</v>
      </c>
      <c r="K137" s="32" t="s">
        <v>112</v>
      </c>
      <c r="L137" s="32" t="s">
        <v>112</v>
      </c>
      <c r="M137" s="32">
        <v>1</v>
      </c>
      <c r="N137" s="32">
        <v>1</v>
      </c>
      <c r="O137" s="32" t="s">
        <v>84</v>
      </c>
      <c r="P137" s="32" t="s">
        <v>113</v>
      </c>
      <c r="Q137" s="32">
        <v>0.5</v>
      </c>
      <c r="R137" s="32">
        <v>0.5</v>
      </c>
      <c r="S137" s="32">
        <v>0</v>
      </c>
      <c r="T137" s="32">
        <f t="shared" ref="T137:T142" si="9">SUM(Q137:S137)</f>
        <v>1</v>
      </c>
      <c r="U137" s="32" t="s">
        <v>1634</v>
      </c>
      <c r="V137" s="32" t="s">
        <v>520</v>
      </c>
      <c r="W137" s="32" t="s">
        <v>116</v>
      </c>
      <c r="X137" s="32" t="s">
        <v>521</v>
      </c>
      <c r="Y137" s="32" t="s">
        <v>522</v>
      </c>
      <c r="Z137" s="32" t="s">
        <v>1635</v>
      </c>
      <c r="AA137" s="32" t="s">
        <v>1636</v>
      </c>
      <c r="AB137" s="32" t="s">
        <v>1637</v>
      </c>
      <c r="AC137" s="32" t="s">
        <v>1638</v>
      </c>
      <c r="AD137" s="32" t="s">
        <v>1639</v>
      </c>
      <c r="AE137" s="32" t="s">
        <v>1640</v>
      </c>
      <c r="AF137" s="32" t="s">
        <v>1641</v>
      </c>
      <c r="AG137" s="32" t="s">
        <v>96</v>
      </c>
      <c r="AH137" s="32" t="s">
        <v>1642</v>
      </c>
    </row>
    <row r="138" spans="1:34" ht="13" x14ac:dyDescent="0.15">
      <c r="A138" s="31">
        <v>137</v>
      </c>
      <c r="B138" s="32" t="s">
        <v>1643</v>
      </c>
      <c r="C138" s="32" t="s">
        <v>1644</v>
      </c>
      <c r="D138" s="32">
        <v>2015</v>
      </c>
      <c r="E138" s="32" t="s">
        <v>1645</v>
      </c>
      <c r="F138" s="32">
        <v>2</v>
      </c>
      <c r="G138" s="32">
        <v>-9</v>
      </c>
      <c r="H138" s="32">
        <v>-7</v>
      </c>
      <c r="I138" s="32">
        <v>-6</v>
      </c>
      <c r="J138" s="32">
        <v>5</v>
      </c>
      <c r="K138" s="32" t="s">
        <v>42</v>
      </c>
      <c r="L138" s="32" t="s">
        <v>42</v>
      </c>
      <c r="M138" s="32">
        <v>0</v>
      </c>
      <c r="N138" s="32">
        <v>1</v>
      </c>
      <c r="O138" s="32" t="s">
        <v>84</v>
      </c>
      <c r="P138" s="32" t="s">
        <v>16</v>
      </c>
      <c r="Q138" s="32">
        <v>0.5</v>
      </c>
      <c r="R138" s="32">
        <v>0.25</v>
      </c>
      <c r="S138" s="32">
        <v>0.25</v>
      </c>
      <c r="T138" s="32">
        <f t="shared" si="9"/>
        <v>1</v>
      </c>
      <c r="U138" s="32" t="s">
        <v>1646</v>
      </c>
      <c r="V138" s="32" t="s">
        <v>310</v>
      </c>
      <c r="W138" s="32" t="s">
        <v>15</v>
      </c>
      <c r="X138" s="32" t="s">
        <v>496</v>
      </c>
      <c r="Y138" s="32" t="s">
        <v>233</v>
      </c>
      <c r="Z138" s="32" t="s">
        <v>1647</v>
      </c>
      <c r="AA138" s="32" t="s">
        <v>1648</v>
      </c>
      <c r="AB138" s="32" t="s">
        <v>1649</v>
      </c>
      <c r="AC138" s="32" t="s">
        <v>1650</v>
      </c>
      <c r="AD138" s="32" t="s">
        <v>1651</v>
      </c>
      <c r="AE138" s="32" t="s">
        <v>94</v>
      </c>
      <c r="AF138" s="32" t="s">
        <v>1652</v>
      </c>
      <c r="AG138" s="32" t="s">
        <v>96</v>
      </c>
      <c r="AH138" s="45"/>
    </row>
    <row r="139" spans="1:34" ht="13" x14ac:dyDescent="0.15">
      <c r="A139" s="33">
        <v>138</v>
      </c>
      <c r="B139" s="33" t="s">
        <v>1653</v>
      </c>
      <c r="C139" s="33" t="s">
        <v>1654</v>
      </c>
      <c r="D139" s="33">
        <v>2014</v>
      </c>
      <c r="E139" s="33" t="s">
        <v>1655</v>
      </c>
      <c r="F139" s="33">
        <v>3</v>
      </c>
      <c r="G139" s="33">
        <v>-9</v>
      </c>
      <c r="H139" s="33">
        <v>-9</v>
      </c>
      <c r="I139" s="33">
        <v>-3</v>
      </c>
      <c r="J139" s="33">
        <v>-2</v>
      </c>
      <c r="K139" s="33" t="s">
        <v>42</v>
      </c>
      <c r="L139" s="33" t="s">
        <v>42</v>
      </c>
      <c r="M139" s="33">
        <v>0</v>
      </c>
      <c r="N139" s="33">
        <v>1</v>
      </c>
      <c r="O139" s="33" t="s">
        <v>84</v>
      </c>
      <c r="P139" s="33" t="s">
        <v>113</v>
      </c>
      <c r="Q139" s="33">
        <v>0</v>
      </c>
      <c r="R139" s="33">
        <v>0</v>
      </c>
      <c r="S139" s="33">
        <v>1</v>
      </c>
      <c r="T139" s="33">
        <f t="shared" si="9"/>
        <v>1</v>
      </c>
      <c r="U139" s="33" t="s">
        <v>1173</v>
      </c>
      <c r="V139" s="33" t="s">
        <v>1656</v>
      </c>
      <c r="W139" s="33" t="s">
        <v>15</v>
      </c>
      <c r="X139" s="33" t="s">
        <v>311</v>
      </c>
      <c r="Y139" s="33" t="s">
        <v>1657</v>
      </c>
      <c r="Z139" s="33" t="s">
        <v>1658</v>
      </c>
      <c r="AA139" s="33" t="s">
        <v>1659</v>
      </c>
      <c r="AB139" s="33" t="s">
        <v>1660</v>
      </c>
      <c r="AC139" s="33" t="s">
        <v>1661</v>
      </c>
      <c r="AD139" s="33" t="s">
        <v>364</v>
      </c>
      <c r="AE139" s="33" t="s">
        <v>137</v>
      </c>
      <c r="AF139" s="33" t="s">
        <v>94</v>
      </c>
      <c r="AG139" s="33" t="s">
        <v>96</v>
      </c>
      <c r="AH139" s="33" t="s">
        <v>126</v>
      </c>
    </row>
    <row r="140" spans="1:34" ht="13" x14ac:dyDescent="0.15">
      <c r="A140" s="31">
        <v>139</v>
      </c>
      <c r="B140" s="32" t="s">
        <v>1662</v>
      </c>
      <c r="C140" s="32" t="s">
        <v>1663</v>
      </c>
      <c r="D140" s="32">
        <v>2020</v>
      </c>
      <c r="E140" s="32" t="s">
        <v>99</v>
      </c>
      <c r="F140" s="32">
        <v>3</v>
      </c>
      <c r="G140" s="32">
        <v>-10</v>
      </c>
      <c r="H140" s="32">
        <v>-6</v>
      </c>
      <c r="I140" s="32">
        <v>-9</v>
      </c>
      <c r="J140" s="32">
        <v>5</v>
      </c>
      <c r="K140" s="32" t="s">
        <v>330</v>
      </c>
      <c r="L140" s="32" t="s">
        <v>43</v>
      </c>
      <c r="M140" s="32">
        <v>0</v>
      </c>
      <c r="N140" s="32">
        <v>1</v>
      </c>
      <c r="O140" s="32" t="s">
        <v>84</v>
      </c>
      <c r="P140" s="32" t="s">
        <v>23</v>
      </c>
      <c r="Q140" s="32">
        <v>0.25</v>
      </c>
      <c r="R140" s="32">
        <v>0</v>
      </c>
      <c r="S140" s="32">
        <v>0.75</v>
      </c>
      <c r="T140" s="32">
        <f t="shared" si="9"/>
        <v>1</v>
      </c>
      <c r="U140" s="32" t="s">
        <v>1664</v>
      </c>
      <c r="V140" s="32" t="s">
        <v>1665</v>
      </c>
      <c r="W140" s="32" t="s">
        <v>17</v>
      </c>
      <c r="X140" s="32" t="s">
        <v>1666</v>
      </c>
      <c r="Y140" s="32" t="s">
        <v>102</v>
      </c>
      <c r="Z140" s="32" t="s">
        <v>1667</v>
      </c>
      <c r="AA140" s="32" t="s">
        <v>1668</v>
      </c>
      <c r="AB140" s="32" t="s">
        <v>1669</v>
      </c>
      <c r="AC140" s="32" t="s">
        <v>1670</v>
      </c>
      <c r="AD140" s="32" t="s">
        <v>1671</v>
      </c>
      <c r="AE140" s="32" t="s">
        <v>1672</v>
      </c>
      <c r="AF140" s="32" t="s">
        <v>1673</v>
      </c>
      <c r="AG140" s="32" t="s">
        <v>1674</v>
      </c>
      <c r="AH140" s="32" t="s">
        <v>126</v>
      </c>
    </row>
    <row r="141" spans="1:34" ht="13" x14ac:dyDescent="0.15">
      <c r="A141" s="33">
        <v>140</v>
      </c>
      <c r="B141" s="32" t="s">
        <v>1675</v>
      </c>
      <c r="C141" s="32" t="s">
        <v>1676</v>
      </c>
      <c r="D141" s="32">
        <v>2010</v>
      </c>
      <c r="E141" s="32" t="s">
        <v>1677</v>
      </c>
      <c r="F141" s="32">
        <v>3</v>
      </c>
      <c r="G141" s="32">
        <v>-3</v>
      </c>
      <c r="H141" s="32">
        <v>-1</v>
      </c>
      <c r="I141" s="32">
        <v>-2</v>
      </c>
      <c r="J141" s="32">
        <v>0</v>
      </c>
      <c r="K141" s="32" t="s">
        <v>45</v>
      </c>
      <c r="L141" s="32" t="s">
        <v>45</v>
      </c>
      <c r="M141" s="32">
        <v>0</v>
      </c>
      <c r="N141" s="32">
        <v>1</v>
      </c>
      <c r="O141" s="32" t="s">
        <v>84</v>
      </c>
      <c r="P141" s="32" t="s">
        <v>113</v>
      </c>
      <c r="Q141" s="32">
        <v>1</v>
      </c>
      <c r="R141" s="32">
        <v>0</v>
      </c>
      <c r="S141" s="32">
        <v>0</v>
      </c>
      <c r="T141" s="32">
        <f t="shared" si="9"/>
        <v>1</v>
      </c>
      <c r="U141" s="32" t="s">
        <v>1678</v>
      </c>
      <c r="V141" s="32" t="s">
        <v>520</v>
      </c>
      <c r="W141" s="32" t="s">
        <v>34</v>
      </c>
      <c r="X141" s="32" t="s">
        <v>521</v>
      </c>
      <c r="Y141" s="32" t="s">
        <v>102</v>
      </c>
      <c r="Z141" s="32" t="s">
        <v>1679</v>
      </c>
      <c r="AA141" s="32" t="s">
        <v>1680</v>
      </c>
      <c r="AB141" s="32" t="s">
        <v>1681</v>
      </c>
      <c r="AC141" s="32" t="s">
        <v>1682</v>
      </c>
      <c r="AD141" s="32" t="s">
        <v>1214</v>
      </c>
      <c r="AE141" s="32" t="s">
        <v>137</v>
      </c>
      <c r="AF141" s="32" t="s">
        <v>1683</v>
      </c>
      <c r="AG141" s="32" t="s">
        <v>96</v>
      </c>
      <c r="AH141" s="32" t="s">
        <v>126</v>
      </c>
    </row>
    <row r="142" spans="1:34" ht="13" x14ac:dyDescent="0.15">
      <c r="A142" s="31">
        <v>141</v>
      </c>
      <c r="B142" s="32" t="s">
        <v>1684</v>
      </c>
      <c r="C142" s="32" t="s">
        <v>1685</v>
      </c>
      <c r="D142" s="32">
        <v>2013</v>
      </c>
      <c r="E142" s="32" t="s">
        <v>141</v>
      </c>
      <c r="F142" s="32">
        <v>3</v>
      </c>
      <c r="G142" s="32">
        <v>-3</v>
      </c>
      <c r="H142" s="32">
        <v>-1</v>
      </c>
      <c r="I142" s="32">
        <v>-2</v>
      </c>
      <c r="J142" s="32">
        <v>0</v>
      </c>
      <c r="K142" s="32" t="s">
        <v>45</v>
      </c>
      <c r="L142" s="32" t="s">
        <v>45</v>
      </c>
      <c r="M142" s="32">
        <v>0</v>
      </c>
      <c r="N142" s="32">
        <v>1</v>
      </c>
      <c r="O142" s="32" t="s">
        <v>84</v>
      </c>
      <c r="P142" s="32" t="s">
        <v>23</v>
      </c>
      <c r="Q142" s="32">
        <v>0.25</v>
      </c>
      <c r="R142" s="32">
        <v>0.75</v>
      </c>
      <c r="S142" s="32">
        <v>0</v>
      </c>
      <c r="T142" s="32">
        <f t="shared" si="9"/>
        <v>1</v>
      </c>
      <c r="U142" s="32" t="s">
        <v>1686</v>
      </c>
      <c r="V142" s="32" t="s">
        <v>143</v>
      </c>
      <c r="W142" s="32" t="s">
        <v>31</v>
      </c>
      <c r="X142" s="32" t="s">
        <v>270</v>
      </c>
      <c r="Y142" s="32" t="s">
        <v>102</v>
      </c>
      <c r="Z142" s="32" t="s">
        <v>1687</v>
      </c>
      <c r="AA142" s="32" t="s">
        <v>1688</v>
      </c>
      <c r="AB142" s="32" t="s">
        <v>1689</v>
      </c>
      <c r="AC142" s="32" t="s">
        <v>1690</v>
      </c>
      <c r="AD142" s="32" t="s">
        <v>1691</v>
      </c>
      <c r="AE142" s="32" t="s">
        <v>1692</v>
      </c>
      <c r="AF142" s="32" t="s">
        <v>1693</v>
      </c>
      <c r="AG142" s="32" t="s">
        <v>151</v>
      </c>
      <c r="AH142" s="35"/>
    </row>
    <row r="143" spans="1:34" ht="13" x14ac:dyDescent="0.15">
      <c r="A143" s="33">
        <v>142</v>
      </c>
      <c r="B143" s="32" t="s">
        <v>1694</v>
      </c>
      <c r="C143" s="32" t="s">
        <v>1695</v>
      </c>
      <c r="D143" s="32">
        <v>2020</v>
      </c>
      <c r="E143" s="32" t="s">
        <v>1696</v>
      </c>
      <c r="F143" s="32">
        <v>3</v>
      </c>
      <c r="G143" s="32">
        <v>-3</v>
      </c>
      <c r="H143" s="32">
        <v>-2</v>
      </c>
      <c r="I143" s="32">
        <v>-2</v>
      </c>
      <c r="J143" s="32">
        <v>0</v>
      </c>
      <c r="K143" s="32" t="s">
        <v>45</v>
      </c>
      <c r="L143" s="32" t="s">
        <v>45</v>
      </c>
      <c r="M143" s="32">
        <v>0</v>
      </c>
      <c r="N143" s="32">
        <v>1</v>
      </c>
      <c r="O143" s="32" t="s">
        <v>84</v>
      </c>
      <c r="P143" s="32" t="s">
        <v>113</v>
      </c>
      <c r="Q143" s="32">
        <v>1</v>
      </c>
      <c r="R143" s="32">
        <v>0</v>
      </c>
      <c r="S143" s="32">
        <v>0</v>
      </c>
      <c r="T143" s="32">
        <v>1</v>
      </c>
      <c r="U143" s="32" t="s">
        <v>1697</v>
      </c>
      <c r="V143" s="32" t="s">
        <v>1698</v>
      </c>
      <c r="W143" s="32" t="s">
        <v>36</v>
      </c>
      <c r="X143" s="32" t="s">
        <v>1699</v>
      </c>
      <c r="Y143" s="32" t="s">
        <v>88</v>
      </c>
      <c r="Z143" s="32" t="s">
        <v>1700</v>
      </c>
      <c r="AA143" s="32" t="s">
        <v>1701</v>
      </c>
      <c r="AB143" s="32" t="s">
        <v>1702</v>
      </c>
      <c r="AC143" s="32" t="s">
        <v>1703</v>
      </c>
      <c r="AD143" s="32" t="s">
        <v>1704</v>
      </c>
      <c r="AE143" s="32" t="s">
        <v>1705</v>
      </c>
      <c r="AF143" s="32" t="s">
        <v>1706</v>
      </c>
      <c r="AG143" s="32" t="s">
        <v>96</v>
      </c>
      <c r="AH143" s="32" t="s">
        <v>126</v>
      </c>
    </row>
    <row r="144" spans="1:34" ht="13" x14ac:dyDescent="0.15">
      <c r="A144" s="31">
        <v>143</v>
      </c>
      <c r="B144" s="32" t="s">
        <v>1707</v>
      </c>
      <c r="C144" s="32" t="s">
        <v>1708</v>
      </c>
      <c r="D144" s="32">
        <v>2014</v>
      </c>
      <c r="E144" s="32" t="s">
        <v>99</v>
      </c>
      <c r="F144" s="32">
        <v>3</v>
      </c>
      <c r="G144" s="32">
        <v>-3</v>
      </c>
      <c r="H144" s="32">
        <v>-2</v>
      </c>
      <c r="I144" s="32">
        <v>-2</v>
      </c>
      <c r="J144" s="32">
        <v>0</v>
      </c>
      <c r="K144" s="32" t="s">
        <v>45</v>
      </c>
      <c r="L144" s="32" t="s">
        <v>45</v>
      </c>
      <c r="M144" s="32">
        <v>0</v>
      </c>
      <c r="N144" s="32">
        <v>1</v>
      </c>
      <c r="O144" s="32" t="s">
        <v>84</v>
      </c>
      <c r="P144" s="32" t="s">
        <v>113</v>
      </c>
      <c r="Q144" s="32">
        <v>1</v>
      </c>
      <c r="R144" s="32">
        <v>0</v>
      </c>
      <c r="S144" s="32">
        <v>0</v>
      </c>
      <c r="T144" s="32">
        <v>1</v>
      </c>
      <c r="U144" s="32" t="s">
        <v>1697</v>
      </c>
      <c r="V144" s="32" t="s">
        <v>1698</v>
      </c>
      <c r="W144" s="32" t="s">
        <v>36</v>
      </c>
      <c r="X144" s="32" t="s">
        <v>1699</v>
      </c>
      <c r="Y144" s="32" t="s">
        <v>88</v>
      </c>
      <c r="Z144" s="32" t="s">
        <v>1709</v>
      </c>
      <c r="AA144" s="32" t="s">
        <v>1710</v>
      </c>
      <c r="AB144" s="32" t="s">
        <v>1711</v>
      </c>
      <c r="AC144" s="32" t="s">
        <v>1712</v>
      </c>
      <c r="AD144" s="32" t="s">
        <v>1713</v>
      </c>
      <c r="AE144" s="32" t="s">
        <v>94</v>
      </c>
      <c r="AF144" s="32" t="s">
        <v>1714</v>
      </c>
      <c r="AG144" s="32" t="s">
        <v>96</v>
      </c>
      <c r="AH144" s="32" t="s">
        <v>126</v>
      </c>
    </row>
    <row r="145" spans="1:34" ht="13" x14ac:dyDescent="0.15">
      <c r="A145" s="33">
        <v>144</v>
      </c>
      <c r="B145" s="33" t="s">
        <v>1715</v>
      </c>
      <c r="C145" s="33" t="s">
        <v>1716</v>
      </c>
      <c r="D145" s="33">
        <v>2021</v>
      </c>
      <c r="E145" s="33" t="s">
        <v>1717</v>
      </c>
      <c r="F145" s="33">
        <v>2</v>
      </c>
      <c r="G145" s="33">
        <v>-9</v>
      </c>
      <c r="H145" s="33">
        <v>-4</v>
      </c>
      <c r="I145" s="33">
        <v>-9</v>
      </c>
      <c r="J145" s="33">
        <v>0</v>
      </c>
      <c r="K145" s="33" t="s">
        <v>774</v>
      </c>
      <c r="L145" s="33" t="s">
        <v>405</v>
      </c>
      <c r="M145" s="33">
        <v>1</v>
      </c>
      <c r="N145" s="33">
        <v>1</v>
      </c>
      <c r="O145" s="33" t="s">
        <v>84</v>
      </c>
      <c r="P145" s="33" t="s">
        <v>113</v>
      </c>
      <c r="Q145" s="33">
        <v>0.25</v>
      </c>
      <c r="R145" s="33">
        <v>0.75</v>
      </c>
      <c r="S145" s="33">
        <v>0</v>
      </c>
      <c r="T145" s="33">
        <f t="shared" ref="T145:T163" si="10">SUM(Q145:S145)</f>
        <v>1</v>
      </c>
      <c r="U145" s="33" t="s">
        <v>1718</v>
      </c>
      <c r="V145" s="33" t="s">
        <v>408</v>
      </c>
      <c r="W145" s="33" t="s">
        <v>38</v>
      </c>
      <c r="X145" s="33" t="s">
        <v>408</v>
      </c>
      <c r="Y145" s="33" t="s">
        <v>1719</v>
      </c>
      <c r="Z145" s="33" t="s">
        <v>1720</v>
      </c>
      <c r="AA145" s="33" t="s">
        <v>1721</v>
      </c>
      <c r="AB145" s="33" t="s">
        <v>1722</v>
      </c>
      <c r="AC145" s="33" t="s">
        <v>1723</v>
      </c>
      <c r="AD145" s="33" t="s">
        <v>1724</v>
      </c>
      <c r="AE145" s="33" t="s">
        <v>94</v>
      </c>
      <c r="AF145" s="33" t="s">
        <v>1725</v>
      </c>
      <c r="AG145" s="33" t="s">
        <v>96</v>
      </c>
      <c r="AH145" s="33" t="s">
        <v>126</v>
      </c>
    </row>
    <row r="146" spans="1:34" ht="13" x14ac:dyDescent="0.15">
      <c r="A146" s="31">
        <v>145</v>
      </c>
      <c r="B146" s="32" t="s">
        <v>1726</v>
      </c>
      <c r="C146" s="32" t="s">
        <v>1727</v>
      </c>
      <c r="D146" s="32">
        <v>2014</v>
      </c>
      <c r="E146" s="32" t="s">
        <v>533</v>
      </c>
      <c r="F146" s="32">
        <v>2</v>
      </c>
      <c r="G146" s="32">
        <v>-9</v>
      </c>
      <c r="H146" s="32">
        <v>-9</v>
      </c>
      <c r="I146" s="32">
        <v>-15</v>
      </c>
      <c r="J146" s="32">
        <v>-9</v>
      </c>
      <c r="K146" s="32" t="s">
        <v>42</v>
      </c>
      <c r="L146" s="32" t="s">
        <v>42</v>
      </c>
      <c r="M146" s="32">
        <v>0</v>
      </c>
      <c r="N146" s="32">
        <v>1</v>
      </c>
      <c r="O146" s="32" t="s">
        <v>84</v>
      </c>
      <c r="P146" s="32" t="s">
        <v>23</v>
      </c>
      <c r="Q146" s="32">
        <v>0.5</v>
      </c>
      <c r="R146" s="32">
        <v>0</v>
      </c>
      <c r="S146" s="32">
        <v>0.5</v>
      </c>
      <c r="T146" s="32">
        <f t="shared" si="10"/>
        <v>1</v>
      </c>
      <c r="U146" s="32" t="s">
        <v>1728</v>
      </c>
      <c r="V146" s="32" t="s">
        <v>1729</v>
      </c>
      <c r="W146" s="32" t="s">
        <v>12</v>
      </c>
      <c r="X146" s="32" t="s">
        <v>496</v>
      </c>
      <c r="Y146" s="32" t="s">
        <v>1015</v>
      </c>
      <c r="Z146" s="32" t="s">
        <v>1730</v>
      </c>
      <c r="AA146" s="32" t="s">
        <v>1731</v>
      </c>
      <c r="AB146" s="32" t="s">
        <v>1732</v>
      </c>
      <c r="AC146" s="32" t="s">
        <v>1733</v>
      </c>
      <c r="AD146" s="32" t="s">
        <v>364</v>
      </c>
      <c r="AE146" s="32" t="s">
        <v>137</v>
      </c>
      <c r="AF146" s="32" t="s">
        <v>1734</v>
      </c>
      <c r="AG146" s="32" t="s">
        <v>96</v>
      </c>
      <c r="AH146" s="32"/>
    </row>
    <row r="147" spans="1:34" ht="13" x14ac:dyDescent="0.15">
      <c r="A147" s="33">
        <v>146</v>
      </c>
      <c r="B147" s="32" t="s">
        <v>1735</v>
      </c>
      <c r="C147" s="32" t="s">
        <v>1727</v>
      </c>
      <c r="D147" s="32">
        <v>2016</v>
      </c>
      <c r="E147" s="32" t="s">
        <v>111</v>
      </c>
      <c r="F147" s="32">
        <v>3</v>
      </c>
      <c r="G147" s="32">
        <v>-9</v>
      </c>
      <c r="H147" s="32">
        <v>-8</v>
      </c>
      <c r="I147" s="32">
        <v>-15</v>
      </c>
      <c r="J147" s="32">
        <v>-4</v>
      </c>
      <c r="K147" s="32" t="s">
        <v>42</v>
      </c>
      <c r="L147" s="32" t="s">
        <v>42</v>
      </c>
      <c r="M147" s="32">
        <v>0</v>
      </c>
      <c r="N147" s="32">
        <v>1</v>
      </c>
      <c r="O147" s="32" t="s">
        <v>84</v>
      </c>
      <c r="P147" s="32" t="s">
        <v>23</v>
      </c>
      <c r="Q147" s="32">
        <v>0.75</v>
      </c>
      <c r="R147" s="32">
        <v>0.25</v>
      </c>
      <c r="S147" s="32">
        <v>0</v>
      </c>
      <c r="T147" s="32">
        <f t="shared" si="10"/>
        <v>1</v>
      </c>
      <c r="U147" s="32" t="s">
        <v>1549</v>
      </c>
      <c r="V147" s="32" t="s">
        <v>1736</v>
      </c>
      <c r="W147" s="32" t="s">
        <v>9</v>
      </c>
      <c r="X147" s="32" t="s">
        <v>42</v>
      </c>
      <c r="Y147" s="32" t="s">
        <v>102</v>
      </c>
      <c r="Z147" s="32" t="s">
        <v>1737</v>
      </c>
      <c r="AA147" s="32" t="s">
        <v>1738</v>
      </c>
      <c r="AB147" s="32" t="s">
        <v>1739</v>
      </c>
      <c r="AC147" s="32" t="s">
        <v>1740</v>
      </c>
      <c r="AD147" s="32" t="s">
        <v>1741</v>
      </c>
      <c r="AE147" s="32" t="s">
        <v>137</v>
      </c>
      <c r="AF147" s="32" t="s">
        <v>1742</v>
      </c>
      <c r="AG147" s="32" t="s">
        <v>96</v>
      </c>
      <c r="AH147" s="32"/>
    </row>
    <row r="148" spans="1:34" ht="13" x14ac:dyDescent="0.15">
      <c r="A148" s="31">
        <v>147</v>
      </c>
      <c r="B148" s="31" t="s">
        <v>1743</v>
      </c>
      <c r="C148" s="31" t="s">
        <v>1744</v>
      </c>
      <c r="D148" s="31">
        <v>2012</v>
      </c>
      <c r="E148" s="31" t="s">
        <v>141</v>
      </c>
      <c r="F148" s="31">
        <v>3</v>
      </c>
      <c r="G148" s="31">
        <v>-3</v>
      </c>
      <c r="H148" s="31">
        <v>-1</v>
      </c>
      <c r="I148" s="31">
        <v>-2</v>
      </c>
      <c r="J148" s="31">
        <v>0</v>
      </c>
      <c r="K148" s="31" t="s">
        <v>45</v>
      </c>
      <c r="L148" s="31" t="s">
        <v>45</v>
      </c>
      <c r="M148" s="31">
        <v>0</v>
      </c>
      <c r="N148" s="31">
        <v>1</v>
      </c>
      <c r="O148" s="31" t="s">
        <v>84</v>
      </c>
      <c r="P148" s="31" t="s">
        <v>23</v>
      </c>
      <c r="Q148" s="31">
        <v>0.25</v>
      </c>
      <c r="R148" s="31">
        <v>0.75</v>
      </c>
      <c r="S148" s="31">
        <v>0</v>
      </c>
      <c r="T148" s="31">
        <f t="shared" si="10"/>
        <v>1</v>
      </c>
      <c r="U148" s="31" t="s">
        <v>1745</v>
      </c>
      <c r="V148" s="31" t="s">
        <v>143</v>
      </c>
      <c r="W148" s="31" t="s">
        <v>31</v>
      </c>
      <c r="X148" s="31" t="s">
        <v>270</v>
      </c>
      <c r="Y148" s="31" t="s">
        <v>102</v>
      </c>
      <c r="Z148" s="31" t="s">
        <v>1746</v>
      </c>
      <c r="AA148" s="31" t="s">
        <v>1747</v>
      </c>
      <c r="AB148" s="31" t="s">
        <v>1748</v>
      </c>
      <c r="AC148" s="31" t="s">
        <v>1749</v>
      </c>
      <c r="AD148" s="31" t="s">
        <v>1750</v>
      </c>
      <c r="AE148" s="31" t="s">
        <v>1751</v>
      </c>
      <c r="AF148" s="31" t="s">
        <v>1752</v>
      </c>
      <c r="AG148" s="31" t="s">
        <v>96</v>
      </c>
      <c r="AH148" s="37"/>
    </row>
    <row r="149" spans="1:34" ht="13" x14ac:dyDescent="0.15">
      <c r="A149" s="33">
        <v>148</v>
      </c>
      <c r="B149" s="32" t="s">
        <v>1753</v>
      </c>
      <c r="C149" s="32" t="s">
        <v>1754</v>
      </c>
      <c r="D149" s="32">
        <v>2017</v>
      </c>
      <c r="E149" s="32" t="s">
        <v>1348</v>
      </c>
      <c r="F149" s="32">
        <v>3</v>
      </c>
      <c r="G149" s="32">
        <v>-10</v>
      </c>
      <c r="H149" s="32">
        <v>-9</v>
      </c>
      <c r="I149" s="32">
        <v>-15</v>
      </c>
      <c r="J149" s="32">
        <v>-9</v>
      </c>
      <c r="K149" s="32" t="s">
        <v>42</v>
      </c>
      <c r="L149" s="32" t="s">
        <v>42</v>
      </c>
      <c r="M149" s="32">
        <v>0</v>
      </c>
      <c r="N149" s="32">
        <v>1</v>
      </c>
      <c r="O149" s="32" t="s">
        <v>618</v>
      </c>
      <c r="P149" s="32" t="s">
        <v>23</v>
      </c>
      <c r="Q149" s="32">
        <v>0</v>
      </c>
      <c r="R149" s="32">
        <v>1</v>
      </c>
      <c r="S149" s="32">
        <v>0</v>
      </c>
      <c r="T149" s="32">
        <f t="shared" si="10"/>
        <v>1</v>
      </c>
      <c r="U149" s="32" t="s">
        <v>1755</v>
      </c>
      <c r="V149" s="32" t="s">
        <v>9</v>
      </c>
      <c r="W149" s="32" t="s">
        <v>9</v>
      </c>
      <c r="X149" s="32" t="s">
        <v>496</v>
      </c>
      <c r="Y149" s="32" t="s">
        <v>102</v>
      </c>
      <c r="Z149" s="32" t="s">
        <v>1756</v>
      </c>
      <c r="AA149" s="32" t="s">
        <v>1757</v>
      </c>
      <c r="AB149" s="32" t="s">
        <v>1758</v>
      </c>
      <c r="AC149" s="32" t="s">
        <v>1759</v>
      </c>
      <c r="AD149" s="32" t="s">
        <v>1760</v>
      </c>
      <c r="AE149" s="32" t="s">
        <v>1761</v>
      </c>
      <c r="AF149" s="32" t="s">
        <v>1762</v>
      </c>
      <c r="AG149" s="32" t="s">
        <v>96</v>
      </c>
      <c r="AH149" s="32" t="s">
        <v>490</v>
      </c>
    </row>
    <row r="150" spans="1:34" ht="13" x14ac:dyDescent="0.15">
      <c r="A150" s="31">
        <v>149</v>
      </c>
      <c r="B150" s="32" t="s">
        <v>1763</v>
      </c>
      <c r="C150" s="32" t="s">
        <v>1764</v>
      </c>
      <c r="D150" s="32">
        <v>2011</v>
      </c>
      <c r="E150" s="32" t="s">
        <v>1765</v>
      </c>
      <c r="F150" s="32">
        <v>3</v>
      </c>
      <c r="G150" s="32">
        <v>-4</v>
      </c>
      <c r="H150" s="32">
        <v>-1</v>
      </c>
      <c r="I150" s="32">
        <v>-3</v>
      </c>
      <c r="J150" s="32">
        <v>0</v>
      </c>
      <c r="K150" s="32" t="s">
        <v>45</v>
      </c>
      <c r="L150" s="32" t="s">
        <v>45</v>
      </c>
      <c r="M150" s="32">
        <v>0</v>
      </c>
      <c r="N150" s="32">
        <v>1</v>
      </c>
      <c r="O150" s="32" t="s">
        <v>84</v>
      </c>
      <c r="P150" s="32" t="s">
        <v>113</v>
      </c>
      <c r="Q150" s="32">
        <v>0.5</v>
      </c>
      <c r="R150" s="32">
        <v>0.5</v>
      </c>
      <c r="S150" s="32">
        <v>0</v>
      </c>
      <c r="T150" s="32">
        <f t="shared" si="10"/>
        <v>1</v>
      </c>
      <c r="U150" s="32" t="s">
        <v>1766</v>
      </c>
      <c r="V150" s="32" t="s">
        <v>143</v>
      </c>
      <c r="W150" s="32" t="s">
        <v>31</v>
      </c>
      <c r="X150" s="32" t="s">
        <v>246</v>
      </c>
      <c r="Y150" s="32" t="s">
        <v>992</v>
      </c>
      <c r="Z150" s="32" t="s">
        <v>1767</v>
      </c>
      <c r="AA150" s="32" t="s">
        <v>1768</v>
      </c>
      <c r="AB150" s="32" t="s">
        <v>1769</v>
      </c>
      <c r="AC150" s="32" t="s">
        <v>1770</v>
      </c>
      <c r="AD150" s="32" t="s">
        <v>1771</v>
      </c>
      <c r="AE150" s="32" t="s">
        <v>1772</v>
      </c>
      <c r="AF150" s="32" t="s">
        <v>1773</v>
      </c>
      <c r="AG150" s="32" t="s">
        <v>96</v>
      </c>
      <c r="AH150" s="35"/>
    </row>
    <row r="151" spans="1:34" ht="13" x14ac:dyDescent="0.15">
      <c r="A151" s="33">
        <v>150</v>
      </c>
      <c r="B151" s="32" t="s">
        <v>1774</v>
      </c>
      <c r="C151" s="32" t="s">
        <v>1775</v>
      </c>
      <c r="D151" s="32">
        <v>2022</v>
      </c>
      <c r="E151" s="32" t="s">
        <v>1776</v>
      </c>
      <c r="F151" s="32">
        <v>2</v>
      </c>
      <c r="G151" s="32">
        <v>-10</v>
      </c>
      <c r="H151" s="32">
        <v>-6</v>
      </c>
      <c r="I151" s="32">
        <v>2</v>
      </c>
      <c r="J151" s="32">
        <v>2</v>
      </c>
      <c r="K151" s="32" t="s">
        <v>330</v>
      </c>
      <c r="L151" s="32" t="s">
        <v>42</v>
      </c>
      <c r="M151" s="32">
        <v>0</v>
      </c>
      <c r="N151" s="32">
        <v>1</v>
      </c>
      <c r="O151" s="32" t="s">
        <v>968</v>
      </c>
      <c r="P151" s="32" t="s">
        <v>16</v>
      </c>
      <c r="Q151" s="32">
        <v>0.25</v>
      </c>
      <c r="R151" s="32">
        <v>0.5</v>
      </c>
      <c r="S151" s="32">
        <v>0.25</v>
      </c>
      <c r="T151" s="32">
        <f t="shared" si="10"/>
        <v>1</v>
      </c>
      <c r="U151" s="32" t="s">
        <v>1777</v>
      </c>
      <c r="V151" s="32" t="s">
        <v>1778</v>
      </c>
      <c r="W151" s="32" t="s">
        <v>15</v>
      </c>
      <c r="X151" s="32" t="s">
        <v>1163</v>
      </c>
      <c r="Y151" s="32" t="s">
        <v>448</v>
      </c>
      <c r="Z151" s="32" t="s">
        <v>1779</v>
      </c>
      <c r="AA151" s="32" t="s">
        <v>1780</v>
      </c>
      <c r="AB151" s="32" t="s">
        <v>1781</v>
      </c>
      <c r="AC151" s="32" t="s">
        <v>1782</v>
      </c>
      <c r="AD151" s="32" t="s">
        <v>1783</v>
      </c>
      <c r="AE151" s="32" t="s">
        <v>1784</v>
      </c>
      <c r="AF151" s="32" t="s">
        <v>1785</v>
      </c>
      <c r="AG151" s="32" t="s">
        <v>96</v>
      </c>
      <c r="AH151" s="32" t="s">
        <v>126</v>
      </c>
    </row>
    <row r="152" spans="1:34" ht="13" x14ac:dyDescent="0.15">
      <c r="A152" s="31">
        <v>151</v>
      </c>
      <c r="B152" s="32" t="s">
        <v>1786</v>
      </c>
      <c r="C152" s="32" t="s">
        <v>1787</v>
      </c>
      <c r="D152" s="32">
        <v>2007</v>
      </c>
      <c r="E152" s="32" t="s">
        <v>99</v>
      </c>
      <c r="F152" s="32">
        <v>3</v>
      </c>
      <c r="G152" s="32">
        <v>-10</v>
      </c>
      <c r="H152" s="32">
        <v>-7</v>
      </c>
      <c r="I152" s="32">
        <v>-9</v>
      </c>
      <c r="J152" s="32">
        <v>0</v>
      </c>
      <c r="K152" s="32" t="s">
        <v>42</v>
      </c>
      <c r="L152" s="32" t="s">
        <v>42</v>
      </c>
      <c r="M152" s="32">
        <v>0</v>
      </c>
      <c r="N152" s="32">
        <v>1</v>
      </c>
      <c r="O152" s="32" t="s">
        <v>84</v>
      </c>
      <c r="P152" s="32" t="s">
        <v>23</v>
      </c>
      <c r="Q152" s="32">
        <v>0.5</v>
      </c>
      <c r="R152" s="32">
        <v>0.5</v>
      </c>
      <c r="S152" s="32">
        <v>0</v>
      </c>
      <c r="T152" s="32">
        <f t="shared" si="10"/>
        <v>1</v>
      </c>
      <c r="U152" s="32" t="s">
        <v>1788</v>
      </c>
      <c r="V152" s="32" t="s">
        <v>9</v>
      </c>
      <c r="W152" s="32" t="s">
        <v>9</v>
      </c>
      <c r="X152" s="32" t="s">
        <v>422</v>
      </c>
      <c r="Y152" s="32" t="s">
        <v>1789</v>
      </c>
      <c r="Z152" s="32" t="s">
        <v>1790</v>
      </c>
      <c r="AA152" s="32" t="s">
        <v>1791</v>
      </c>
      <c r="AB152" s="32" t="s">
        <v>1792</v>
      </c>
      <c r="AC152" s="32" t="s">
        <v>1793</v>
      </c>
      <c r="AD152" s="32" t="s">
        <v>1794</v>
      </c>
      <c r="AE152" s="32" t="s">
        <v>94</v>
      </c>
      <c r="AF152" s="32" t="s">
        <v>1795</v>
      </c>
      <c r="AG152" s="32" t="s">
        <v>564</v>
      </c>
      <c r="AH152" s="45"/>
    </row>
    <row r="153" spans="1:34" ht="13" x14ac:dyDescent="0.15">
      <c r="A153" s="33">
        <v>152</v>
      </c>
      <c r="B153" s="32" t="s">
        <v>1796</v>
      </c>
      <c r="C153" s="32" t="s">
        <v>1797</v>
      </c>
      <c r="D153" s="32">
        <v>2020</v>
      </c>
      <c r="E153" s="32" t="s">
        <v>580</v>
      </c>
      <c r="F153" s="43">
        <v>44595</v>
      </c>
      <c r="G153" s="32">
        <v>-3</v>
      </c>
      <c r="H153" s="32">
        <v>-1</v>
      </c>
      <c r="I153" s="32">
        <v>0</v>
      </c>
      <c r="J153" s="32">
        <v>0</v>
      </c>
      <c r="K153" s="32" t="s">
        <v>45</v>
      </c>
      <c r="L153" s="32" t="s">
        <v>45</v>
      </c>
      <c r="M153" s="32">
        <v>0</v>
      </c>
      <c r="N153" s="32">
        <v>1</v>
      </c>
      <c r="O153" s="32" t="s">
        <v>84</v>
      </c>
      <c r="P153" s="32" t="s">
        <v>113</v>
      </c>
      <c r="Q153" s="32">
        <v>0.25</v>
      </c>
      <c r="R153" s="32">
        <v>0.75</v>
      </c>
      <c r="S153" s="32">
        <v>0</v>
      </c>
      <c r="T153" s="32">
        <f t="shared" si="10"/>
        <v>1</v>
      </c>
      <c r="U153" s="32" t="s">
        <v>1798</v>
      </c>
      <c r="V153" s="32" t="s">
        <v>131</v>
      </c>
      <c r="W153" s="32" t="s">
        <v>35</v>
      </c>
      <c r="X153" s="32" t="s">
        <v>117</v>
      </c>
      <c r="Y153" s="32" t="s">
        <v>1799</v>
      </c>
      <c r="Z153" s="32" t="s">
        <v>1800</v>
      </c>
      <c r="AA153" s="32" t="s">
        <v>1801</v>
      </c>
      <c r="AB153" s="32" t="s">
        <v>1802</v>
      </c>
      <c r="AC153" s="32" t="s">
        <v>1803</v>
      </c>
      <c r="AD153" s="32" t="s">
        <v>1804</v>
      </c>
      <c r="AE153" s="32" t="s">
        <v>1805</v>
      </c>
      <c r="AF153" s="32" t="s">
        <v>1806</v>
      </c>
      <c r="AG153" s="32" t="s">
        <v>564</v>
      </c>
      <c r="AH153" s="32" t="s">
        <v>126</v>
      </c>
    </row>
    <row r="154" spans="1:34" ht="13" x14ac:dyDescent="0.15">
      <c r="A154" s="31">
        <v>153</v>
      </c>
      <c r="B154" s="32" t="s">
        <v>1807</v>
      </c>
      <c r="C154" s="32" t="s">
        <v>1808</v>
      </c>
      <c r="D154" s="32">
        <v>2021</v>
      </c>
      <c r="E154" s="32" t="s">
        <v>229</v>
      </c>
      <c r="F154" s="32">
        <v>2</v>
      </c>
      <c r="G154" s="32">
        <v>-7</v>
      </c>
      <c r="H154" s="32">
        <v>-4</v>
      </c>
      <c r="I154" s="32">
        <v>-3</v>
      </c>
      <c r="J154" s="32">
        <v>0</v>
      </c>
      <c r="K154" s="32" t="s">
        <v>43</v>
      </c>
      <c r="L154" s="32" t="s">
        <v>43</v>
      </c>
      <c r="M154" s="32">
        <v>0</v>
      </c>
      <c r="N154" s="32">
        <v>1</v>
      </c>
      <c r="O154" s="32" t="s">
        <v>243</v>
      </c>
      <c r="P154" s="32" t="s">
        <v>16</v>
      </c>
      <c r="Q154" s="32">
        <v>0.25</v>
      </c>
      <c r="R154" s="32">
        <v>0.5</v>
      </c>
      <c r="S154" s="32">
        <v>0.25</v>
      </c>
      <c r="T154" s="32">
        <f t="shared" si="10"/>
        <v>1</v>
      </c>
      <c r="U154" s="32" t="s">
        <v>1809</v>
      </c>
      <c r="V154" s="32" t="s">
        <v>1571</v>
      </c>
      <c r="W154" s="32" t="s">
        <v>17</v>
      </c>
      <c r="X154" s="32" t="s">
        <v>232</v>
      </c>
      <c r="Y154" s="32" t="s">
        <v>88</v>
      </c>
      <c r="Z154" s="32" t="s">
        <v>1810</v>
      </c>
      <c r="AA154" s="32" t="s">
        <v>1811</v>
      </c>
      <c r="AB154" s="32" t="s">
        <v>1812</v>
      </c>
      <c r="AC154" s="32" t="s">
        <v>1813</v>
      </c>
      <c r="AD154" s="32" t="s">
        <v>1814</v>
      </c>
      <c r="AE154" s="32" t="s">
        <v>94</v>
      </c>
      <c r="AF154" s="32" t="s">
        <v>1815</v>
      </c>
      <c r="AG154" s="32" t="s">
        <v>96</v>
      </c>
      <c r="AH154" s="32" t="s">
        <v>126</v>
      </c>
    </row>
    <row r="155" spans="1:34" ht="13" x14ac:dyDescent="0.15">
      <c r="A155" s="33">
        <v>154</v>
      </c>
      <c r="B155" s="32" t="s">
        <v>1816</v>
      </c>
      <c r="C155" s="32" t="s">
        <v>1817</v>
      </c>
      <c r="D155" s="32">
        <v>2019</v>
      </c>
      <c r="E155" s="32" t="s">
        <v>1818</v>
      </c>
      <c r="F155" s="32">
        <v>3</v>
      </c>
      <c r="G155" s="32">
        <v>-3</v>
      </c>
      <c r="H155" s="32">
        <v>-1</v>
      </c>
      <c r="I155" s="32">
        <v>-2</v>
      </c>
      <c r="J155" s="32">
        <v>0</v>
      </c>
      <c r="K155" s="32" t="s">
        <v>45</v>
      </c>
      <c r="L155" s="32" t="s">
        <v>45</v>
      </c>
      <c r="M155" s="32">
        <v>0</v>
      </c>
      <c r="N155" s="32">
        <v>1</v>
      </c>
      <c r="O155" s="32" t="s">
        <v>243</v>
      </c>
      <c r="P155" s="32" t="s">
        <v>23</v>
      </c>
      <c r="Q155" s="32">
        <v>0.25</v>
      </c>
      <c r="R155" s="32">
        <v>0.75</v>
      </c>
      <c r="S155" s="32">
        <v>0</v>
      </c>
      <c r="T155" s="32">
        <f t="shared" si="10"/>
        <v>1</v>
      </c>
      <c r="U155" s="32" t="s">
        <v>1819</v>
      </c>
      <c r="V155" s="32" t="s">
        <v>143</v>
      </c>
      <c r="W155" s="32" t="s">
        <v>31</v>
      </c>
      <c r="X155" s="32" t="s">
        <v>259</v>
      </c>
      <c r="Y155" s="32" t="s">
        <v>1069</v>
      </c>
      <c r="Z155" s="32" t="s">
        <v>1820</v>
      </c>
      <c r="AA155" s="32" t="s">
        <v>1821</v>
      </c>
      <c r="AB155" s="32" t="s">
        <v>1822</v>
      </c>
      <c r="AC155" s="32" t="s">
        <v>1823</v>
      </c>
      <c r="AD155" s="32" t="s">
        <v>1824</v>
      </c>
      <c r="AE155" s="45"/>
      <c r="AF155" s="32" t="s">
        <v>1825</v>
      </c>
      <c r="AG155" s="32" t="s">
        <v>96</v>
      </c>
      <c r="AH155" s="32" t="s">
        <v>126</v>
      </c>
    </row>
    <row r="156" spans="1:34" ht="13" x14ac:dyDescent="0.15">
      <c r="A156" s="31">
        <v>155</v>
      </c>
      <c r="B156" s="32" t="s">
        <v>1826</v>
      </c>
      <c r="C156" s="32" t="s">
        <v>1827</v>
      </c>
      <c r="D156" s="32">
        <v>2012</v>
      </c>
      <c r="E156" s="32" t="s">
        <v>1828</v>
      </c>
      <c r="F156" s="32">
        <v>3</v>
      </c>
      <c r="G156" s="32">
        <v>-7</v>
      </c>
      <c r="H156" s="32">
        <v>-3</v>
      </c>
      <c r="I156" s="32">
        <v>-6</v>
      </c>
      <c r="J156" s="32">
        <v>-2</v>
      </c>
      <c r="K156" s="32" t="s">
        <v>604</v>
      </c>
      <c r="L156" s="32" t="s">
        <v>44</v>
      </c>
      <c r="M156" s="32">
        <v>0</v>
      </c>
      <c r="N156" s="32">
        <v>1</v>
      </c>
      <c r="O156" s="32" t="s">
        <v>165</v>
      </c>
      <c r="P156" s="32" t="s">
        <v>23</v>
      </c>
      <c r="Q156" s="32">
        <v>1</v>
      </c>
      <c r="R156" s="32">
        <v>0</v>
      </c>
      <c r="S156" s="32">
        <v>0</v>
      </c>
      <c r="T156" s="32">
        <f t="shared" si="10"/>
        <v>1</v>
      </c>
      <c r="U156" s="32" t="s">
        <v>1829</v>
      </c>
      <c r="V156" s="32" t="s">
        <v>115</v>
      </c>
      <c r="W156" s="32" t="s">
        <v>28</v>
      </c>
      <c r="X156" s="32" t="s">
        <v>1830</v>
      </c>
      <c r="Y156" s="32" t="s">
        <v>102</v>
      </c>
      <c r="Z156" s="32" t="s">
        <v>1831</v>
      </c>
      <c r="AA156" s="32" t="s">
        <v>1832</v>
      </c>
      <c r="AB156" s="32" t="s">
        <v>1833</v>
      </c>
      <c r="AC156" s="32" t="s">
        <v>1834</v>
      </c>
      <c r="AD156" s="32" t="s">
        <v>1835</v>
      </c>
      <c r="AE156" s="32" t="s">
        <v>1836</v>
      </c>
      <c r="AF156" s="32" t="s">
        <v>1837</v>
      </c>
      <c r="AG156" s="32" t="s">
        <v>96</v>
      </c>
      <c r="AH156" s="32"/>
    </row>
    <row r="157" spans="1:34" ht="13" x14ac:dyDescent="0.15">
      <c r="A157" s="33">
        <v>156</v>
      </c>
      <c r="B157" s="33" t="s">
        <v>1838</v>
      </c>
      <c r="C157" s="33" t="s">
        <v>1839</v>
      </c>
      <c r="D157" s="33">
        <v>2014</v>
      </c>
      <c r="E157" s="33" t="s">
        <v>1840</v>
      </c>
      <c r="F157" s="33">
        <v>3</v>
      </c>
      <c r="G157" s="33">
        <v>-3</v>
      </c>
      <c r="H157" s="33">
        <v>-2</v>
      </c>
      <c r="I157" s="33">
        <v>-2</v>
      </c>
      <c r="J157" s="33">
        <v>0</v>
      </c>
      <c r="K157" s="33" t="s">
        <v>45</v>
      </c>
      <c r="L157" s="33" t="s">
        <v>45</v>
      </c>
      <c r="M157" s="33">
        <v>0</v>
      </c>
      <c r="N157" s="33">
        <v>1</v>
      </c>
      <c r="O157" s="33" t="s">
        <v>84</v>
      </c>
      <c r="P157" s="33" t="s">
        <v>23</v>
      </c>
      <c r="Q157" s="33">
        <v>0.5</v>
      </c>
      <c r="R157" s="33">
        <v>0.5</v>
      </c>
      <c r="S157" s="33">
        <v>0</v>
      </c>
      <c r="T157" s="33">
        <f t="shared" si="10"/>
        <v>1</v>
      </c>
      <c r="U157" s="33" t="s">
        <v>1841</v>
      </c>
      <c r="V157" s="33" t="s">
        <v>143</v>
      </c>
      <c r="W157" s="33" t="s">
        <v>31</v>
      </c>
      <c r="X157" s="33" t="s">
        <v>1842</v>
      </c>
      <c r="Y157" s="33" t="s">
        <v>102</v>
      </c>
      <c r="Z157" s="33" t="s">
        <v>1843</v>
      </c>
      <c r="AA157" s="33" t="s">
        <v>1844</v>
      </c>
      <c r="AB157" s="33" t="s">
        <v>1845</v>
      </c>
      <c r="AC157" s="33" t="s">
        <v>1846</v>
      </c>
      <c r="AD157" s="33" t="s">
        <v>1847</v>
      </c>
      <c r="AE157" s="33" t="s">
        <v>1848</v>
      </c>
      <c r="AF157" s="33" t="s">
        <v>1849</v>
      </c>
      <c r="AG157" s="33" t="s">
        <v>1850</v>
      </c>
      <c r="AH157" s="33"/>
    </row>
    <row r="158" spans="1:34" ht="13" x14ac:dyDescent="0.15">
      <c r="A158" s="31">
        <v>157</v>
      </c>
      <c r="B158" s="32" t="s">
        <v>1851</v>
      </c>
      <c r="C158" s="32" t="s">
        <v>1852</v>
      </c>
      <c r="D158" s="32">
        <v>2014</v>
      </c>
      <c r="E158" s="32" t="s">
        <v>1853</v>
      </c>
      <c r="F158" s="32">
        <v>3</v>
      </c>
      <c r="G158" s="32">
        <v>-3</v>
      </c>
      <c r="H158" s="32">
        <v>-2</v>
      </c>
      <c r="I158" s="32">
        <v>-3</v>
      </c>
      <c r="J158" s="32">
        <v>0</v>
      </c>
      <c r="K158" s="32" t="s">
        <v>45</v>
      </c>
      <c r="L158" s="32" t="s">
        <v>45</v>
      </c>
      <c r="M158" s="32">
        <v>0</v>
      </c>
      <c r="N158" s="32">
        <v>1</v>
      </c>
      <c r="O158" s="32" t="s">
        <v>84</v>
      </c>
      <c r="P158" s="32" t="s">
        <v>23</v>
      </c>
      <c r="Q158" s="32">
        <v>1</v>
      </c>
      <c r="R158" s="32">
        <v>0</v>
      </c>
      <c r="S158" s="32">
        <v>0</v>
      </c>
      <c r="T158" s="32">
        <f t="shared" si="10"/>
        <v>1</v>
      </c>
      <c r="U158" s="32" t="s">
        <v>1854</v>
      </c>
      <c r="V158" s="32" t="s">
        <v>143</v>
      </c>
      <c r="W158" s="32" t="s">
        <v>31</v>
      </c>
      <c r="X158" s="32" t="s">
        <v>1855</v>
      </c>
      <c r="Y158" s="32" t="s">
        <v>102</v>
      </c>
      <c r="Z158" s="32" t="s">
        <v>1856</v>
      </c>
      <c r="AA158" s="32" t="s">
        <v>1857</v>
      </c>
      <c r="AB158" s="32" t="s">
        <v>1858</v>
      </c>
      <c r="AC158" s="32" t="s">
        <v>1859</v>
      </c>
      <c r="AD158" s="32" t="s">
        <v>1860</v>
      </c>
      <c r="AE158" s="32" t="s">
        <v>1861</v>
      </c>
      <c r="AF158" s="32" t="s">
        <v>1862</v>
      </c>
      <c r="AG158" s="32" t="s">
        <v>151</v>
      </c>
      <c r="AH158" s="35"/>
    </row>
    <row r="159" spans="1:34" ht="13" x14ac:dyDescent="0.15">
      <c r="A159" s="33">
        <v>158</v>
      </c>
      <c r="B159" s="32" t="s">
        <v>1863</v>
      </c>
      <c r="C159" s="32" t="s">
        <v>1864</v>
      </c>
      <c r="D159" s="32">
        <v>2016</v>
      </c>
      <c r="E159" s="32" t="s">
        <v>1865</v>
      </c>
      <c r="F159" s="32">
        <v>3</v>
      </c>
      <c r="G159" s="32">
        <v>-3</v>
      </c>
      <c r="H159" s="32">
        <v>-2</v>
      </c>
      <c r="I159" s="32">
        <v>-2</v>
      </c>
      <c r="J159" s="32">
        <v>0</v>
      </c>
      <c r="K159" s="32" t="s">
        <v>45</v>
      </c>
      <c r="L159" s="32" t="s">
        <v>45</v>
      </c>
      <c r="M159" s="32">
        <v>0</v>
      </c>
      <c r="N159" s="32">
        <v>1</v>
      </c>
      <c r="O159" s="32" t="s">
        <v>84</v>
      </c>
      <c r="P159" s="32" t="s">
        <v>23</v>
      </c>
      <c r="Q159" s="32">
        <v>0.25</v>
      </c>
      <c r="R159" s="32">
        <v>0</v>
      </c>
      <c r="S159" s="32">
        <v>0.75</v>
      </c>
      <c r="T159" s="32">
        <f t="shared" si="10"/>
        <v>1</v>
      </c>
      <c r="U159" s="32" t="s">
        <v>1866</v>
      </c>
      <c r="V159" s="32" t="s">
        <v>143</v>
      </c>
      <c r="W159" s="32" t="s">
        <v>31</v>
      </c>
      <c r="X159" s="32" t="s">
        <v>630</v>
      </c>
      <c r="Y159" s="32" t="s">
        <v>102</v>
      </c>
      <c r="Z159" s="32" t="s">
        <v>1867</v>
      </c>
      <c r="AA159" s="32" t="s">
        <v>1868</v>
      </c>
      <c r="AB159" s="32" t="s">
        <v>1869</v>
      </c>
      <c r="AC159" s="32" t="s">
        <v>1870</v>
      </c>
      <c r="AD159" s="32" t="s">
        <v>1871</v>
      </c>
      <c r="AE159" s="32" t="s">
        <v>1872</v>
      </c>
      <c r="AF159" s="32" t="s">
        <v>1873</v>
      </c>
      <c r="AG159" s="32" t="s">
        <v>151</v>
      </c>
      <c r="AH159" s="35"/>
    </row>
    <row r="160" spans="1:34" ht="13" x14ac:dyDescent="0.15">
      <c r="A160" s="31">
        <v>159</v>
      </c>
      <c r="B160" s="32" t="s">
        <v>1874</v>
      </c>
      <c r="C160" s="32" t="s">
        <v>1875</v>
      </c>
      <c r="D160" s="32">
        <v>2014</v>
      </c>
      <c r="E160" s="32" t="s">
        <v>533</v>
      </c>
      <c r="F160" s="32">
        <v>3</v>
      </c>
      <c r="G160" s="32">
        <v>-10</v>
      </c>
      <c r="H160" s="32">
        <v>-7</v>
      </c>
      <c r="I160" s="32">
        <v>-15</v>
      </c>
      <c r="J160" s="32">
        <v>-3</v>
      </c>
      <c r="K160" s="32" t="s">
        <v>42</v>
      </c>
      <c r="L160" s="32" t="s">
        <v>42</v>
      </c>
      <c r="M160" s="32">
        <v>0</v>
      </c>
      <c r="N160" s="32">
        <v>1</v>
      </c>
      <c r="O160" s="32" t="s">
        <v>84</v>
      </c>
      <c r="P160" s="32" t="s">
        <v>23</v>
      </c>
      <c r="Q160" s="32">
        <v>0.5</v>
      </c>
      <c r="R160" s="32">
        <v>0</v>
      </c>
      <c r="S160" s="32">
        <v>0.5</v>
      </c>
      <c r="T160" s="32">
        <f t="shared" si="10"/>
        <v>1</v>
      </c>
      <c r="U160" s="32" t="s">
        <v>1876</v>
      </c>
      <c r="V160" s="32" t="s">
        <v>12</v>
      </c>
      <c r="W160" s="32" t="s">
        <v>12</v>
      </c>
      <c r="X160" s="32" t="s">
        <v>1877</v>
      </c>
      <c r="Y160" s="32" t="s">
        <v>102</v>
      </c>
      <c r="Z160" s="32" t="s">
        <v>1878</v>
      </c>
      <c r="AA160" s="32" t="s">
        <v>1879</v>
      </c>
      <c r="AB160" s="32" t="s">
        <v>1880</v>
      </c>
      <c r="AC160" s="32" t="s">
        <v>1881</v>
      </c>
      <c r="AD160" s="32" t="s">
        <v>1882</v>
      </c>
      <c r="AE160" s="32" t="s">
        <v>1883</v>
      </c>
      <c r="AF160" s="32" t="s">
        <v>1884</v>
      </c>
      <c r="AG160" s="32" t="s">
        <v>401</v>
      </c>
      <c r="AH160" s="32"/>
    </row>
    <row r="161" spans="1:34" ht="13" x14ac:dyDescent="0.15">
      <c r="A161" s="33">
        <v>160</v>
      </c>
      <c r="B161" s="32" t="s">
        <v>1885</v>
      </c>
      <c r="C161" s="32" t="s">
        <v>1875</v>
      </c>
      <c r="D161" s="32">
        <v>2015</v>
      </c>
      <c r="E161" s="32" t="s">
        <v>1348</v>
      </c>
      <c r="F161" s="32">
        <v>3</v>
      </c>
      <c r="G161" s="32">
        <v>-10</v>
      </c>
      <c r="H161" s="32">
        <v>-6</v>
      </c>
      <c r="I161" s="32">
        <v>-9</v>
      </c>
      <c r="J161" s="32">
        <v>0</v>
      </c>
      <c r="K161" s="32" t="s">
        <v>330</v>
      </c>
      <c r="L161" s="32" t="s">
        <v>42</v>
      </c>
      <c r="M161" s="32">
        <v>0</v>
      </c>
      <c r="N161" s="32">
        <v>1</v>
      </c>
      <c r="O161" s="32" t="s">
        <v>84</v>
      </c>
      <c r="P161" s="32" t="s">
        <v>23</v>
      </c>
      <c r="Q161" s="32">
        <v>0.5</v>
      </c>
      <c r="R161" s="32">
        <v>0</v>
      </c>
      <c r="S161" s="32">
        <v>0.5</v>
      </c>
      <c r="T161" s="32">
        <f t="shared" si="10"/>
        <v>1</v>
      </c>
      <c r="U161" s="32" t="s">
        <v>1886</v>
      </c>
      <c r="V161" s="32" t="s">
        <v>1887</v>
      </c>
      <c r="W161" s="32" t="s">
        <v>15</v>
      </c>
      <c r="X161" s="32" t="s">
        <v>496</v>
      </c>
      <c r="Y161" s="32" t="s">
        <v>102</v>
      </c>
      <c r="Z161" s="32" t="s">
        <v>1888</v>
      </c>
      <c r="AA161" s="32" t="s">
        <v>1889</v>
      </c>
      <c r="AB161" s="32" t="s">
        <v>1890</v>
      </c>
      <c r="AC161" s="32" t="s">
        <v>1881</v>
      </c>
      <c r="AD161" s="32" t="s">
        <v>1891</v>
      </c>
      <c r="AE161" s="35"/>
      <c r="AF161" s="32" t="s">
        <v>1892</v>
      </c>
      <c r="AG161" s="32" t="s">
        <v>401</v>
      </c>
      <c r="AH161" s="32" t="s">
        <v>126</v>
      </c>
    </row>
    <row r="162" spans="1:34" ht="13" x14ac:dyDescent="0.15">
      <c r="A162" s="31">
        <v>161</v>
      </c>
      <c r="B162" s="32" t="s">
        <v>1893</v>
      </c>
      <c r="C162" s="32" t="s">
        <v>1894</v>
      </c>
      <c r="D162" s="32">
        <v>2010</v>
      </c>
      <c r="E162" s="32" t="s">
        <v>154</v>
      </c>
      <c r="F162" s="32">
        <v>3</v>
      </c>
      <c r="G162" s="32">
        <v>-3</v>
      </c>
      <c r="H162" s="32">
        <v>-2</v>
      </c>
      <c r="I162" s="32">
        <v>-3</v>
      </c>
      <c r="J162" s="32">
        <v>0</v>
      </c>
      <c r="K162" s="32" t="s">
        <v>45</v>
      </c>
      <c r="L162" s="32" t="s">
        <v>45</v>
      </c>
      <c r="M162" s="32">
        <v>0</v>
      </c>
      <c r="N162" s="32">
        <v>1</v>
      </c>
      <c r="O162" s="32" t="s">
        <v>165</v>
      </c>
      <c r="P162" s="32" t="s">
        <v>23</v>
      </c>
      <c r="Q162" s="32">
        <v>0.25</v>
      </c>
      <c r="R162" s="32">
        <v>0.75</v>
      </c>
      <c r="S162" s="32">
        <v>0</v>
      </c>
      <c r="T162" s="32">
        <f t="shared" si="10"/>
        <v>1</v>
      </c>
      <c r="U162" s="32" t="s">
        <v>1895</v>
      </c>
      <c r="V162" s="32" t="s">
        <v>520</v>
      </c>
      <c r="W162" s="32" t="s">
        <v>34</v>
      </c>
      <c r="X162" s="32" t="s">
        <v>521</v>
      </c>
      <c r="Y162" s="32" t="s">
        <v>102</v>
      </c>
      <c r="Z162" s="32" t="s">
        <v>1896</v>
      </c>
      <c r="AA162" s="32" t="s">
        <v>1897</v>
      </c>
      <c r="AB162" s="32" t="s">
        <v>1898</v>
      </c>
      <c r="AC162" s="32" t="s">
        <v>1899</v>
      </c>
      <c r="AD162" s="32" t="s">
        <v>1900</v>
      </c>
      <c r="AE162" s="32" t="s">
        <v>1901</v>
      </c>
      <c r="AF162" s="32" t="s">
        <v>1902</v>
      </c>
      <c r="AG162" s="32" t="s">
        <v>1903</v>
      </c>
      <c r="AH162" s="32" t="s">
        <v>126</v>
      </c>
    </row>
    <row r="163" spans="1:34" ht="13" x14ac:dyDescent="0.15">
      <c r="A163" s="33">
        <v>162</v>
      </c>
      <c r="B163" s="32" t="s">
        <v>1904</v>
      </c>
      <c r="C163" s="32" t="s">
        <v>1905</v>
      </c>
      <c r="D163" s="32">
        <v>2013</v>
      </c>
      <c r="E163" s="32" t="s">
        <v>111</v>
      </c>
      <c r="F163" s="32">
        <v>2</v>
      </c>
      <c r="G163" s="32">
        <v>-10</v>
      </c>
      <c r="H163" s="32">
        <v>-5</v>
      </c>
      <c r="I163" s="32">
        <v>-6</v>
      </c>
      <c r="J163" s="32">
        <v>5</v>
      </c>
      <c r="K163" s="32" t="s">
        <v>308</v>
      </c>
      <c r="L163" s="32" t="s">
        <v>43</v>
      </c>
      <c r="M163" s="32">
        <v>0</v>
      </c>
      <c r="N163" s="32">
        <v>0</v>
      </c>
      <c r="O163" s="32" t="s">
        <v>84</v>
      </c>
      <c r="P163" s="32" t="s">
        <v>23</v>
      </c>
      <c r="Q163" s="32">
        <v>0.25</v>
      </c>
      <c r="R163" s="32">
        <v>0.5</v>
      </c>
      <c r="S163" s="32">
        <v>0.25</v>
      </c>
      <c r="T163" s="32">
        <f t="shared" si="10"/>
        <v>1</v>
      </c>
      <c r="U163" s="32" t="s">
        <v>1906</v>
      </c>
      <c r="V163" s="32" t="s">
        <v>369</v>
      </c>
      <c r="W163" s="32" t="s">
        <v>17</v>
      </c>
      <c r="X163" s="32" t="s">
        <v>232</v>
      </c>
      <c r="Y163" s="32" t="s">
        <v>1907</v>
      </c>
      <c r="Z163" s="32" t="s">
        <v>1908</v>
      </c>
      <c r="AA163" s="32" t="s">
        <v>1909</v>
      </c>
      <c r="AB163" s="32" t="s">
        <v>1910</v>
      </c>
      <c r="AC163" s="32" t="s">
        <v>1911</v>
      </c>
      <c r="AD163" s="32" t="s">
        <v>1912</v>
      </c>
      <c r="AE163" s="32" t="s">
        <v>1913</v>
      </c>
      <c r="AF163" s="32" t="s">
        <v>1914</v>
      </c>
      <c r="AG163" s="32" t="s">
        <v>96</v>
      </c>
      <c r="AH163" s="32" t="s">
        <v>126</v>
      </c>
    </row>
    <row r="164" spans="1:34" ht="13" x14ac:dyDescent="0.15">
      <c r="A164" s="31">
        <v>163</v>
      </c>
      <c r="B164" s="32" t="s">
        <v>1915</v>
      </c>
      <c r="C164" s="32" t="s">
        <v>1916</v>
      </c>
      <c r="D164" s="32">
        <v>2019</v>
      </c>
      <c r="E164" s="32" t="s">
        <v>1917</v>
      </c>
      <c r="F164" s="32">
        <v>3</v>
      </c>
      <c r="G164" s="32">
        <v>-9</v>
      </c>
      <c r="H164" s="32">
        <v>0</v>
      </c>
      <c r="I164" s="32">
        <v>-3</v>
      </c>
      <c r="J164" s="32">
        <v>8</v>
      </c>
      <c r="K164" s="32" t="s">
        <v>1102</v>
      </c>
      <c r="L164" s="32" t="s">
        <v>1102</v>
      </c>
      <c r="M164" s="48">
        <v>1</v>
      </c>
      <c r="N164" s="32">
        <v>1</v>
      </c>
      <c r="O164" s="32" t="s">
        <v>84</v>
      </c>
      <c r="P164" s="32" t="s">
        <v>16</v>
      </c>
      <c r="Q164" s="32">
        <v>0.5</v>
      </c>
      <c r="R164" s="32">
        <v>0.25</v>
      </c>
      <c r="S164" s="32">
        <v>0.25</v>
      </c>
      <c r="T164" s="32">
        <v>1</v>
      </c>
      <c r="U164" s="32" t="s">
        <v>1918</v>
      </c>
      <c r="V164" s="32" t="s">
        <v>408</v>
      </c>
      <c r="W164" s="32" t="s">
        <v>116</v>
      </c>
      <c r="X164" s="32" t="s">
        <v>1919</v>
      </c>
      <c r="Y164" s="32" t="s">
        <v>1920</v>
      </c>
      <c r="Z164" s="32" t="s">
        <v>1921</v>
      </c>
      <c r="AA164" s="32" t="s">
        <v>1922</v>
      </c>
      <c r="AB164" s="32" t="s">
        <v>1923</v>
      </c>
      <c r="AC164" s="32" t="s">
        <v>1924</v>
      </c>
      <c r="AD164" s="32" t="s">
        <v>1925</v>
      </c>
      <c r="AE164" s="32" t="s">
        <v>1926</v>
      </c>
      <c r="AF164" s="32" t="s">
        <v>1927</v>
      </c>
      <c r="AG164" s="32" t="s">
        <v>96</v>
      </c>
      <c r="AH164" s="32"/>
    </row>
    <row r="165" spans="1:34" ht="13" x14ac:dyDescent="0.15">
      <c r="A165" s="33">
        <v>164</v>
      </c>
      <c r="B165" s="32" t="s">
        <v>1928</v>
      </c>
      <c r="C165" s="32" t="s">
        <v>1929</v>
      </c>
      <c r="D165" s="32">
        <v>2020</v>
      </c>
      <c r="E165" s="32" t="s">
        <v>1930</v>
      </c>
      <c r="F165" s="32">
        <v>2</v>
      </c>
      <c r="G165" s="32">
        <v>-9</v>
      </c>
      <c r="H165" s="32">
        <v>-8</v>
      </c>
      <c r="I165" s="32">
        <v>-9</v>
      </c>
      <c r="J165" s="32">
        <v>-3</v>
      </c>
      <c r="K165" s="32" t="s">
        <v>42</v>
      </c>
      <c r="L165" s="32" t="s">
        <v>42</v>
      </c>
      <c r="M165" s="32">
        <v>0</v>
      </c>
      <c r="N165" s="32">
        <v>0</v>
      </c>
      <c r="O165" s="32" t="s">
        <v>84</v>
      </c>
      <c r="P165" s="32" t="s">
        <v>23</v>
      </c>
      <c r="Q165" s="32">
        <v>0</v>
      </c>
      <c r="R165" s="32">
        <v>1</v>
      </c>
      <c r="S165" s="32">
        <v>0</v>
      </c>
      <c r="T165" s="32">
        <f t="shared" ref="T165:T175" si="11">SUM(Q165:S165)</f>
        <v>1</v>
      </c>
      <c r="U165" s="32" t="s">
        <v>1931</v>
      </c>
      <c r="V165" s="32" t="s">
        <v>1198</v>
      </c>
      <c r="W165" s="32" t="s">
        <v>9</v>
      </c>
      <c r="X165" s="32" t="s">
        <v>496</v>
      </c>
      <c r="Y165" s="32" t="s">
        <v>1932</v>
      </c>
      <c r="Z165" s="32" t="s">
        <v>1933</v>
      </c>
      <c r="AA165" s="32" t="s">
        <v>1934</v>
      </c>
      <c r="AB165" s="32" t="s">
        <v>1935</v>
      </c>
      <c r="AC165" s="32" t="s">
        <v>1936</v>
      </c>
      <c r="AD165" s="32" t="s">
        <v>1928</v>
      </c>
      <c r="AE165" s="32" t="s">
        <v>137</v>
      </c>
      <c r="AF165" s="32" t="s">
        <v>1937</v>
      </c>
      <c r="AG165" s="32" t="s">
        <v>564</v>
      </c>
      <c r="AH165" s="32" t="s">
        <v>126</v>
      </c>
    </row>
    <row r="166" spans="1:34" ht="13" x14ac:dyDescent="0.15">
      <c r="A166" s="31">
        <v>165</v>
      </c>
      <c r="B166" s="32" t="s">
        <v>1938</v>
      </c>
      <c r="C166" s="32" t="s">
        <v>1939</v>
      </c>
      <c r="D166" s="32">
        <v>2020</v>
      </c>
      <c r="E166" s="32" t="s">
        <v>1818</v>
      </c>
      <c r="F166" s="32">
        <v>3</v>
      </c>
      <c r="G166" s="32">
        <v>-3</v>
      </c>
      <c r="H166" s="32">
        <v>-1</v>
      </c>
      <c r="I166" s="32">
        <v>-2</v>
      </c>
      <c r="J166" s="32">
        <v>0</v>
      </c>
      <c r="K166" s="32" t="s">
        <v>216</v>
      </c>
      <c r="L166" s="32" t="s">
        <v>45</v>
      </c>
      <c r="M166" s="32">
        <v>0</v>
      </c>
      <c r="N166" s="32">
        <v>1</v>
      </c>
      <c r="O166" s="32" t="s">
        <v>243</v>
      </c>
      <c r="P166" s="32" t="s">
        <v>16</v>
      </c>
      <c r="Q166" s="32">
        <v>0.25</v>
      </c>
      <c r="R166" s="32">
        <v>0.75</v>
      </c>
      <c r="S166" s="32">
        <v>0</v>
      </c>
      <c r="T166" s="32">
        <f t="shared" si="11"/>
        <v>1</v>
      </c>
      <c r="U166" s="32" t="s">
        <v>1940</v>
      </c>
      <c r="V166" s="32" t="s">
        <v>31</v>
      </c>
      <c r="W166" s="32" t="s">
        <v>31</v>
      </c>
      <c r="X166" s="32" t="s">
        <v>630</v>
      </c>
      <c r="Y166" s="32" t="s">
        <v>643</v>
      </c>
      <c r="Z166" s="32" t="s">
        <v>1941</v>
      </c>
      <c r="AA166" s="32" t="s">
        <v>1942</v>
      </c>
      <c r="AB166" s="32" t="s">
        <v>1943</v>
      </c>
      <c r="AC166" s="32" t="s">
        <v>1944</v>
      </c>
      <c r="AD166" s="32" t="s">
        <v>94</v>
      </c>
      <c r="AE166" s="32" t="s">
        <v>137</v>
      </c>
      <c r="AF166" s="32" t="s">
        <v>1945</v>
      </c>
      <c r="AG166" s="32" t="s">
        <v>151</v>
      </c>
      <c r="AH166" s="45"/>
    </row>
    <row r="167" spans="1:34" ht="13" x14ac:dyDescent="0.15">
      <c r="A167" s="33">
        <v>166</v>
      </c>
      <c r="B167" s="33" t="s">
        <v>1946</v>
      </c>
      <c r="C167" s="33" t="s">
        <v>1947</v>
      </c>
      <c r="D167" s="33">
        <v>2020</v>
      </c>
      <c r="E167" s="33" t="s">
        <v>1948</v>
      </c>
      <c r="F167" s="33">
        <v>2</v>
      </c>
      <c r="G167" s="33">
        <v>-10</v>
      </c>
      <c r="H167" s="33">
        <v>-6</v>
      </c>
      <c r="I167" s="33">
        <v>2</v>
      </c>
      <c r="J167" s="33">
        <v>2</v>
      </c>
      <c r="K167" s="33" t="s">
        <v>42</v>
      </c>
      <c r="L167" s="33" t="s">
        <v>42</v>
      </c>
      <c r="M167" s="33">
        <v>0</v>
      </c>
      <c r="N167" s="33">
        <v>0</v>
      </c>
      <c r="O167" s="33" t="s">
        <v>1949</v>
      </c>
      <c r="P167" s="33" t="s">
        <v>16</v>
      </c>
      <c r="Q167" s="33">
        <v>0</v>
      </c>
      <c r="R167" s="33">
        <v>1</v>
      </c>
      <c r="S167" s="33">
        <v>0</v>
      </c>
      <c r="T167" s="33">
        <f t="shared" si="11"/>
        <v>1</v>
      </c>
      <c r="U167" s="33" t="s">
        <v>1950</v>
      </c>
      <c r="V167" s="33" t="s">
        <v>1951</v>
      </c>
      <c r="W167" s="33" t="s">
        <v>15</v>
      </c>
      <c r="X167" s="33" t="s">
        <v>1163</v>
      </c>
      <c r="Y167" s="33" t="s">
        <v>334</v>
      </c>
      <c r="Z167" s="33" t="s">
        <v>1952</v>
      </c>
      <c r="AA167" s="33" t="s">
        <v>1953</v>
      </c>
      <c r="AB167" s="33" t="s">
        <v>1954</v>
      </c>
      <c r="AC167" s="33" t="s">
        <v>1955</v>
      </c>
      <c r="AD167" s="33" t="s">
        <v>1956</v>
      </c>
      <c r="AE167" s="33" t="s">
        <v>1957</v>
      </c>
      <c r="AF167" s="33" t="s">
        <v>1958</v>
      </c>
      <c r="AG167" s="33" t="s">
        <v>1959</v>
      </c>
      <c r="AH167" s="49"/>
    </row>
    <row r="168" spans="1:34" ht="13" x14ac:dyDescent="0.15">
      <c r="A168" s="31">
        <v>167</v>
      </c>
      <c r="B168" s="32" t="s">
        <v>1960</v>
      </c>
      <c r="C168" s="32" t="s">
        <v>1961</v>
      </c>
      <c r="D168" s="32">
        <v>2008</v>
      </c>
      <c r="E168" s="32" t="s">
        <v>391</v>
      </c>
      <c r="F168" s="32">
        <v>2</v>
      </c>
      <c r="G168" s="32">
        <v>-10</v>
      </c>
      <c r="H168" s="32">
        <v>-6</v>
      </c>
      <c r="I168" s="32">
        <v>-6</v>
      </c>
      <c r="J168" s="32">
        <v>5</v>
      </c>
      <c r="K168" s="32" t="s">
        <v>42</v>
      </c>
      <c r="L168" s="32" t="s">
        <v>42</v>
      </c>
      <c r="M168" s="32">
        <v>0</v>
      </c>
      <c r="N168" s="32">
        <v>1</v>
      </c>
      <c r="O168" s="32" t="s">
        <v>84</v>
      </c>
      <c r="P168" s="32" t="s">
        <v>16</v>
      </c>
      <c r="Q168" s="32">
        <v>0.5</v>
      </c>
      <c r="R168" s="32">
        <v>0</v>
      </c>
      <c r="S168" s="32">
        <v>0.5</v>
      </c>
      <c r="T168" s="32">
        <f t="shared" si="11"/>
        <v>1</v>
      </c>
      <c r="U168" s="32" t="s">
        <v>1962</v>
      </c>
      <c r="V168" s="32" t="s">
        <v>310</v>
      </c>
      <c r="W168" s="32" t="s">
        <v>15</v>
      </c>
      <c r="X168" s="32" t="s">
        <v>496</v>
      </c>
      <c r="Y168" s="32" t="s">
        <v>1963</v>
      </c>
      <c r="Z168" s="32" t="s">
        <v>1964</v>
      </c>
      <c r="AA168" s="32" t="s">
        <v>1965</v>
      </c>
      <c r="AB168" s="32" t="s">
        <v>1966</v>
      </c>
      <c r="AC168" s="32" t="s">
        <v>1967</v>
      </c>
      <c r="AD168" s="32" t="s">
        <v>1968</v>
      </c>
      <c r="AE168" s="32" t="s">
        <v>137</v>
      </c>
      <c r="AF168" s="32" t="s">
        <v>1969</v>
      </c>
      <c r="AG168" s="32" t="s">
        <v>96</v>
      </c>
      <c r="AH168" s="32" t="s">
        <v>126</v>
      </c>
    </row>
    <row r="169" spans="1:34" ht="13" x14ac:dyDescent="0.15">
      <c r="A169" s="33">
        <v>168</v>
      </c>
      <c r="B169" s="32" t="s">
        <v>1970</v>
      </c>
      <c r="C169" s="32" t="s">
        <v>1971</v>
      </c>
      <c r="D169" s="32">
        <v>2010</v>
      </c>
      <c r="E169" s="32" t="s">
        <v>391</v>
      </c>
      <c r="F169" s="32">
        <v>2</v>
      </c>
      <c r="G169" s="32">
        <v>-9</v>
      </c>
      <c r="H169" s="32">
        <v>-6</v>
      </c>
      <c r="I169" s="32">
        <v>-6</v>
      </c>
      <c r="J169" s="32">
        <v>5</v>
      </c>
      <c r="K169" s="32" t="s">
        <v>42</v>
      </c>
      <c r="L169" s="32" t="s">
        <v>42</v>
      </c>
      <c r="M169" s="32">
        <v>0</v>
      </c>
      <c r="N169" s="32">
        <v>1</v>
      </c>
      <c r="O169" s="32" t="s">
        <v>84</v>
      </c>
      <c r="P169" s="32" t="s">
        <v>16</v>
      </c>
      <c r="Q169" s="32">
        <v>0</v>
      </c>
      <c r="R169" s="32">
        <v>1</v>
      </c>
      <c r="S169" s="32">
        <v>0</v>
      </c>
      <c r="T169" s="32">
        <f t="shared" si="11"/>
        <v>1</v>
      </c>
      <c r="U169" s="32" t="s">
        <v>1972</v>
      </c>
      <c r="V169" s="32" t="s">
        <v>310</v>
      </c>
      <c r="W169" s="32" t="s">
        <v>15</v>
      </c>
      <c r="X169" s="32" t="s">
        <v>496</v>
      </c>
      <c r="Y169" s="32" t="s">
        <v>102</v>
      </c>
      <c r="Z169" s="32" t="s">
        <v>1973</v>
      </c>
      <c r="AA169" s="32" t="s">
        <v>1974</v>
      </c>
      <c r="AB169" s="32" t="s">
        <v>1975</v>
      </c>
      <c r="AC169" s="32" t="s">
        <v>1976</v>
      </c>
      <c r="AD169" s="32" t="s">
        <v>1977</v>
      </c>
      <c r="AE169" s="32" t="s">
        <v>1978</v>
      </c>
      <c r="AF169" s="32" t="s">
        <v>1979</v>
      </c>
      <c r="AG169" s="32" t="s">
        <v>401</v>
      </c>
      <c r="AH169" s="32" t="s">
        <v>126</v>
      </c>
    </row>
    <row r="170" spans="1:34" ht="13" x14ac:dyDescent="0.15">
      <c r="A170" s="31">
        <v>169</v>
      </c>
      <c r="B170" s="32" t="s">
        <v>1980</v>
      </c>
      <c r="C170" s="32" t="s">
        <v>1971</v>
      </c>
      <c r="D170" s="32">
        <v>2013</v>
      </c>
      <c r="E170" s="32" t="s">
        <v>1981</v>
      </c>
      <c r="F170" s="32">
        <v>0</v>
      </c>
      <c r="G170" s="32">
        <v>-10</v>
      </c>
      <c r="H170" s="32">
        <v>-6</v>
      </c>
      <c r="I170" s="32">
        <v>2</v>
      </c>
      <c r="J170" s="32">
        <v>2</v>
      </c>
      <c r="K170" s="32" t="s">
        <v>42</v>
      </c>
      <c r="L170" s="32" t="s">
        <v>42</v>
      </c>
      <c r="M170" s="32">
        <v>0</v>
      </c>
      <c r="N170" s="32">
        <v>1</v>
      </c>
      <c r="O170" s="32" t="s">
        <v>84</v>
      </c>
      <c r="P170" s="32" t="s">
        <v>16</v>
      </c>
      <c r="Q170" s="32">
        <v>0.75</v>
      </c>
      <c r="R170" s="32">
        <v>0.25</v>
      </c>
      <c r="S170" s="32">
        <v>0</v>
      </c>
      <c r="T170" s="32">
        <f t="shared" si="11"/>
        <v>1</v>
      </c>
      <c r="U170" s="32" t="s">
        <v>1982</v>
      </c>
      <c r="V170" s="32" t="s">
        <v>1983</v>
      </c>
      <c r="W170" s="32" t="s">
        <v>15</v>
      </c>
      <c r="X170" s="32" t="s">
        <v>422</v>
      </c>
      <c r="Y170" s="32" t="s">
        <v>102</v>
      </c>
      <c r="Z170" s="32" t="s">
        <v>1984</v>
      </c>
      <c r="AA170" s="32" t="s">
        <v>1985</v>
      </c>
      <c r="AB170" s="32" t="s">
        <v>1986</v>
      </c>
      <c r="AC170" s="32" t="s">
        <v>1987</v>
      </c>
      <c r="AD170" s="32" t="s">
        <v>1988</v>
      </c>
      <c r="AE170" s="32" t="s">
        <v>1989</v>
      </c>
      <c r="AF170" s="32" t="s">
        <v>1990</v>
      </c>
      <c r="AG170" s="32" t="s">
        <v>564</v>
      </c>
      <c r="AH170" s="32" t="s">
        <v>1991</v>
      </c>
    </row>
    <row r="171" spans="1:34" ht="13" x14ac:dyDescent="0.15">
      <c r="A171" s="33">
        <v>170</v>
      </c>
      <c r="B171" s="32" t="s">
        <v>1992</v>
      </c>
      <c r="C171" s="32" t="s">
        <v>1993</v>
      </c>
      <c r="D171" s="32">
        <v>2004</v>
      </c>
      <c r="E171" s="32" t="s">
        <v>111</v>
      </c>
      <c r="F171" s="32">
        <v>3</v>
      </c>
      <c r="G171" s="32">
        <v>-3</v>
      </c>
      <c r="H171" s="32">
        <v>-1</v>
      </c>
      <c r="I171" s="32">
        <v>0</v>
      </c>
      <c r="J171" s="32">
        <v>0</v>
      </c>
      <c r="K171" s="32" t="s">
        <v>216</v>
      </c>
      <c r="L171" s="32" t="s">
        <v>45</v>
      </c>
      <c r="M171" s="32">
        <v>0</v>
      </c>
      <c r="N171" s="32">
        <v>0</v>
      </c>
      <c r="O171" s="32" t="s">
        <v>84</v>
      </c>
      <c r="P171" s="32" t="s">
        <v>113</v>
      </c>
      <c r="Q171" s="32">
        <v>1</v>
      </c>
      <c r="R171" s="32">
        <v>0</v>
      </c>
      <c r="S171" s="32">
        <v>0</v>
      </c>
      <c r="T171" s="32">
        <f t="shared" si="11"/>
        <v>1</v>
      </c>
      <c r="U171" s="32" t="s">
        <v>1994</v>
      </c>
      <c r="V171" s="32" t="s">
        <v>1995</v>
      </c>
      <c r="W171" s="32" t="s">
        <v>37</v>
      </c>
      <c r="X171" s="32" t="s">
        <v>1391</v>
      </c>
      <c r="Y171" s="32" t="s">
        <v>1996</v>
      </c>
      <c r="Z171" s="32" t="s">
        <v>1997</v>
      </c>
      <c r="AA171" s="32" t="s">
        <v>1998</v>
      </c>
      <c r="AB171" s="32" t="s">
        <v>1999</v>
      </c>
      <c r="AC171" s="32" t="s">
        <v>2000</v>
      </c>
      <c r="AD171" s="32" t="s">
        <v>2001</v>
      </c>
      <c r="AE171" s="32" t="s">
        <v>2002</v>
      </c>
      <c r="AF171" s="32" t="s">
        <v>2003</v>
      </c>
      <c r="AG171" s="32" t="s">
        <v>96</v>
      </c>
      <c r="AH171" s="32" t="s">
        <v>126</v>
      </c>
    </row>
    <row r="172" spans="1:34" ht="13" x14ac:dyDescent="0.15">
      <c r="A172" s="31">
        <v>171</v>
      </c>
      <c r="B172" s="32" t="s">
        <v>2004</v>
      </c>
      <c r="C172" s="32" t="s">
        <v>2005</v>
      </c>
      <c r="D172" s="32">
        <v>2010</v>
      </c>
      <c r="E172" s="32" t="s">
        <v>99</v>
      </c>
      <c r="F172" s="32">
        <v>3</v>
      </c>
      <c r="G172" s="32">
        <v>-10</v>
      </c>
      <c r="H172" s="32">
        <v>-7</v>
      </c>
      <c r="I172" s="32">
        <v>-9</v>
      </c>
      <c r="J172" s="32">
        <v>-9</v>
      </c>
      <c r="K172" s="32" t="s">
        <v>42</v>
      </c>
      <c r="L172" s="32" t="s">
        <v>42</v>
      </c>
      <c r="M172" s="32">
        <v>0</v>
      </c>
      <c r="N172" s="32">
        <v>1</v>
      </c>
      <c r="O172" s="32" t="s">
        <v>84</v>
      </c>
      <c r="P172" s="32" t="s">
        <v>23</v>
      </c>
      <c r="Q172" s="32">
        <v>1</v>
      </c>
      <c r="R172" s="32">
        <v>0</v>
      </c>
      <c r="S172" s="32">
        <v>0</v>
      </c>
      <c r="T172" s="32">
        <f t="shared" si="11"/>
        <v>1</v>
      </c>
      <c r="U172" s="32" t="s">
        <v>2006</v>
      </c>
      <c r="V172" s="32" t="s">
        <v>9</v>
      </c>
      <c r="W172" s="32" t="s">
        <v>9</v>
      </c>
      <c r="X172" s="32" t="s">
        <v>496</v>
      </c>
      <c r="Y172" s="32" t="s">
        <v>88</v>
      </c>
      <c r="Z172" s="32" t="s">
        <v>2007</v>
      </c>
      <c r="AA172" s="32" t="s">
        <v>2008</v>
      </c>
      <c r="AB172" s="32" t="s">
        <v>2009</v>
      </c>
      <c r="AC172" s="32" t="s">
        <v>2010</v>
      </c>
      <c r="AD172" s="32" t="s">
        <v>2011</v>
      </c>
      <c r="AE172" s="32" t="s">
        <v>2012</v>
      </c>
      <c r="AF172" s="32" t="s">
        <v>2013</v>
      </c>
      <c r="AG172" s="32" t="s">
        <v>1557</v>
      </c>
      <c r="AH172" s="32" t="s">
        <v>490</v>
      </c>
    </row>
    <row r="173" spans="1:34" ht="13" x14ac:dyDescent="0.15">
      <c r="A173" s="33">
        <v>172</v>
      </c>
      <c r="B173" s="32" t="s">
        <v>2014</v>
      </c>
      <c r="C173" s="32" t="s">
        <v>2015</v>
      </c>
      <c r="D173" s="32">
        <v>2021</v>
      </c>
      <c r="E173" s="32" t="s">
        <v>2016</v>
      </c>
      <c r="F173" s="32">
        <v>2</v>
      </c>
      <c r="G173" s="32">
        <v>-7</v>
      </c>
      <c r="H173" s="32">
        <v>-4</v>
      </c>
      <c r="I173" s="32" t="s">
        <v>94</v>
      </c>
      <c r="J173" s="32" t="s">
        <v>94</v>
      </c>
      <c r="K173" s="32" t="s">
        <v>44</v>
      </c>
      <c r="L173" s="32" t="s">
        <v>44</v>
      </c>
      <c r="M173" s="32">
        <v>0</v>
      </c>
      <c r="N173" s="32">
        <v>0</v>
      </c>
      <c r="O173" s="32" t="s">
        <v>618</v>
      </c>
      <c r="P173" s="32" t="s">
        <v>23</v>
      </c>
      <c r="Q173" s="32">
        <v>0</v>
      </c>
      <c r="R173" s="32">
        <v>1</v>
      </c>
      <c r="S173" s="32">
        <v>0</v>
      </c>
      <c r="T173" s="32">
        <f t="shared" si="11"/>
        <v>1</v>
      </c>
      <c r="U173" s="32" t="s">
        <v>2017</v>
      </c>
      <c r="V173" s="32" t="s">
        <v>2018</v>
      </c>
      <c r="W173" s="32" t="s">
        <v>25</v>
      </c>
      <c r="X173" s="32" t="s">
        <v>2019</v>
      </c>
      <c r="Y173" s="32" t="s">
        <v>2020</v>
      </c>
      <c r="Z173" s="32" t="s">
        <v>2021</v>
      </c>
      <c r="AA173" s="32" t="s">
        <v>2022</v>
      </c>
      <c r="AB173" s="32" t="s">
        <v>2023</v>
      </c>
      <c r="AC173" s="32" t="s">
        <v>2024</v>
      </c>
      <c r="AD173" s="32" t="s">
        <v>2025</v>
      </c>
      <c r="AE173" s="32" t="s">
        <v>94</v>
      </c>
      <c r="AF173" s="32" t="s">
        <v>2026</v>
      </c>
      <c r="AG173" s="32" t="s">
        <v>96</v>
      </c>
      <c r="AH173" s="32" t="s">
        <v>126</v>
      </c>
    </row>
    <row r="174" spans="1:34" ht="13" x14ac:dyDescent="0.15">
      <c r="A174" s="31">
        <v>173</v>
      </c>
      <c r="B174" s="32" t="s">
        <v>2027</v>
      </c>
      <c r="C174" s="32" t="s">
        <v>2028</v>
      </c>
      <c r="D174" s="32">
        <v>2010</v>
      </c>
      <c r="E174" s="32" t="s">
        <v>580</v>
      </c>
      <c r="F174" s="32">
        <v>3</v>
      </c>
      <c r="G174" s="32">
        <v>-3</v>
      </c>
      <c r="H174" s="32">
        <v>-2</v>
      </c>
      <c r="I174" s="32">
        <v>0</v>
      </c>
      <c r="J174" s="32">
        <v>0</v>
      </c>
      <c r="K174" s="32" t="s">
        <v>45</v>
      </c>
      <c r="L174" s="32" t="s">
        <v>45</v>
      </c>
      <c r="M174" s="32">
        <v>0</v>
      </c>
      <c r="N174" s="32">
        <v>1</v>
      </c>
      <c r="O174" s="32" t="s">
        <v>84</v>
      </c>
      <c r="P174" s="32" t="s">
        <v>23</v>
      </c>
      <c r="Q174" s="32">
        <v>0.5</v>
      </c>
      <c r="R174" s="32">
        <v>0.5</v>
      </c>
      <c r="S174" s="32">
        <v>0</v>
      </c>
      <c r="T174" s="32">
        <f t="shared" si="11"/>
        <v>1</v>
      </c>
      <c r="U174" s="32" t="s">
        <v>2029</v>
      </c>
      <c r="V174" s="32" t="s">
        <v>131</v>
      </c>
      <c r="W174" s="32" t="s">
        <v>35</v>
      </c>
      <c r="X174" s="32" t="s">
        <v>117</v>
      </c>
      <c r="Y174" s="32" t="s">
        <v>1080</v>
      </c>
      <c r="Z174" s="32" t="s">
        <v>2030</v>
      </c>
      <c r="AA174" s="32" t="s">
        <v>2031</v>
      </c>
      <c r="AB174" s="32" t="s">
        <v>2032</v>
      </c>
      <c r="AC174" s="32" t="s">
        <v>2033</v>
      </c>
      <c r="AD174" s="32" t="s">
        <v>2034</v>
      </c>
      <c r="AE174" s="32" t="s">
        <v>137</v>
      </c>
      <c r="AF174" s="32" t="s">
        <v>2035</v>
      </c>
      <c r="AG174" s="32" t="s">
        <v>96</v>
      </c>
      <c r="AH174" s="35"/>
    </row>
    <row r="175" spans="1:34" ht="13" x14ac:dyDescent="0.15">
      <c r="A175" s="33">
        <v>174</v>
      </c>
      <c r="B175" s="33" t="s">
        <v>2036</v>
      </c>
      <c r="C175" s="33" t="s">
        <v>2037</v>
      </c>
      <c r="D175" s="33">
        <v>2018</v>
      </c>
      <c r="E175" s="33" t="s">
        <v>2038</v>
      </c>
      <c r="F175" s="33">
        <v>2</v>
      </c>
      <c r="G175" s="33">
        <v>-10</v>
      </c>
      <c r="H175" s="33">
        <v>-1</v>
      </c>
      <c r="I175" s="33">
        <v>2</v>
      </c>
      <c r="J175" s="33">
        <v>4</v>
      </c>
      <c r="K175" s="33" t="s">
        <v>2039</v>
      </c>
      <c r="L175" s="33" t="s">
        <v>42</v>
      </c>
      <c r="M175" s="33">
        <v>0</v>
      </c>
      <c r="N175" s="33">
        <v>1</v>
      </c>
      <c r="O175" s="33" t="s">
        <v>84</v>
      </c>
      <c r="P175" s="33" t="s">
        <v>16</v>
      </c>
      <c r="Q175" s="33">
        <v>0</v>
      </c>
      <c r="R175" s="33">
        <v>0.25</v>
      </c>
      <c r="S175" s="33">
        <v>0.75</v>
      </c>
      <c r="T175" s="33">
        <f t="shared" si="11"/>
        <v>1</v>
      </c>
      <c r="U175" s="33" t="s">
        <v>2040</v>
      </c>
      <c r="V175" s="33" t="s">
        <v>332</v>
      </c>
      <c r="W175" s="33" t="s">
        <v>15</v>
      </c>
      <c r="X175" s="33" t="s">
        <v>2041</v>
      </c>
      <c r="Y175" s="33" t="s">
        <v>233</v>
      </c>
      <c r="Z175" s="33" t="s">
        <v>2042</v>
      </c>
      <c r="AA175" s="33" t="s">
        <v>2043</v>
      </c>
      <c r="AB175" s="33" t="s">
        <v>2044</v>
      </c>
      <c r="AC175" s="33" t="s">
        <v>2045</v>
      </c>
      <c r="AD175" s="33" t="s">
        <v>2046</v>
      </c>
      <c r="AE175" s="33" t="s">
        <v>94</v>
      </c>
      <c r="AF175" s="33" t="s">
        <v>2047</v>
      </c>
      <c r="AG175" s="33" t="s">
        <v>96</v>
      </c>
      <c r="AH175" s="33" t="s">
        <v>126</v>
      </c>
    </row>
    <row r="176" spans="1:34" ht="13" x14ac:dyDescent="0.15">
      <c r="A176" s="31">
        <v>175</v>
      </c>
      <c r="B176" s="32" t="s">
        <v>2048</v>
      </c>
      <c r="C176" s="32" t="s">
        <v>2049</v>
      </c>
      <c r="D176" s="32">
        <v>2007</v>
      </c>
      <c r="E176" s="32" t="s">
        <v>2050</v>
      </c>
      <c r="F176" s="32">
        <v>4</v>
      </c>
      <c r="G176" s="32">
        <v>-9</v>
      </c>
      <c r="H176" s="32">
        <v>-1</v>
      </c>
      <c r="I176" s="32">
        <v>-6</v>
      </c>
      <c r="J176" s="32">
        <v>-1</v>
      </c>
      <c r="K176" s="32" t="s">
        <v>405</v>
      </c>
      <c r="L176" s="32" t="s">
        <v>405</v>
      </c>
      <c r="M176" s="31">
        <v>1</v>
      </c>
      <c r="N176" s="32">
        <v>0</v>
      </c>
      <c r="O176" s="32" t="s">
        <v>84</v>
      </c>
      <c r="P176" s="32" t="s">
        <v>23</v>
      </c>
      <c r="Q176" s="32">
        <v>0.25</v>
      </c>
      <c r="R176" s="32">
        <v>0.75</v>
      </c>
      <c r="S176" s="32">
        <v>0</v>
      </c>
      <c r="T176" s="32">
        <v>1</v>
      </c>
      <c r="U176" s="32" t="s">
        <v>2051</v>
      </c>
      <c r="V176" s="32" t="s">
        <v>2052</v>
      </c>
      <c r="W176" s="32" t="s">
        <v>116</v>
      </c>
      <c r="X176" s="32" t="s">
        <v>2053</v>
      </c>
      <c r="Y176" s="32" t="s">
        <v>2054</v>
      </c>
      <c r="Z176" s="32" t="s">
        <v>2055</v>
      </c>
      <c r="AA176" s="32" t="s">
        <v>2056</v>
      </c>
      <c r="AB176" s="32" t="s">
        <v>2057</v>
      </c>
      <c r="AC176" s="32" t="s">
        <v>2058</v>
      </c>
      <c r="AD176" s="32" t="s">
        <v>2059</v>
      </c>
      <c r="AE176" s="32" t="s">
        <v>94</v>
      </c>
      <c r="AF176" s="32" t="s">
        <v>2060</v>
      </c>
      <c r="AG176" s="32" t="s">
        <v>96</v>
      </c>
      <c r="AH176" s="32"/>
    </row>
    <row r="177" spans="1:34" ht="13" x14ac:dyDescent="0.15">
      <c r="A177" s="33">
        <v>176</v>
      </c>
      <c r="B177" s="32" t="s">
        <v>2061</v>
      </c>
      <c r="C177" s="32" t="s">
        <v>2062</v>
      </c>
      <c r="D177" s="32">
        <v>2020</v>
      </c>
      <c r="E177" s="32" t="s">
        <v>111</v>
      </c>
      <c r="F177" s="32">
        <v>2</v>
      </c>
      <c r="G177" s="32">
        <v>-5</v>
      </c>
      <c r="H177" s="32">
        <v>-4</v>
      </c>
      <c r="I177" s="32">
        <v>5</v>
      </c>
      <c r="J177" s="32">
        <v>8</v>
      </c>
      <c r="K177" s="32" t="s">
        <v>44</v>
      </c>
      <c r="L177" s="32" t="s">
        <v>44</v>
      </c>
      <c r="M177" s="32">
        <v>0</v>
      </c>
      <c r="N177" s="32">
        <v>1</v>
      </c>
      <c r="O177" s="32" t="s">
        <v>84</v>
      </c>
      <c r="P177" s="32" t="s">
        <v>113</v>
      </c>
      <c r="Q177" s="32">
        <v>0</v>
      </c>
      <c r="R177" s="32">
        <v>0</v>
      </c>
      <c r="S177" s="32">
        <v>1</v>
      </c>
      <c r="T177" s="32">
        <f t="shared" ref="T177:T181" si="12">SUM(Q177:S177)</f>
        <v>1</v>
      </c>
      <c r="U177" s="32" t="s">
        <v>2063</v>
      </c>
      <c r="V177" s="32" t="s">
        <v>26</v>
      </c>
      <c r="W177" s="32" t="s">
        <v>25</v>
      </c>
      <c r="X177" s="32" t="s">
        <v>2064</v>
      </c>
      <c r="Y177" s="32" t="s">
        <v>1069</v>
      </c>
      <c r="Z177" s="32" t="s">
        <v>2065</v>
      </c>
      <c r="AA177" s="32" t="s">
        <v>2066</v>
      </c>
      <c r="AB177" s="32" t="s">
        <v>2067</v>
      </c>
      <c r="AC177" s="32" t="s">
        <v>2068</v>
      </c>
      <c r="AD177" s="32" t="s">
        <v>2069</v>
      </c>
      <c r="AE177" s="32" t="s">
        <v>94</v>
      </c>
      <c r="AF177" s="32" t="s">
        <v>2070</v>
      </c>
      <c r="AG177" s="32" t="s">
        <v>96</v>
      </c>
      <c r="AH177" s="32" t="s">
        <v>126</v>
      </c>
    </row>
    <row r="178" spans="1:34" ht="13" x14ac:dyDescent="0.15">
      <c r="A178" s="31">
        <v>177</v>
      </c>
      <c r="B178" s="32" t="s">
        <v>2071</v>
      </c>
      <c r="C178" s="32" t="s">
        <v>2072</v>
      </c>
      <c r="D178" s="32">
        <v>2014</v>
      </c>
      <c r="E178" s="32" t="s">
        <v>2073</v>
      </c>
      <c r="F178" s="32" t="s">
        <v>1248</v>
      </c>
      <c r="G178" s="32">
        <v>-3</v>
      </c>
      <c r="H178" s="32">
        <v>0</v>
      </c>
      <c r="I178" s="32">
        <v>-3</v>
      </c>
      <c r="J178" s="32">
        <v>0</v>
      </c>
      <c r="K178" s="32" t="s">
        <v>2074</v>
      </c>
      <c r="L178" s="32" t="s">
        <v>45</v>
      </c>
      <c r="M178" s="32">
        <v>0</v>
      </c>
      <c r="N178" s="32">
        <v>1</v>
      </c>
      <c r="O178" s="32" t="s">
        <v>243</v>
      </c>
      <c r="P178" s="32" t="s">
        <v>113</v>
      </c>
      <c r="Q178" s="32">
        <v>0.75</v>
      </c>
      <c r="R178" s="32">
        <v>0</v>
      </c>
      <c r="S178" s="32">
        <v>0.25</v>
      </c>
      <c r="T178" s="32">
        <f t="shared" si="12"/>
        <v>1</v>
      </c>
      <c r="U178" s="32" t="s">
        <v>2075</v>
      </c>
      <c r="V178" s="32" t="s">
        <v>2076</v>
      </c>
      <c r="W178" s="32" t="s">
        <v>38</v>
      </c>
      <c r="X178" s="32" t="s">
        <v>2077</v>
      </c>
      <c r="Y178" s="32" t="s">
        <v>2078</v>
      </c>
      <c r="Z178" s="32" t="s">
        <v>2079</v>
      </c>
      <c r="AA178" s="32" t="s">
        <v>2080</v>
      </c>
      <c r="AB178" s="32" t="s">
        <v>2081</v>
      </c>
      <c r="AC178" s="32" t="s">
        <v>2082</v>
      </c>
      <c r="AD178" s="32" t="s">
        <v>2083</v>
      </c>
      <c r="AE178" s="32" t="s">
        <v>94</v>
      </c>
      <c r="AF178" s="32" t="s">
        <v>2084</v>
      </c>
      <c r="AG178" s="32" t="s">
        <v>96</v>
      </c>
      <c r="AH178" s="32" t="s">
        <v>2085</v>
      </c>
    </row>
    <row r="179" spans="1:34" ht="13" x14ac:dyDescent="0.15">
      <c r="A179" s="33">
        <v>178</v>
      </c>
      <c r="B179" s="32" t="s">
        <v>2086</v>
      </c>
      <c r="C179" s="32" t="s">
        <v>2087</v>
      </c>
      <c r="D179" s="32">
        <v>2011</v>
      </c>
      <c r="E179" s="32" t="s">
        <v>2088</v>
      </c>
      <c r="F179" s="32">
        <v>3</v>
      </c>
      <c r="G179" s="32">
        <v>-3</v>
      </c>
      <c r="H179" s="32">
        <v>-2</v>
      </c>
      <c r="I179" s="32">
        <v>-3</v>
      </c>
      <c r="J179" s="32">
        <v>0</v>
      </c>
      <c r="K179" s="32" t="s">
        <v>216</v>
      </c>
      <c r="L179" s="32" t="s">
        <v>45</v>
      </c>
      <c r="M179" s="32">
        <v>0</v>
      </c>
      <c r="N179" s="32">
        <v>1</v>
      </c>
      <c r="O179" s="32" t="s">
        <v>84</v>
      </c>
      <c r="P179" s="32" t="s">
        <v>113</v>
      </c>
      <c r="Q179" s="32">
        <v>0.25</v>
      </c>
      <c r="R179" s="32">
        <v>0.75</v>
      </c>
      <c r="S179" s="32">
        <v>0</v>
      </c>
      <c r="T179" s="32">
        <f t="shared" si="12"/>
        <v>1</v>
      </c>
      <c r="U179" s="32" t="s">
        <v>2089</v>
      </c>
      <c r="V179" s="32" t="s">
        <v>2090</v>
      </c>
      <c r="W179" s="32" t="s">
        <v>33</v>
      </c>
      <c r="X179" s="32" t="s">
        <v>2091</v>
      </c>
      <c r="Y179" s="32" t="s">
        <v>582</v>
      </c>
      <c r="Z179" s="32" t="s">
        <v>2092</v>
      </c>
      <c r="AA179" s="32" t="s">
        <v>2093</v>
      </c>
      <c r="AB179" s="32" t="s">
        <v>2094</v>
      </c>
      <c r="AC179" s="32" t="s">
        <v>2095</v>
      </c>
      <c r="AD179" s="32" t="s">
        <v>2096</v>
      </c>
      <c r="AE179" s="32" t="s">
        <v>2097</v>
      </c>
      <c r="AF179" s="32" t="s">
        <v>2098</v>
      </c>
      <c r="AG179" s="32" t="s">
        <v>96</v>
      </c>
      <c r="AH179" s="35"/>
    </row>
    <row r="180" spans="1:34" ht="13" x14ac:dyDescent="0.15">
      <c r="A180" s="31">
        <v>179</v>
      </c>
      <c r="B180" s="32" t="s">
        <v>2099</v>
      </c>
      <c r="C180" s="32" t="s">
        <v>2100</v>
      </c>
      <c r="D180" s="32">
        <v>2016</v>
      </c>
      <c r="E180" s="32" t="s">
        <v>2101</v>
      </c>
      <c r="F180" s="32">
        <v>2</v>
      </c>
      <c r="G180" s="32">
        <v>-3</v>
      </c>
      <c r="H180" s="32">
        <v>-2</v>
      </c>
      <c r="I180" s="32">
        <v>0</v>
      </c>
      <c r="J180" s="32">
        <v>0</v>
      </c>
      <c r="K180" s="32" t="s">
        <v>216</v>
      </c>
      <c r="L180" s="32" t="s">
        <v>44</v>
      </c>
      <c r="M180" s="32">
        <v>0</v>
      </c>
      <c r="N180" s="32">
        <v>1</v>
      </c>
      <c r="O180" s="32" t="s">
        <v>84</v>
      </c>
      <c r="P180" s="32" t="s">
        <v>23</v>
      </c>
      <c r="Q180" s="32">
        <v>0.25</v>
      </c>
      <c r="R180" s="32">
        <v>0.75</v>
      </c>
      <c r="S180" s="32">
        <v>0</v>
      </c>
      <c r="T180" s="32">
        <f t="shared" si="12"/>
        <v>1</v>
      </c>
      <c r="U180" s="32" t="s">
        <v>2102</v>
      </c>
      <c r="V180" s="32" t="s">
        <v>2103</v>
      </c>
      <c r="W180" s="32" t="s">
        <v>28</v>
      </c>
      <c r="X180" s="32" t="s">
        <v>2104</v>
      </c>
      <c r="Y180" s="32" t="s">
        <v>1069</v>
      </c>
      <c r="Z180" s="32" t="s">
        <v>2105</v>
      </c>
      <c r="AA180" s="32" t="s">
        <v>2106</v>
      </c>
      <c r="AB180" s="32" t="s">
        <v>2107</v>
      </c>
      <c r="AC180" s="32" t="s">
        <v>2108</v>
      </c>
      <c r="AD180" s="32" t="s">
        <v>2109</v>
      </c>
      <c r="AE180" s="32" t="s">
        <v>94</v>
      </c>
      <c r="AF180" s="32" t="s">
        <v>2110</v>
      </c>
      <c r="AG180" s="32" t="s">
        <v>96</v>
      </c>
      <c r="AH180" s="45"/>
    </row>
    <row r="181" spans="1:34" ht="13" x14ac:dyDescent="0.15">
      <c r="A181" s="33">
        <v>180</v>
      </c>
      <c r="B181" s="32" t="s">
        <v>2111</v>
      </c>
      <c r="C181" s="32" t="s">
        <v>2112</v>
      </c>
      <c r="D181" s="32">
        <v>2013</v>
      </c>
      <c r="E181" s="32" t="s">
        <v>2113</v>
      </c>
      <c r="F181" s="32">
        <v>3</v>
      </c>
      <c r="G181" s="32">
        <v>-3</v>
      </c>
      <c r="H181" s="32">
        <v>-1</v>
      </c>
      <c r="I181" s="32">
        <v>-3</v>
      </c>
      <c r="J181" s="32">
        <v>9</v>
      </c>
      <c r="K181" s="32" t="s">
        <v>2074</v>
      </c>
      <c r="L181" s="32" t="s">
        <v>45</v>
      </c>
      <c r="M181" s="32">
        <v>0</v>
      </c>
      <c r="N181" s="32">
        <v>1</v>
      </c>
      <c r="O181" s="32" t="s">
        <v>84</v>
      </c>
      <c r="P181" s="32" t="s">
        <v>16</v>
      </c>
      <c r="Q181" s="32">
        <v>0.25</v>
      </c>
      <c r="R181" s="32">
        <v>0.75</v>
      </c>
      <c r="S181" s="32">
        <v>0</v>
      </c>
      <c r="T181" s="32">
        <f t="shared" si="12"/>
        <v>1</v>
      </c>
      <c r="U181" s="32" t="s">
        <v>2114</v>
      </c>
      <c r="V181" s="32" t="s">
        <v>131</v>
      </c>
      <c r="W181" s="32" t="s">
        <v>35</v>
      </c>
      <c r="X181" s="32" t="s">
        <v>788</v>
      </c>
      <c r="Y181" s="32" t="s">
        <v>102</v>
      </c>
      <c r="Z181" s="32" t="s">
        <v>2115</v>
      </c>
      <c r="AA181" s="32" t="s">
        <v>2116</v>
      </c>
      <c r="AB181" s="32" t="s">
        <v>2112</v>
      </c>
      <c r="AC181" s="32" t="s">
        <v>2117</v>
      </c>
      <c r="AD181" s="32" t="s">
        <v>2118</v>
      </c>
      <c r="AE181" s="32" t="s">
        <v>137</v>
      </c>
      <c r="AF181" s="32" t="s">
        <v>2119</v>
      </c>
      <c r="AG181" s="32" t="s">
        <v>1903</v>
      </c>
      <c r="AH181" s="32" t="s">
        <v>126</v>
      </c>
    </row>
    <row r="182" spans="1:34" ht="13" x14ac:dyDescent="0.15">
      <c r="A182" s="31">
        <v>181</v>
      </c>
      <c r="B182" s="41" t="s">
        <v>2120</v>
      </c>
      <c r="C182" s="31" t="s">
        <v>2121</v>
      </c>
      <c r="D182" s="31">
        <v>2021</v>
      </c>
      <c r="E182" s="31" t="s">
        <v>99</v>
      </c>
      <c r="F182" s="31">
        <v>3</v>
      </c>
      <c r="G182" s="31">
        <v>-9</v>
      </c>
      <c r="H182" s="31">
        <v>-5</v>
      </c>
      <c r="I182" s="31">
        <v>0</v>
      </c>
      <c r="J182" s="31">
        <v>6</v>
      </c>
      <c r="K182" s="31" t="s">
        <v>2122</v>
      </c>
      <c r="L182" s="31" t="s">
        <v>43</v>
      </c>
      <c r="M182" s="31">
        <v>0</v>
      </c>
      <c r="N182" s="31">
        <v>0</v>
      </c>
      <c r="O182" s="31" t="s">
        <v>618</v>
      </c>
      <c r="P182" s="31" t="s">
        <v>113</v>
      </c>
      <c r="Q182" s="31">
        <v>0.5</v>
      </c>
      <c r="R182" s="31">
        <v>0</v>
      </c>
      <c r="S182" s="31">
        <v>0.5</v>
      </c>
      <c r="T182" s="31">
        <v>1</v>
      </c>
      <c r="U182" s="31" t="s">
        <v>2123</v>
      </c>
      <c r="V182" s="31" t="s">
        <v>2124</v>
      </c>
      <c r="W182" s="31" t="s">
        <v>17</v>
      </c>
      <c r="X182" s="31" t="s">
        <v>232</v>
      </c>
      <c r="Y182" s="31" t="s">
        <v>233</v>
      </c>
      <c r="Z182" s="31" t="s">
        <v>2125</v>
      </c>
      <c r="AA182" s="31" t="s">
        <v>2126</v>
      </c>
      <c r="AB182" s="31" t="s">
        <v>2127</v>
      </c>
      <c r="AC182" s="31" t="s">
        <v>2128</v>
      </c>
      <c r="AD182" s="31" t="s">
        <v>2129</v>
      </c>
      <c r="AE182" s="31" t="s">
        <v>2130</v>
      </c>
      <c r="AF182" s="31" t="s">
        <v>2131</v>
      </c>
      <c r="AG182" s="31" t="s">
        <v>96</v>
      </c>
      <c r="AH182" s="31" t="s">
        <v>126</v>
      </c>
    </row>
    <row r="183" spans="1:34" ht="13" x14ac:dyDescent="0.15">
      <c r="A183" s="33">
        <v>182</v>
      </c>
      <c r="B183" s="32" t="s">
        <v>2132</v>
      </c>
      <c r="C183" s="32" t="s">
        <v>2133</v>
      </c>
      <c r="D183" s="32">
        <v>2019</v>
      </c>
      <c r="E183" s="32" t="s">
        <v>2134</v>
      </c>
      <c r="F183" s="32">
        <v>3</v>
      </c>
      <c r="G183" s="32">
        <v>-10</v>
      </c>
      <c r="H183" s="32">
        <v>-7</v>
      </c>
      <c r="I183" s="32">
        <v>-9</v>
      </c>
      <c r="J183" s="32">
        <v>0</v>
      </c>
      <c r="K183" s="32" t="s">
        <v>42</v>
      </c>
      <c r="L183" s="32" t="s">
        <v>42</v>
      </c>
      <c r="M183" s="32">
        <v>0</v>
      </c>
      <c r="N183" s="32">
        <v>1</v>
      </c>
      <c r="O183" s="32" t="s">
        <v>84</v>
      </c>
      <c r="P183" s="32" t="s">
        <v>23</v>
      </c>
      <c r="Q183" s="32">
        <v>0.25</v>
      </c>
      <c r="R183" s="32">
        <v>0.75</v>
      </c>
      <c r="S183" s="32">
        <v>0</v>
      </c>
      <c r="T183" s="32">
        <f t="shared" ref="T183:T187" si="13">SUM(Q183:S183)</f>
        <v>1</v>
      </c>
      <c r="U183" s="32" t="s">
        <v>2135</v>
      </c>
      <c r="V183" s="32" t="s">
        <v>2136</v>
      </c>
      <c r="W183" s="32" t="s">
        <v>12</v>
      </c>
      <c r="X183" s="32" t="s">
        <v>422</v>
      </c>
      <c r="Y183" s="32" t="s">
        <v>2137</v>
      </c>
      <c r="Z183" s="32" t="s">
        <v>2138</v>
      </c>
      <c r="AA183" s="32" t="s">
        <v>2139</v>
      </c>
      <c r="AB183" s="32" t="s">
        <v>2140</v>
      </c>
      <c r="AC183" s="32" t="s">
        <v>2141</v>
      </c>
      <c r="AD183" s="32" t="s">
        <v>2142</v>
      </c>
      <c r="AE183" s="32" t="s">
        <v>2143</v>
      </c>
      <c r="AF183" s="32" t="s">
        <v>2144</v>
      </c>
      <c r="AG183" s="32" t="s">
        <v>96</v>
      </c>
      <c r="AH183" s="32" t="s">
        <v>126</v>
      </c>
    </row>
    <row r="184" spans="1:34" ht="13" x14ac:dyDescent="0.15">
      <c r="A184" s="31">
        <v>183</v>
      </c>
      <c r="B184" s="31" t="s">
        <v>2145</v>
      </c>
      <c r="C184" s="31" t="s">
        <v>2146</v>
      </c>
      <c r="D184" s="31">
        <v>2021</v>
      </c>
      <c r="E184" s="31" t="s">
        <v>2147</v>
      </c>
      <c r="F184" s="31">
        <v>2</v>
      </c>
      <c r="G184" s="31">
        <v>-6</v>
      </c>
      <c r="H184" s="31">
        <v>-6</v>
      </c>
      <c r="I184" s="31">
        <v>2</v>
      </c>
      <c r="J184" s="31">
        <v>4</v>
      </c>
      <c r="K184" s="31" t="s">
        <v>330</v>
      </c>
      <c r="L184" s="31" t="s">
        <v>42</v>
      </c>
      <c r="M184" s="31">
        <v>0</v>
      </c>
      <c r="N184" s="31">
        <v>1</v>
      </c>
      <c r="O184" s="31" t="s">
        <v>243</v>
      </c>
      <c r="P184" s="31" t="s">
        <v>16</v>
      </c>
      <c r="Q184" s="31">
        <v>0.25</v>
      </c>
      <c r="R184" s="31">
        <v>0.75</v>
      </c>
      <c r="S184" s="31">
        <v>0</v>
      </c>
      <c r="T184" s="31">
        <f t="shared" si="13"/>
        <v>1</v>
      </c>
      <c r="U184" s="31" t="s">
        <v>2148</v>
      </c>
      <c r="V184" s="31" t="s">
        <v>2149</v>
      </c>
      <c r="W184" s="31" t="s">
        <v>15</v>
      </c>
      <c r="X184" s="31" t="s">
        <v>1163</v>
      </c>
      <c r="Y184" s="31" t="s">
        <v>233</v>
      </c>
      <c r="Z184" s="31" t="s">
        <v>2150</v>
      </c>
      <c r="AA184" s="31" t="s">
        <v>2151</v>
      </c>
      <c r="AB184" s="31" t="s">
        <v>2152</v>
      </c>
      <c r="AC184" s="31" t="s">
        <v>2153</v>
      </c>
      <c r="AD184" s="31" t="s">
        <v>2154</v>
      </c>
      <c r="AE184" s="31" t="s">
        <v>94</v>
      </c>
      <c r="AF184" s="31" t="s">
        <v>2155</v>
      </c>
      <c r="AG184" s="31" t="s">
        <v>96</v>
      </c>
      <c r="AH184" s="31" t="s">
        <v>126</v>
      </c>
    </row>
    <row r="185" spans="1:34" ht="13" x14ac:dyDescent="0.15">
      <c r="A185" s="33">
        <v>184</v>
      </c>
      <c r="B185" s="33" t="s">
        <v>2156</v>
      </c>
      <c r="C185" s="33" t="s">
        <v>2157</v>
      </c>
      <c r="D185" s="33">
        <v>2010</v>
      </c>
      <c r="E185" s="33" t="s">
        <v>141</v>
      </c>
      <c r="F185" s="33">
        <v>3</v>
      </c>
      <c r="G185" s="33">
        <v>-3</v>
      </c>
      <c r="H185" s="33">
        <v>-2</v>
      </c>
      <c r="I185" s="33">
        <v>-2</v>
      </c>
      <c r="J185" s="33">
        <v>0</v>
      </c>
      <c r="K185" s="33" t="s">
        <v>45</v>
      </c>
      <c r="L185" s="33" t="s">
        <v>45</v>
      </c>
      <c r="M185" s="33">
        <v>0</v>
      </c>
      <c r="N185" s="33">
        <v>1</v>
      </c>
      <c r="O185" s="33" t="s">
        <v>84</v>
      </c>
      <c r="P185" s="33" t="s">
        <v>23</v>
      </c>
      <c r="Q185" s="33">
        <v>0.25</v>
      </c>
      <c r="R185" s="33">
        <v>0.75</v>
      </c>
      <c r="S185" s="33">
        <v>0</v>
      </c>
      <c r="T185" s="33">
        <f t="shared" si="13"/>
        <v>1</v>
      </c>
      <c r="U185" s="33" t="s">
        <v>2158</v>
      </c>
      <c r="V185" s="33" t="s">
        <v>143</v>
      </c>
      <c r="W185" s="33" t="s">
        <v>31</v>
      </c>
      <c r="X185" s="33" t="s">
        <v>380</v>
      </c>
      <c r="Y185" s="33" t="s">
        <v>2159</v>
      </c>
      <c r="Z185" s="33" t="s">
        <v>2160</v>
      </c>
      <c r="AA185" s="33" t="s">
        <v>2161</v>
      </c>
      <c r="AB185" s="33" t="s">
        <v>2162</v>
      </c>
      <c r="AC185" s="33" t="s">
        <v>2163</v>
      </c>
      <c r="AD185" s="33" t="s">
        <v>2164</v>
      </c>
      <c r="AE185" s="33" t="s">
        <v>137</v>
      </c>
      <c r="AF185" s="33" t="s">
        <v>94</v>
      </c>
      <c r="AG185" s="33" t="s">
        <v>96</v>
      </c>
      <c r="AH185" s="34"/>
    </row>
    <row r="186" spans="1:34" ht="13" x14ac:dyDescent="0.15">
      <c r="A186" s="31">
        <v>185</v>
      </c>
      <c r="B186" s="32" t="s">
        <v>2165</v>
      </c>
      <c r="C186" s="32" t="s">
        <v>2166</v>
      </c>
      <c r="D186" s="32">
        <v>2010</v>
      </c>
      <c r="E186" s="32" t="s">
        <v>2167</v>
      </c>
      <c r="F186" s="32">
        <v>2</v>
      </c>
      <c r="G186" s="32">
        <v>-9</v>
      </c>
      <c r="H186" s="32">
        <v>-6</v>
      </c>
      <c r="I186" s="32">
        <v>2</v>
      </c>
      <c r="J186" s="32">
        <v>5</v>
      </c>
      <c r="K186" s="32" t="s">
        <v>330</v>
      </c>
      <c r="L186" s="32" t="s">
        <v>42</v>
      </c>
      <c r="M186" s="32">
        <v>0</v>
      </c>
      <c r="N186" s="32">
        <v>1</v>
      </c>
      <c r="O186" s="32" t="s">
        <v>243</v>
      </c>
      <c r="P186" s="32" t="s">
        <v>16</v>
      </c>
      <c r="Q186" s="32">
        <v>0.25</v>
      </c>
      <c r="R186" s="32">
        <v>0.75</v>
      </c>
      <c r="S186" s="32">
        <v>0</v>
      </c>
      <c r="T186" s="32">
        <f t="shared" si="13"/>
        <v>1</v>
      </c>
      <c r="U186" s="32" t="s">
        <v>2168</v>
      </c>
      <c r="V186" s="32" t="s">
        <v>332</v>
      </c>
      <c r="W186" s="32" t="s">
        <v>15</v>
      </c>
      <c r="X186" s="32" t="s">
        <v>2169</v>
      </c>
      <c r="Y186" s="32" t="s">
        <v>102</v>
      </c>
      <c r="Z186" s="32" t="s">
        <v>2170</v>
      </c>
      <c r="AA186" s="32" t="s">
        <v>2171</v>
      </c>
      <c r="AB186" s="32" t="s">
        <v>2172</v>
      </c>
      <c r="AC186" s="32" t="s">
        <v>2173</v>
      </c>
      <c r="AD186" s="32" t="s">
        <v>2174</v>
      </c>
      <c r="AE186" s="32" t="s">
        <v>2175</v>
      </c>
      <c r="AF186" s="32" t="s">
        <v>2176</v>
      </c>
      <c r="AG186" s="32" t="s">
        <v>564</v>
      </c>
      <c r="AH186" s="32" t="s">
        <v>126</v>
      </c>
    </row>
    <row r="187" spans="1:34" ht="13" x14ac:dyDescent="0.15">
      <c r="A187" s="33">
        <v>186</v>
      </c>
      <c r="B187" s="32" t="s">
        <v>2177</v>
      </c>
      <c r="C187" s="32" t="s">
        <v>2178</v>
      </c>
      <c r="D187" s="32">
        <v>2010</v>
      </c>
      <c r="E187" s="32" t="s">
        <v>1677</v>
      </c>
      <c r="F187" s="32">
        <v>3</v>
      </c>
      <c r="G187" s="32">
        <v>-4</v>
      </c>
      <c r="H187" s="32">
        <v>-1</v>
      </c>
      <c r="I187" s="32">
        <v>-2</v>
      </c>
      <c r="J187" s="32">
        <v>0</v>
      </c>
      <c r="K187" s="32" t="s">
        <v>45</v>
      </c>
      <c r="L187" s="32" t="s">
        <v>45</v>
      </c>
      <c r="M187" s="32">
        <v>0</v>
      </c>
      <c r="N187" s="32">
        <v>1</v>
      </c>
      <c r="O187" s="32" t="s">
        <v>84</v>
      </c>
      <c r="P187" s="32" t="s">
        <v>113</v>
      </c>
      <c r="Q187" s="32">
        <v>0.25</v>
      </c>
      <c r="R187" s="32">
        <v>0.75</v>
      </c>
      <c r="S187" s="32">
        <v>0</v>
      </c>
      <c r="T187" s="32">
        <f t="shared" si="13"/>
        <v>1</v>
      </c>
      <c r="U187" s="32" t="s">
        <v>2179</v>
      </c>
      <c r="V187" s="32" t="s">
        <v>2180</v>
      </c>
      <c r="W187" s="32" t="s">
        <v>33</v>
      </c>
      <c r="X187" s="32" t="s">
        <v>259</v>
      </c>
      <c r="Y187" s="32" t="s">
        <v>582</v>
      </c>
      <c r="Z187" s="32" t="s">
        <v>2181</v>
      </c>
      <c r="AA187" s="32" t="s">
        <v>2182</v>
      </c>
      <c r="AB187" s="32" t="s">
        <v>2178</v>
      </c>
      <c r="AC187" s="32" t="s">
        <v>2183</v>
      </c>
      <c r="AD187" s="32" t="s">
        <v>2184</v>
      </c>
      <c r="AE187" s="32" t="s">
        <v>2185</v>
      </c>
      <c r="AF187" s="32" t="s">
        <v>2186</v>
      </c>
      <c r="AG187" s="32" t="s">
        <v>96</v>
      </c>
      <c r="AH187" s="35"/>
    </row>
    <row r="188" spans="1:34" ht="13" x14ac:dyDescent="0.15">
      <c r="A188" s="31">
        <v>187</v>
      </c>
      <c r="B188" s="32" t="s">
        <v>2187</v>
      </c>
      <c r="C188" s="32" t="s">
        <v>2188</v>
      </c>
      <c r="D188" s="32">
        <v>2021</v>
      </c>
      <c r="E188" s="32" t="s">
        <v>718</v>
      </c>
      <c r="F188" s="32" t="s">
        <v>1248</v>
      </c>
      <c r="G188" s="32">
        <v>-3</v>
      </c>
      <c r="H188" s="32">
        <v>-1</v>
      </c>
      <c r="I188" s="32">
        <v>-3</v>
      </c>
      <c r="J188" s="32">
        <v>0</v>
      </c>
      <c r="K188" s="32" t="s">
        <v>45</v>
      </c>
      <c r="L188" s="32" t="s">
        <v>45</v>
      </c>
      <c r="M188" s="32">
        <v>0</v>
      </c>
      <c r="N188" s="32">
        <v>1</v>
      </c>
      <c r="O188" s="32" t="s">
        <v>84</v>
      </c>
      <c r="P188" s="32" t="s">
        <v>16</v>
      </c>
      <c r="Q188" s="32">
        <v>0.25</v>
      </c>
      <c r="R188" s="32">
        <v>0.75</v>
      </c>
      <c r="S188" s="32">
        <v>0</v>
      </c>
      <c r="T188" s="32">
        <v>1</v>
      </c>
      <c r="U188" s="32" t="s">
        <v>2189</v>
      </c>
      <c r="V188" s="32" t="s">
        <v>143</v>
      </c>
      <c r="W188" s="32" t="s">
        <v>31</v>
      </c>
      <c r="X188" s="32" t="s">
        <v>630</v>
      </c>
      <c r="Y188" s="32" t="s">
        <v>102</v>
      </c>
      <c r="Z188" s="32" t="s">
        <v>2190</v>
      </c>
      <c r="AA188" s="32" t="s">
        <v>2191</v>
      </c>
      <c r="AB188" s="32" t="s">
        <v>2192</v>
      </c>
      <c r="AC188" s="32" t="s">
        <v>2193</v>
      </c>
      <c r="AD188" s="32" t="s">
        <v>2194</v>
      </c>
      <c r="AE188" s="32" t="s">
        <v>2195</v>
      </c>
      <c r="AF188" s="32" t="s">
        <v>2196</v>
      </c>
      <c r="AG188" s="32" t="s">
        <v>96</v>
      </c>
      <c r="AH188" s="32" t="s">
        <v>126</v>
      </c>
    </row>
    <row r="189" spans="1:34" ht="13" x14ac:dyDescent="0.15">
      <c r="A189" s="33">
        <v>188</v>
      </c>
      <c r="B189" s="32" t="s">
        <v>2197</v>
      </c>
      <c r="C189" s="32" t="s">
        <v>2188</v>
      </c>
      <c r="D189" s="32">
        <v>2016</v>
      </c>
      <c r="E189" s="32" t="s">
        <v>141</v>
      </c>
      <c r="F189" s="32">
        <v>3</v>
      </c>
      <c r="G189" s="32">
        <v>-3</v>
      </c>
      <c r="H189" s="32">
        <v>-2</v>
      </c>
      <c r="I189" s="32">
        <v>-2</v>
      </c>
      <c r="J189" s="32">
        <v>0</v>
      </c>
      <c r="K189" s="32" t="s">
        <v>45</v>
      </c>
      <c r="L189" s="32" t="s">
        <v>45</v>
      </c>
      <c r="M189" s="32">
        <v>0</v>
      </c>
      <c r="N189" s="32">
        <v>1</v>
      </c>
      <c r="O189" s="32" t="s">
        <v>84</v>
      </c>
      <c r="P189" s="32" t="s">
        <v>23</v>
      </c>
      <c r="Q189" s="32">
        <v>0.25</v>
      </c>
      <c r="R189" s="32">
        <v>0.75</v>
      </c>
      <c r="S189" s="32">
        <v>0</v>
      </c>
      <c r="T189" s="32">
        <f t="shared" ref="T189:T195" si="14">SUM(Q189:S189)</f>
        <v>1</v>
      </c>
      <c r="U189" s="32" t="s">
        <v>2198</v>
      </c>
      <c r="V189" s="32" t="s">
        <v>143</v>
      </c>
      <c r="W189" s="32" t="s">
        <v>31</v>
      </c>
      <c r="X189" s="32" t="s">
        <v>719</v>
      </c>
      <c r="Y189" s="32" t="s">
        <v>102</v>
      </c>
      <c r="Z189" s="32" t="s">
        <v>2199</v>
      </c>
      <c r="AA189" s="32" t="s">
        <v>2200</v>
      </c>
      <c r="AB189" s="32" t="s">
        <v>2201</v>
      </c>
      <c r="AC189" s="32" t="s">
        <v>2202</v>
      </c>
      <c r="AD189" s="32" t="s">
        <v>2203</v>
      </c>
      <c r="AE189" s="32" t="s">
        <v>137</v>
      </c>
      <c r="AF189" s="32" t="s">
        <v>2204</v>
      </c>
      <c r="AG189" s="32" t="s">
        <v>151</v>
      </c>
      <c r="AH189" s="35"/>
    </row>
    <row r="190" spans="1:34" ht="13" x14ac:dyDescent="0.15">
      <c r="A190" s="31">
        <v>189</v>
      </c>
      <c r="B190" s="32" t="s">
        <v>2205</v>
      </c>
      <c r="C190" s="32" t="s">
        <v>2188</v>
      </c>
      <c r="D190" s="32">
        <v>2020</v>
      </c>
      <c r="E190" s="32" t="s">
        <v>141</v>
      </c>
      <c r="F190" s="32">
        <v>3</v>
      </c>
      <c r="G190" s="32">
        <v>-3</v>
      </c>
      <c r="H190" s="32">
        <v>-1</v>
      </c>
      <c r="I190" s="32">
        <v>-2</v>
      </c>
      <c r="J190" s="32">
        <v>0</v>
      </c>
      <c r="K190" s="32" t="s">
        <v>45</v>
      </c>
      <c r="L190" s="32" t="s">
        <v>45</v>
      </c>
      <c r="M190" s="32">
        <v>0</v>
      </c>
      <c r="N190" s="32">
        <v>1</v>
      </c>
      <c r="O190" s="32" t="s">
        <v>84</v>
      </c>
      <c r="P190" s="32" t="s">
        <v>16</v>
      </c>
      <c r="Q190" s="32">
        <v>0.25</v>
      </c>
      <c r="R190" s="32">
        <v>0.75</v>
      </c>
      <c r="S190" s="32">
        <v>0</v>
      </c>
      <c r="T190" s="32">
        <f t="shared" si="14"/>
        <v>1</v>
      </c>
      <c r="U190" s="32" t="s">
        <v>2206</v>
      </c>
      <c r="V190" s="32" t="s">
        <v>143</v>
      </c>
      <c r="W190" s="32" t="s">
        <v>31</v>
      </c>
      <c r="X190" s="32" t="s">
        <v>2207</v>
      </c>
      <c r="Y190" s="32" t="s">
        <v>102</v>
      </c>
      <c r="Z190" s="32" t="s">
        <v>2208</v>
      </c>
      <c r="AA190" s="32" t="s">
        <v>2209</v>
      </c>
      <c r="AB190" s="32" t="s">
        <v>2210</v>
      </c>
      <c r="AC190" s="32" t="s">
        <v>2211</v>
      </c>
      <c r="AD190" s="32" t="s">
        <v>2212</v>
      </c>
      <c r="AE190" s="32" t="s">
        <v>2213</v>
      </c>
      <c r="AF190" s="32" t="s">
        <v>2214</v>
      </c>
      <c r="AG190" s="32" t="s">
        <v>151</v>
      </c>
      <c r="AH190" s="45"/>
    </row>
    <row r="191" spans="1:34" ht="13" x14ac:dyDescent="0.15">
      <c r="A191" s="33">
        <v>190</v>
      </c>
      <c r="B191" s="32" t="s">
        <v>2215</v>
      </c>
      <c r="C191" s="32" t="s">
        <v>2216</v>
      </c>
      <c r="D191" s="32">
        <v>2010</v>
      </c>
      <c r="E191" s="32" t="s">
        <v>2217</v>
      </c>
      <c r="F191" s="32">
        <v>2</v>
      </c>
      <c r="G191" s="32">
        <v>-7</v>
      </c>
      <c r="H191" s="32">
        <v>-4</v>
      </c>
      <c r="I191" s="32">
        <v>2</v>
      </c>
      <c r="J191" s="32">
        <v>4</v>
      </c>
      <c r="K191" s="32" t="s">
        <v>2218</v>
      </c>
      <c r="L191" s="32" t="s">
        <v>44</v>
      </c>
      <c r="M191" s="32">
        <v>0</v>
      </c>
      <c r="N191" s="32">
        <v>1</v>
      </c>
      <c r="O191" s="32" t="s">
        <v>243</v>
      </c>
      <c r="P191" s="32" t="s">
        <v>16</v>
      </c>
      <c r="Q191" s="32">
        <v>0.5</v>
      </c>
      <c r="R191" s="32">
        <v>0.5</v>
      </c>
      <c r="S191" s="32">
        <v>0</v>
      </c>
      <c r="T191" s="32">
        <f t="shared" si="14"/>
        <v>1</v>
      </c>
      <c r="U191" s="32" t="s">
        <v>2219</v>
      </c>
      <c r="V191" s="32" t="s">
        <v>2220</v>
      </c>
      <c r="W191" s="32" t="s">
        <v>25</v>
      </c>
      <c r="X191" s="32" t="s">
        <v>2221</v>
      </c>
      <c r="Y191" s="32" t="s">
        <v>88</v>
      </c>
      <c r="Z191" s="32" t="s">
        <v>2222</v>
      </c>
      <c r="AA191" s="32" t="s">
        <v>2223</v>
      </c>
      <c r="AB191" s="32" t="s">
        <v>2224</v>
      </c>
      <c r="AC191" s="32" t="s">
        <v>2225</v>
      </c>
      <c r="AD191" s="32" t="s">
        <v>2226</v>
      </c>
      <c r="AE191" s="32" t="s">
        <v>2227</v>
      </c>
      <c r="AF191" s="32" t="s">
        <v>2228</v>
      </c>
      <c r="AG191" s="32" t="s">
        <v>96</v>
      </c>
      <c r="AH191" s="32" t="s">
        <v>126</v>
      </c>
    </row>
    <row r="192" spans="1:34" ht="13" x14ac:dyDescent="0.15">
      <c r="A192" s="31">
        <v>191</v>
      </c>
      <c r="B192" s="32" t="s">
        <v>2229</v>
      </c>
      <c r="C192" s="32" t="s">
        <v>2216</v>
      </c>
      <c r="D192" s="32">
        <v>2009</v>
      </c>
      <c r="E192" s="32" t="s">
        <v>2230</v>
      </c>
      <c r="F192" s="32">
        <v>2</v>
      </c>
      <c r="G192" s="32">
        <v>-10</v>
      </c>
      <c r="H192" s="32">
        <v>-6</v>
      </c>
      <c r="I192" s="32">
        <v>2</v>
      </c>
      <c r="J192" s="32">
        <v>9</v>
      </c>
      <c r="K192" s="32" t="s">
        <v>330</v>
      </c>
      <c r="L192" s="32" t="s">
        <v>42</v>
      </c>
      <c r="M192" s="32">
        <v>0</v>
      </c>
      <c r="N192" s="32">
        <v>1</v>
      </c>
      <c r="O192" s="32" t="s">
        <v>84</v>
      </c>
      <c r="P192" s="32" t="s">
        <v>16</v>
      </c>
      <c r="Q192" s="32">
        <v>0.5</v>
      </c>
      <c r="R192" s="32">
        <v>0.5</v>
      </c>
      <c r="S192" s="32">
        <v>0</v>
      </c>
      <c r="T192" s="32">
        <f t="shared" si="14"/>
        <v>1</v>
      </c>
      <c r="U192" s="32" t="s">
        <v>2231</v>
      </c>
      <c r="V192" s="32" t="s">
        <v>1951</v>
      </c>
      <c r="W192" s="32" t="s">
        <v>15</v>
      </c>
      <c r="X192" s="32" t="s">
        <v>741</v>
      </c>
      <c r="Y192" s="32" t="s">
        <v>88</v>
      </c>
      <c r="Z192" s="32" t="s">
        <v>2232</v>
      </c>
      <c r="AA192" s="32" t="s">
        <v>2233</v>
      </c>
      <c r="AB192" s="32" t="s">
        <v>2234</v>
      </c>
      <c r="AC192" s="32" t="s">
        <v>2235</v>
      </c>
      <c r="AD192" s="32" t="s">
        <v>2236</v>
      </c>
      <c r="AE192" s="32" t="s">
        <v>2237</v>
      </c>
      <c r="AF192" s="32" t="s">
        <v>2238</v>
      </c>
      <c r="AG192" s="32" t="s">
        <v>564</v>
      </c>
      <c r="AH192" s="32" t="s">
        <v>2239</v>
      </c>
    </row>
    <row r="193" spans="1:34" ht="13" x14ac:dyDescent="0.15">
      <c r="A193" s="33">
        <v>192</v>
      </c>
      <c r="B193" s="32" t="s">
        <v>2240</v>
      </c>
      <c r="C193" s="32" t="s">
        <v>2241</v>
      </c>
      <c r="D193" s="32">
        <v>2008</v>
      </c>
      <c r="E193" s="32" t="s">
        <v>2242</v>
      </c>
      <c r="F193" s="32">
        <v>3</v>
      </c>
      <c r="G193" s="32">
        <v>-3</v>
      </c>
      <c r="H193" s="32">
        <v>-2</v>
      </c>
      <c r="I193" s="32">
        <v>0</v>
      </c>
      <c r="J193" s="32">
        <v>0</v>
      </c>
      <c r="K193" s="32" t="s">
        <v>216</v>
      </c>
      <c r="L193" s="32" t="s">
        <v>44</v>
      </c>
      <c r="M193" s="32">
        <v>0</v>
      </c>
      <c r="N193" s="32">
        <v>1</v>
      </c>
      <c r="O193" s="32" t="s">
        <v>84</v>
      </c>
      <c r="P193" s="32" t="s">
        <v>23</v>
      </c>
      <c r="Q193" s="32">
        <v>0.25</v>
      </c>
      <c r="R193" s="32">
        <v>0.75</v>
      </c>
      <c r="S193" s="32">
        <v>0</v>
      </c>
      <c r="T193" s="32">
        <f t="shared" si="14"/>
        <v>1</v>
      </c>
      <c r="U193" s="32" t="s">
        <v>2243</v>
      </c>
      <c r="V193" s="32" t="s">
        <v>2103</v>
      </c>
      <c r="W193" s="32" t="s">
        <v>28</v>
      </c>
      <c r="X193" s="32" t="s">
        <v>2244</v>
      </c>
      <c r="Y193" s="32" t="s">
        <v>102</v>
      </c>
      <c r="Z193" s="32" t="s">
        <v>2245</v>
      </c>
      <c r="AA193" s="32" t="s">
        <v>2246</v>
      </c>
      <c r="AB193" s="32" t="s">
        <v>2247</v>
      </c>
      <c r="AC193" s="32" t="s">
        <v>2248</v>
      </c>
      <c r="AD193" s="32" t="s">
        <v>2249</v>
      </c>
      <c r="AE193" s="32" t="s">
        <v>2250</v>
      </c>
      <c r="AF193" s="32" t="s">
        <v>2251</v>
      </c>
      <c r="AG193" s="32" t="s">
        <v>151</v>
      </c>
      <c r="AH193" s="32" t="s">
        <v>126</v>
      </c>
    </row>
    <row r="194" spans="1:34" ht="13" x14ac:dyDescent="0.15">
      <c r="A194" s="31">
        <v>193</v>
      </c>
      <c r="B194" s="32" t="s">
        <v>2252</v>
      </c>
      <c r="C194" s="32" t="s">
        <v>2253</v>
      </c>
      <c r="D194" s="32">
        <v>2021</v>
      </c>
      <c r="E194" s="32" t="s">
        <v>2254</v>
      </c>
      <c r="F194" s="32">
        <v>2</v>
      </c>
      <c r="G194" s="32">
        <v>-6</v>
      </c>
      <c r="H194" s="32">
        <v>-1</v>
      </c>
      <c r="I194" s="32">
        <v>-3</v>
      </c>
      <c r="J194" s="32">
        <v>-1</v>
      </c>
      <c r="K194" s="32" t="s">
        <v>774</v>
      </c>
      <c r="L194" s="32" t="s">
        <v>774</v>
      </c>
      <c r="M194" s="32">
        <v>1</v>
      </c>
      <c r="N194" s="32">
        <v>1</v>
      </c>
      <c r="O194" s="32" t="s">
        <v>618</v>
      </c>
      <c r="P194" s="32" t="s">
        <v>23</v>
      </c>
      <c r="Q194" s="32">
        <v>1</v>
      </c>
      <c r="R194" s="32">
        <v>0</v>
      </c>
      <c r="S194" s="32">
        <v>0</v>
      </c>
      <c r="T194" s="32">
        <f t="shared" si="14"/>
        <v>1</v>
      </c>
      <c r="U194" s="32" t="s">
        <v>2255</v>
      </c>
      <c r="V194" s="32" t="s">
        <v>115</v>
      </c>
      <c r="W194" s="32" t="s">
        <v>25</v>
      </c>
      <c r="X194" s="32" t="s">
        <v>117</v>
      </c>
      <c r="Y194" s="32" t="s">
        <v>522</v>
      </c>
      <c r="Z194" s="32" t="s">
        <v>2256</v>
      </c>
      <c r="AA194" s="32" t="s">
        <v>2257</v>
      </c>
      <c r="AB194" s="32" t="s">
        <v>2258</v>
      </c>
      <c r="AC194" s="32" t="s">
        <v>2259</v>
      </c>
      <c r="AD194" s="45"/>
      <c r="AE194" s="32" t="s">
        <v>2260</v>
      </c>
      <c r="AF194" s="32" t="s">
        <v>2261</v>
      </c>
      <c r="AG194" s="32" t="s">
        <v>96</v>
      </c>
      <c r="AH194" s="32" t="s">
        <v>530</v>
      </c>
    </row>
    <row r="195" spans="1:34" ht="13" x14ac:dyDescent="0.15">
      <c r="A195" s="33">
        <v>194</v>
      </c>
      <c r="B195" s="32" t="s">
        <v>2262</v>
      </c>
      <c r="C195" s="32" t="s">
        <v>2263</v>
      </c>
      <c r="D195" s="32">
        <v>2018</v>
      </c>
      <c r="E195" s="32" t="s">
        <v>2264</v>
      </c>
      <c r="F195" s="43">
        <v>44230</v>
      </c>
      <c r="G195" s="32">
        <v>-10</v>
      </c>
      <c r="H195" s="32">
        <v>-4</v>
      </c>
      <c r="I195" s="32">
        <v>-6</v>
      </c>
      <c r="J195" s="32">
        <v>-2</v>
      </c>
      <c r="K195" s="32" t="s">
        <v>604</v>
      </c>
      <c r="L195" s="32" t="s">
        <v>44</v>
      </c>
      <c r="M195" s="32">
        <v>0</v>
      </c>
      <c r="N195" s="32">
        <v>1</v>
      </c>
      <c r="O195" s="32" t="s">
        <v>2265</v>
      </c>
      <c r="P195" s="32" t="s">
        <v>16</v>
      </c>
      <c r="Q195" s="32">
        <v>0.25</v>
      </c>
      <c r="R195" s="32">
        <v>0.75</v>
      </c>
      <c r="S195" s="32">
        <v>0</v>
      </c>
      <c r="T195" s="32">
        <f t="shared" si="14"/>
        <v>1</v>
      </c>
      <c r="U195" s="32" t="s">
        <v>2266</v>
      </c>
      <c r="V195" s="32" t="s">
        <v>2267</v>
      </c>
      <c r="W195" s="32" t="s">
        <v>28</v>
      </c>
      <c r="X195" s="32" t="s">
        <v>2268</v>
      </c>
      <c r="Y195" s="32" t="s">
        <v>102</v>
      </c>
      <c r="Z195" s="32" t="s">
        <v>2269</v>
      </c>
      <c r="AA195" s="32" t="s">
        <v>2270</v>
      </c>
      <c r="AB195" s="32" t="s">
        <v>2271</v>
      </c>
      <c r="AC195" s="32" t="s">
        <v>2272</v>
      </c>
      <c r="AD195" s="32" t="s">
        <v>2273</v>
      </c>
      <c r="AE195" s="32" t="s">
        <v>94</v>
      </c>
      <c r="AF195" s="32" t="s">
        <v>2274</v>
      </c>
      <c r="AG195" s="32" t="s">
        <v>564</v>
      </c>
      <c r="AH195" s="32" t="s">
        <v>126</v>
      </c>
    </row>
    <row r="196" spans="1:34" ht="13" x14ac:dyDescent="0.15">
      <c r="A196" s="31">
        <v>195</v>
      </c>
      <c r="B196" s="32" t="s">
        <v>2275</v>
      </c>
      <c r="C196" s="32" t="s">
        <v>2276</v>
      </c>
      <c r="D196" s="32">
        <v>2020</v>
      </c>
      <c r="E196" s="32" t="s">
        <v>2277</v>
      </c>
      <c r="F196" s="32">
        <v>3</v>
      </c>
      <c r="G196" s="32">
        <v>-3</v>
      </c>
      <c r="H196" s="32">
        <v>-1</v>
      </c>
      <c r="I196" s="32">
        <v>-6</v>
      </c>
      <c r="J196" s="32">
        <v>8</v>
      </c>
      <c r="K196" s="32" t="s">
        <v>216</v>
      </c>
      <c r="L196" s="32" t="s">
        <v>44</v>
      </c>
      <c r="M196" s="32">
        <v>0</v>
      </c>
      <c r="N196" s="32">
        <v>1</v>
      </c>
      <c r="O196" s="32" t="s">
        <v>84</v>
      </c>
      <c r="P196" s="32" t="s">
        <v>16</v>
      </c>
      <c r="Q196" s="32">
        <v>0.25</v>
      </c>
      <c r="R196" s="32">
        <v>0.75</v>
      </c>
      <c r="S196" s="32">
        <v>0</v>
      </c>
      <c r="T196" s="32">
        <v>1</v>
      </c>
      <c r="U196" s="32" t="s">
        <v>2278</v>
      </c>
      <c r="V196" s="32" t="s">
        <v>1138</v>
      </c>
      <c r="W196" s="32" t="s">
        <v>28</v>
      </c>
      <c r="X196" s="32" t="s">
        <v>2279</v>
      </c>
      <c r="Y196" s="32" t="s">
        <v>102</v>
      </c>
      <c r="Z196" s="32" t="s">
        <v>2280</v>
      </c>
      <c r="AA196" s="32" t="s">
        <v>2281</v>
      </c>
      <c r="AB196" s="32" t="s">
        <v>2282</v>
      </c>
      <c r="AC196" s="32" t="s">
        <v>2283</v>
      </c>
      <c r="AD196" s="32" t="s">
        <v>2284</v>
      </c>
      <c r="AE196" s="32" t="s">
        <v>2285</v>
      </c>
      <c r="AF196" s="32" t="s">
        <v>2286</v>
      </c>
      <c r="AG196" s="32" t="s">
        <v>96</v>
      </c>
      <c r="AH196" s="32" t="s">
        <v>126</v>
      </c>
    </row>
    <row r="197" spans="1:34" ht="13" x14ac:dyDescent="0.15">
      <c r="A197" s="33">
        <v>196</v>
      </c>
      <c r="B197" s="32" t="s">
        <v>2287</v>
      </c>
      <c r="C197" s="32" t="s">
        <v>2276</v>
      </c>
      <c r="D197" s="32">
        <v>2020</v>
      </c>
      <c r="E197" s="32" t="s">
        <v>2277</v>
      </c>
      <c r="F197" s="32">
        <v>2</v>
      </c>
      <c r="G197" s="32">
        <v>-3</v>
      </c>
      <c r="H197" s="32">
        <v>-1</v>
      </c>
      <c r="I197" s="32">
        <v>-6</v>
      </c>
      <c r="J197" s="32">
        <v>8</v>
      </c>
      <c r="K197" s="32" t="s">
        <v>216</v>
      </c>
      <c r="L197" s="32" t="s">
        <v>44</v>
      </c>
      <c r="M197" s="32">
        <v>0</v>
      </c>
      <c r="N197" s="32">
        <v>1</v>
      </c>
      <c r="O197" s="32" t="s">
        <v>84</v>
      </c>
      <c r="P197" s="32" t="s">
        <v>16</v>
      </c>
      <c r="Q197" s="32">
        <v>0.25</v>
      </c>
      <c r="R197" s="32">
        <v>0.75</v>
      </c>
      <c r="S197" s="32">
        <v>0</v>
      </c>
      <c r="T197" s="32">
        <v>1</v>
      </c>
      <c r="U197" s="32" t="s">
        <v>2288</v>
      </c>
      <c r="V197" s="32" t="s">
        <v>167</v>
      </c>
      <c r="W197" s="32" t="s">
        <v>28</v>
      </c>
      <c r="X197" s="32" t="s">
        <v>2279</v>
      </c>
      <c r="Y197" s="32" t="s">
        <v>102</v>
      </c>
      <c r="Z197" s="32" t="s">
        <v>2289</v>
      </c>
      <c r="AA197" s="32" t="s">
        <v>2290</v>
      </c>
      <c r="AB197" s="32" t="s">
        <v>2291</v>
      </c>
      <c r="AC197" s="32" t="s">
        <v>2292</v>
      </c>
      <c r="AD197" s="32" t="s">
        <v>2293</v>
      </c>
      <c r="AE197" s="32" t="s">
        <v>2294</v>
      </c>
      <c r="AF197" s="32" t="s">
        <v>2295</v>
      </c>
      <c r="AG197" s="32" t="s">
        <v>96</v>
      </c>
      <c r="AH197" s="32" t="s">
        <v>126</v>
      </c>
    </row>
    <row r="198" spans="1:34" ht="13" x14ac:dyDescent="0.15">
      <c r="A198" s="31">
        <v>197</v>
      </c>
      <c r="B198" s="31" t="s">
        <v>2296</v>
      </c>
      <c r="C198" s="31" t="s">
        <v>2297</v>
      </c>
      <c r="D198" s="31">
        <v>2010</v>
      </c>
      <c r="E198" s="31" t="s">
        <v>201</v>
      </c>
      <c r="F198" s="31">
        <v>2</v>
      </c>
      <c r="G198" s="31">
        <v>-8</v>
      </c>
      <c r="H198" s="31">
        <v>-8</v>
      </c>
      <c r="I198" s="31">
        <v>-3</v>
      </c>
      <c r="J198" s="31">
        <v>2</v>
      </c>
      <c r="K198" s="31" t="s">
        <v>42</v>
      </c>
      <c r="L198" s="31" t="s">
        <v>42</v>
      </c>
      <c r="M198" s="31">
        <v>0</v>
      </c>
      <c r="N198" s="31">
        <v>1</v>
      </c>
      <c r="O198" s="31" t="s">
        <v>165</v>
      </c>
      <c r="P198" s="31" t="s">
        <v>23</v>
      </c>
      <c r="Q198" s="31">
        <v>0.25</v>
      </c>
      <c r="R198" s="31">
        <v>0.5</v>
      </c>
      <c r="S198" s="31">
        <v>0.25</v>
      </c>
      <c r="T198" s="31">
        <f t="shared" ref="T198:T199" si="15">SUM(Q198:S198)</f>
        <v>1</v>
      </c>
      <c r="U198" s="31" t="s">
        <v>2298</v>
      </c>
      <c r="V198" s="31" t="s">
        <v>2299</v>
      </c>
      <c r="W198" s="31" t="s">
        <v>15</v>
      </c>
      <c r="X198" s="31" t="s">
        <v>2300</v>
      </c>
      <c r="Y198" s="31" t="s">
        <v>2301</v>
      </c>
      <c r="Z198" s="31" t="s">
        <v>2302</v>
      </c>
      <c r="AA198" s="31" t="s">
        <v>2303</v>
      </c>
      <c r="AB198" s="31" t="s">
        <v>2304</v>
      </c>
      <c r="AC198" s="31" t="s">
        <v>2305</v>
      </c>
      <c r="AD198" s="31" t="s">
        <v>2306</v>
      </c>
      <c r="AE198" s="31" t="s">
        <v>137</v>
      </c>
      <c r="AF198" s="31" t="s">
        <v>2307</v>
      </c>
      <c r="AG198" s="31" t="s">
        <v>96</v>
      </c>
      <c r="AH198" s="31" t="s">
        <v>126</v>
      </c>
    </row>
    <row r="199" spans="1:34" ht="13" x14ac:dyDescent="0.15">
      <c r="A199" s="33">
        <v>198</v>
      </c>
      <c r="B199" s="32" t="s">
        <v>2308</v>
      </c>
      <c r="C199" s="32" t="s">
        <v>2309</v>
      </c>
      <c r="D199" s="32">
        <v>2021</v>
      </c>
      <c r="E199" s="32" t="s">
        <v>2310</v>
      </c>
      <c r="F199" s="32">
        <v>2</v>
      </c>
      <c r="G199" s="32">
        <v>-9</v>
      </c>
      <c r="H199" s="32">
        <v>-5</v>
      </c>
      <c r="I199" s="32">
        <v>-3</v>
      </c>
      <c r="J199" s="32">
        <v>0</v>
      </c>
      <c r="K199" s="32" t="s">
        <v>494</v>
      </c>
      <c r="L199" s="32" t="s">
        <v>42</v>
      </c>
      <c r="M199" s="32">
        <v>0</v>
      </c>
      <c r="N199" s="32">
        <v>1</v>
      </c>
      <c r="O199" s="32" t="s">
        <v>84</v>
      </c>
      <c r="P199" s="32" t="s">
        <v>16</v>
      </c>
      <c r="Q199" s="32">
        <v>0</v>
      </c>
      <c r="R199" s="32">
        <v>0.5</v>
      </c>
      <c r="S199" s="32">
        <v>0.5</v>
      </c>
      <c r="T199" s="32">
        <f t="shared" si="15"/>
        <v>1</v>
      </c>
      <c r="U199" s="32" t="s">
        <v>2311</v>
      </c>
      <c r="V199" s="32" t="s">
        <v>2312</v>
      </c>
      <c r="W199" s="32" t="s">
        <v>12</v>
      </c>
      <c r="X199" s="32" t="s">
        <v>2313</v>
      </c>
      <c r="Y199" s="32" t="s">
        <v>1015</v>
      </c>
      <c r="Z199" s="32" t="s">
        <v>2314</v>
      </c>
      <c r="AA199" s="32" t="s">
        <v>2315</v>
      </c>
      <c r="AB199" s="32" t="s">
        <v>2316</v>
      </c>
      <c r="AC199" s="36" t="s">
        <v>2317</v>
      </c>
      <c r="AD199" s="32" t="s">
        <v>2318</v>
      </c>
      <c r="AE199" s="32" t="s">
        <v>2319</v>
      </c>
      <c r="AF199" s="32" t="s">
        <v>2320</v>
      </c>
      <c r="AG199" s="32" t="s">
        <v>96</v>
      </c>
      <c r="AH199" s="32" t="s">
        <v>126</v>
      </c>
    </row>
    <row r="200" spans="1:34" ht="13" x14ac:dyDescent="0.15">
      <c r="A200" s="31">
        <v>199</v>
      </c>
      <c r="B200" s="50" t="s">
        <v>2321</v>
      </c>
      <c r="C200" s="50" t="s">
        <v>2322</v>
      </c>
      <c r="D200" s="51">
        <v>2019</v>
      </c>
      <c r="E200" s="50" t="s">
        <v>1207</v>
      </c>
      <c r="F200" s="51">
        <v>3</v>
      </c>
      <c r="G200" s="51">
        <v>-3</v>
      </c>
      <c r="H200" s="51">
        <v>-1</v>
      </c>
      <c r="I200" s="51">
        <v>-3</v>
      </c>
      <c r="J200" s="51">
        <v>0</v>
      </c>
      <c r="K200" s="50" t="s">
        <v>45</v>
      </c>
      <c r="L200" s="50" t="s">
        <v>45</v>
      </c>
      <c r="M200" s="51">
        <v>0</v>
      </c>
      <c r="N200" s="51">
        <v>0</v>
      </c>
      <c r="O200" s="50" t="s">
        <v>84</v>
      </c>
      <c r="P200" s="50" t="s">
        <v>23</v>
      </c>
      <c r="Q200" s="51">
        <v>0.25</v>
      </c>
      <c r="R200" s="51">
        <v>0.75</v>
      </c>
      <c r="S200" s="51">
        <v>0</v>
      </c>
      <c r="T200" s="51">
        <v>1</v>
      </c>
      <c r="U200" s="50" t="s">
        <v>2323</v>
      </c>
      <c r="V200" s="50" t="s">
        <v>34</v>
      </c>
      <c r="W200" s="50" t="s">
        <v>34</v>
      </c>
      <c r="X200" s="50" t="s">
        <v>2324</v>
      </c>
      <c r="Y200" s="50" t="s">
        <v>2325</v>
      </c>
      <c r="Z200" s="50" t="s">
        <v>2326</v>
      </c>
      <c r="AA200" s="50" t="s">
        <v>2327</v>
      </c>
      <c r="AB200" s="50" t="s">
        <v>2328</v>
      </c>
      <c r="AC200" s="50" t="s">
        <v>2329</v>
      </c>
      <c r="AD200" s="50" t="s">
        <v>2330</v>
      </c>
      <c r="AE200" s="50" t="s">
        <v>2331</v>
      </c>
      <c r="AF200" s="50" t="s">
        <v>2332</v>
      </c>
      <c r="AG200" s="50" t="s">
        <v>96</v>
      </c>
      <c r="AH200" s="52" t="s">
        <v>126</v>
      </c>
    </row>
    <row r="201" spans="1:34" ht="13" x14ac:dyDescent="0.15">
      <c r="A201" s="33">
        <v>200</v>
      </c>
      <c r="B201" s="33" t="s">
        <v>2333</v>
      </c>
      <c r="C201" s="33" t="s">
        <v>2334</v>
      </c>
      <c r="D201" s="33">
        <v>2021</v>
      </c>
      <c r="E201" s="33" t="s">
        <v>628</v>
      </c>
      <c r="F201" s="33">
        <v>3</v>
      </c>
      <c r="G201" s="33">
        <v>-3</v>
      </c>
      <c r="H201" s="33">
        <v>-1</v>
      </c>
      <c r="I201" s="33">
        <v>-2</v>
      </c>
      <c r="J201" s="33">
        <v>0</v>
      </c>
      <c r="K201" s="33" t="s">
        <v>45</v>
      </c>
      <c r="L201" s="33" t="s">
        <v>45</v>
      </c>
      <c r="M201" s="33">
        <v>0</v>
      </c>
      <c r="N201" s="33">
        <v>1</v>
      </c>
      <c r="O201" s="33" t="s">
        <v>84</v>
      </c>
      <c r="P201" s="33" t="s">
        <v>23</v>
      </c>
      <c r="Q201" s="33">
        <v>0</v>
      </c>
      <c r="R201" s="33">
        <v>1</v>
      </c>
      <c r="S201" s="33">
        <v>0</v>
      </c>
      <c r="T201" s="33">
        <f t="shared" ref="T201:T241" si="16">SUM(Q201:S201)</f>
        <v>1</v>
      </c>
      <c r="U201" s="33" t="s">
        <v>2335</v>
      </c>
      <c r="V201" s="33" t="s">
        <v>143</v>
      </c>
      <c r="W201" s="33" t="s">
        <v>31</v>
      </c>
      <c r="X201" s="33" t="s">
        <v>2207</v>
      </c>
      <c r="Y201" s="33" t="s">
        <v>2336</v>
      </c>
      <c r="Z201" s="33" t="s">
        <v>2337</v>
      </c>
      <c r="AA201" s="33" t="s">
        <v>2338</v>
      </c>
      <c r="AB201" s="33" t="s">
        <v>2339</v>
      </c>
      <c r="AC201" s="33" t="s">
        <v>2340</v>
      </c>
      <c r="AD201" s="33" t="s">
        <v>2341</v>
      </c>
      <c r="AE201" s="33" t="s">
        <v>94</v>
      </c>
      <c r="AF201" s="33" t="s">
        <v>2342</v>
      </c>
      <c r="AG201" s="33" t="s">
        <v>96</v>
      </c>
      <c r="AH201" s="33" t="s">
        <v>126</v>
      </c>
    </row>
    <row r="202" spans="1:34" ht="13" x14ac:dyDescent="0.15">
      <c r="A202" s="31">
        <v>201</v>
      </c>
      <c r="B202" s="32" t="s">
        <v>2343</v>
      </c>
      <c r="C202" s="32" t="s">
        <v>2344</v>
      </c>
      <c r="D202" s="32">
        <v>2020</v>
      </c>
      <c r="E202" s="32" t="s">
        <v>2345</v>
      </c>
      <c r="F202" s="32">
        <v>3</v>
      </c>
      <c r="G202" s="32">
        <v>-10</v>
      </c>
      <c r="H202" s="32">
        <v>-9</v>
      </c>
      <c r="I202" s="32">
        <v>-6</v>
      </c>
      <c r="J202" s="32">
        <v>0</v>
      </c>
      <c r="K202" s="32" t="s">
        <v>330</v>
      </c>
      <c r="L202" s="32" t="s">
        <v>42</v>
      </c>
      <c r="M202" s="32">
        <v>0</v>
      </c>
      <c r="N202" s="32">
        <v>1</v>
      </c>
      <c r="O202" s="32" t="s">
        <v>968</v>
      </c>
      <c r="P202" s="32" t="s">
        <v>23</v>
      </c>
      <c r="Q202" s="32">
        <v>0.25</v>
      </c>
      <c r="R202" s="32">
        <v>0</v>
      </c>
      <c r="S202" s="32">
        <v>0.75</v>
      </c>
      <c r="T202" s="32">
        <f t="shared" si="16"/>
        <v>1</v>
      </c>
      <c r="U202" s="32" t="s">
        <v>2346</v>
      </c>
      <c r="V202" s="32" t="s">
        <v>2347</v>
      </c>
      <c r="W202" s="32" t="s">
        <v>12</v>
      </c>
      <c r="X202" s="32" t="s">
        <v>2348</v>
      </c>
      <c r="Y202" s="32" t="s">
        <v>2349</v>
      </c>
      <c r="Z202" s="32" t="s">
        <v>2350</v>
      </c>
      <c r="AA202" s="32" t="s">
        <v>2351</v>
      </c>
      <c r="AB202" s="32" t="s">
        <v>2352</v>
      </c>
      <c r="AC202" s="32" t="s">
        <v>2353</v>
      </c>
      <c r="AD202" s="32" t="s">
        <v>2354</v>
      </c>
      <c r="AE202" s="32" t="s">
        <v>94</v>
      </c>
      <c r="AF202" s="32" t="s">
        <v>2355</v>
      </c>
      <c r="AG202" s="32" t="s">
        <v>96</v>
      </c>
      <c r="AH202" s="32" t="s">
        <v>126</v>
      </c>
    </row>
    <row r="203" spans="1:34" ht="13" x14ac:dyDescent="0.15">
      <c r="A203" s="33">
        <v>202</v>
      </c>
      <c r="B203" s="32" t="s">
        <v>2356</v>
      </c>
      <c r="C203" s="32" t="s">
        <v>2357</v>
      </c>
      <c r="D203" s="32">
        <v>1998</v>
      </c>
      <c r="E203" s="32" t="s">
        <v>111</v>
      </c>
      <c r="F203" s="32">
        <v>3</v>
      </c>
      <c r="G203" s="32">
        <v>-3</v>
      </c>
      <c r="H203" s="32">
        <v>-1</v>
      </c>
      <c r="I203" s="32">
        <v>-3</v>
      </c>
      <c r="J203" s="32">
        <v>0</v>
      </c>
      <c r="K203" s="32" t="s">
        <v>45</v>
      </c>
      <c r="L203" s="32" t="s">
        <v>45</v>
      </c>
      <c r="M203" s="32">
        <v>0</v>
      </c>
      <c r="N203" s="32">
        <v>1</v>
      </c>
      <c r="O203" s="32" t="s">
        <v>84</v>
      </c>
      <c r="P203" s="32" t="s">
        <v>113</v>
      </c>
      <c r="Q203" s="32">
        <v>1</v>
      </c>
      <c r="R203" s="32">
        <v>0</v>
      </c>
      <c r="S203" s="32">
        <v>0</v>
      </c>
      <c r="T203" s="32">
        <f t="shared" si="16"/>
        <v>1</v>
      </c>
      <c r="U203" s="32" t="s">
        <v>2358</v>
      </c>
      <c r="V203" s="32" t="s">
        <v>2076</v>
      </c>
      <c r="W203" s="32" t="s">
        <v>36</v>
      </c>
      <c r="X203" s="32" t="s">
        <v>296</v>
      </c>
      <c r="Y203" s="32" t="s">
        <v>102</v>
      </c>
      <c r="Z203" s="32" t="s">
        <v>2359</v>
      </c>
      <c r="AA203" s="32" t="s">
        <v>2360</v>
      </c>
      <c r="AB203" s="32" t="s">
        <v>2361</v>
      </c>
      <c r="AC203" s="32" t="s">
        <v>2362</v>
      </c>
      <c r="AD203" s="32" t="s">
        <v>2363</v>
      </c>
      <c r="AE203" s="32" t="s">
        <v>2364</v>
      </c>
      <c r="AF203" s="32" t="s">
        <v>2365</v>
      </c>
      <c r="AG203" s="32" t="s">
        <v>96</v>
      </c>
      <c r="AH203" s="35"/>
    </row>
    <row r="204" spans="1:34" ht="13" x14ac:dyDescent="0.15">
      <c r="A204" s="31">
        <v>203</v>
      </c>
      <c r="B204" s="31" t="s">
        <v>2366</v>
      </c>
      <c r="C204" s="31" t="s">
        <v>2367</v>
      </c>
      <c r="D204" s="31">
        <v>2009</v>
      </c>
      <c r="E204" s="31" t="s">
        <v>2368</v>
      </c>
      <c r="F204" s="31">
        <v>3</v>
      </c>
      <c r="G204" s="31">
        <v>-3</v>
      </c>
      <c r="H204" s="31">
        <v>-2</v>
      </c>
      <c r="I204" s="31">
        <v>-3</v>
      </c>
      <c r="J204" s="31">
        <v>0</v>
      </c>
      <c r="K204" s="31" t="s">
        <v>45</v>
      </c>
      <c r="L204" s="31" t="s">
        <v>45</v>
      </c>
      <c r="M204" s="31">
        <v>0</v>
      </c>
      <c r="N204" s="31">
        <v>1</v>
      </c>
      <c r="O204" s="31" t="s">
        <v>84</v>
      </c>
      <c r="P204" s="31" t="s">
        <v>23</v>
      </c>
      <c r="Q204" s="31">
        <v>0.25</v>
      </c>
      <c r="R204" s="31">
        <v>0.75</v>
      </c>
      <c r="S204" s="31">
        <v>0</v>
      </c>
      <c r="T204" s="31">
        <f t="shared" si="16"/>
        <v>1</v>
      </c>
      <c r="U204" s="31" t="s">
        <v>2369</v>
      </c>
      <c r="V204" s="31" t="s">
        <v>143</v>
      </c>
      <c r="W204" s="31" t="s">
        <v>31</v>
      </c>
      <c r="X204" s="31" t="s">
        <v>380</v>
      </c>
      <c r="Y204" s="31" t="s">
        <v>102</v>
      </c>
      <c r="Z204" s="31" t="s">
        <v>2370</v>
      </c>
      <c r="AA204" s="31" t="s">
        <v>2371</v>
      </c>
      <c r="AB204" s="31" t="s">
        <v>2372</v>
      </c>
      <c r="AC204" s="31" t="s">
        <v>2373</v>
      </c>
      <c r="AD204" s="31" t="s">
        <v>2374</v>
      </c>
      <c r="AE204" s="31" t="s">
        <v>2375</v>
      </c>
      <c r="AF204" s="31" t="s">
        <v>2376</v>
      </c>
      <c r="AG204" s="31" t="s">
        <v>151</v>
      </c>
      <c r="AH204" s="31"/>
    </row>
    <row r="205" spans="1:34" ht="13" x14ac:dyDescent="0.15">
      <c r="A205" s="33">
        <v>204</v>
      </c>
      <c r="B205" s="33" t="s">
        <v>2377</v>
      </c>
      <c r="C205" s="33" t="s">
        <v>2378</v>
      </c>
      <c r="D205" s="33">
        <v>2008</v>
      </c>
      <c r="E205" s="33" t="s">
        <v>2379</v>
      </c>
      <c r="F205" s="33">
        <v>2</v>
      </c>
      <c r="G205" s="33">
        <v>-10</v>
      </c>
      <c r="H205" s="33">
        <v>-6</v>
      </c>
      <c r="I205" s="33">
        <v>2</v>
      </c>
      <c r="J205" s="33">
        <v>2</v>
      </c>
      <c r="K205" s="33" t="s">
        <v>42</v>
      </c>
      <c r="L205" s="33" t="s">
        <v>42</v>
      </c>
      <c r="M205" s="33">
        <v>0</v>
      </c>
      <c r="N205" s="33">
        <v>1</v>
      </c>
      <c r="O205" s="33" t="s">
        <v>84</v>
      </c>
      <c r="P205" s="33" t="s">
        <v>16</v>
      </c>
      <c r="Q205" s="33">
        <v>0</v>
      </c>
      <c r="R205" s="33">
        <v>1</v>
      </c>
      <c r="S205" s="33">
        <v>0</v>
      </c>
      <c r="T205" s="33">
        <f t="shared" si="16"/>
        <v>1</v>
      </c>
      <c r="U205" s="33" t="s">
        <v>2380</v>
      </c>
      <c r="V205" s="33" t="s">
        <v>1951</v>
      </c>
      <c r="W205" s="33" t="s">
        <v>15</v>
      </c>
      <c r="X205" s="33" t="s">
        <v>1163</v>
      </c>
      <c r="Y205" s="33" t="s">
        <v>102</v>
      </c>
      <c r="Z205" s="33" t="s">
        <v>2381</v>
      </c>
      <c r="AA205" s="33" t="s">
        <v>2382</v>
      </c>
      <c r="AB205" s="33" t="s">
        <v>2383</v>
      </c>
      <c r="AC205" s="33" t="s">
        <v>2384</v>
      </c>
      <c r="AD205" s="33" t="s">
        <v>2385</v>
      </c>
      <c r="AE205" s="33" t="s">
        <v>2386</v>
      </c>
      <c r="AF205" s="33" t="s">
        <v>2387</v>
      </c>
      <c r="AG205" s="33" t="s">
        <v>564</v>
      </c>
      <c r="AH205" s="49"/>
    </row>
    <row r="206" spans="1:34" ht="13" x14ac:dyDescent="0.15">
      <c r="A206" s="31">
        <v>205</v>
      </c>
      <c r="B206" s="32" t="s">
        <v>2388</v>
      </c>
      <c r="C206" s="32" t="s">
        <v>2389</v>
      </c>
      <c r="D206" s="32">
        <v>2021</v>
      </c>
      <c r="E206" s="32" t="s">
        <v>2390</v>
      </c>
      <c r="F206" s="32">
        <v>3</v>
      </c>
      <c r="G206" s="32">
        <v>-10</v>
      </c>
      <c r="H206" s="32">
        <v>-6</v>
      </c>
      <c r="I206" s="32">
        <v>-12</v>
      </c>
      <c r="J206" s="32">
        <v>-3</v>
      </c>
      <c r="K206" s="32" t="s">
        <v>42</v>
      </c>
      <c r="L206" s="32" t="s">
        <v>42</v>
      </c>
      <c r="M206" s="32">
        <v>0</v>
      </c>
      <c r="N206" s="32">
        <v>1</v>
      </c>
      <c r="O206" s="32" t="s">
        <v>2391</v>
      </c>
      <c r="P206" s="32" t="s">
        <v>23</v>
      </c>
      <c r="Q206" s="32">
        <v>0.5</v>
      </c>
      <c r="R206" s="32">
        <v>0</v>
      </c>
      <c r="S206" s="32">
        <v>0.5</v>
      </c>
      <c r="T206" s="32">
        <f t="shared" si="16"/>
        <v>1</v>
      </c>
      <c r="U206" s="32" t="s">
        <v>2392</v>
      </c>
      <c r="V206" s="32" t="s">
        <v>12</v>
      </c>
      <c r="W206" s="32" t="s">
        <v>12</v>
      </c>
      <c r="X206" s="32" t="s">
        <v>2393</v>
      </c>
      <c r="Y206" s="32" t="s">
        <v>448</v>
      </c>
      <c r="Z206" s="32" t="s">
        <v>2394</v>
      </c>
      <c r="AA206" s="32" t="s">
        <v>2395</v>
      </c>
      <c r="AB206" s="32" t="s">
        <v>2396</v>
      </c>
      <c r="AC206" s="32" t="s">
        <v>2397</v>
      </c>
      <c r="AD206" s="32" t="s">
        <v>2396</v>
      </c>
      <c r="AE206" s="32" t="s">
        <v>2398</v>
      </c>
      <c r="AF206" s="32" t="s">
        <v>2399</v>
      </c>
      <c r="AG206" s="32" t="s">
        <v>96</v>
      </c>
      <c r="AH206" s="32" t="s">
        <v>126</v>
      </c>
    </row>
    <row r="207" spans="1:34" ht="13" x14ac:dyDescent="0.15">
      <c r="A207" s="33">
        <v>206</v>
      </c>
      <c r="B207" s="32" t="s">
        <v>2400</v>
      </c>
      <c r="C207" s="32" t="s">
        <v>2389</v>
      </c>
      <c r="D207" s="32">
        <v>2012</v>
      </c>
      <c r="E207" s="32" t="s">
        <v>2401</v>
      </c>
      <c r="F207" s="32">
        <v>3</v>
      </c>
      <c r="G207" s="32">
        <v>-3</v>
      </c>
      <c r="H207" s="32">
        <v>-1</v>
      </c>
      <c r="I207" s="32">
        <v>0</v>
      </c>
      <c r="J207" s="32">
        <v>0</v>
      </c>
      <c r="K207" s="32" t="s">
        <v>2402</v>
      </c>
      <c r="L207" s="32" t="s">
        <v>45</v>
      </c>
      <c r="M207" s="32">
        <v>0</v>
      </c>
      <c r="N207" s="32">
        <v>0</v>
      </c>
      <c r="O207" s="32" t="s">
        <v>84</v>
      </c>
      <c r="P207" s="32" t="s">
        <v>23</v>
      </c>
      <c r="Q207" s="32">
        <v>0.25</v>
      </c>
      <c r="R207" s="32">
        <v>0.75</v>
      </c>
      <c r="S207" s="32">
        <v>0</v>
      </c>
      <c r="T207" s="32">
        <f t="shared" si="16"/>
        <v>1</v>
      </c>
      <c r="U207" s="32" t="s">
        <v>2403</v>
      </c>
      <c r="V207" s="32" t="s">
        <v>2404</v>
      </c>
      <c r="W207" s="32" t="s">
        <v>37</v>
      </c>
      <c r="X207" s="32" t="s">
        <v>2405</v>
      </c>
      <c r="Y207" s="32" t="s">
        <v>102</v>
      </c>
      <c r="Z207" s="32" t="s">
        <v>2406</v>
      </c>
      <c r="AA207" s="32" t="s">
        <v>2407</v>
      </c>
      <c r="AB207" s="32" t="s">
        <v>2408</v>
      </c>
      <c r="AC207" s="32" t="s">
        <v>2409</v>
      </c>
      <c r="AD207" s="32" t="s">
        <v>2410</v>
      </c>
      <c r="AE207" s="32" t="s">
        <v>2411</v>
      </c>
      <c r="AF207" s="32" t="s">
        <v>2412</v>
      </c>
      <c r="AG207" s="32" t="s">
        <v>151</v>
      </c>
      <c r="AH207" s="32" t="s">
        <v>2413</v>
      </c>
    </row>
    <row r="208" spans="1:34" ht="13" x14ac:dyDescent="0.15">
      <c r="A208" s="31">
        <v>207</v>
      </c>
      <c r="B208" s="31" t="s">
        <v>2414</v>
      </c>
      <c r="C208" s="31" t="s">
        <v>2415</v>
      </c>
      <c r="D208" s="31">
        <v>2015</v>
      </c>
      <c r="E208" s="31" t="s">
        <v>2416</v>
      </c>
      <c r="F208" s="42">
        <v>44230</v>
      </c>
      <c r="G208" s="31">
        <v>-10</v>
      </c>
      <c r="H208" s="31">
        <v>0</v>
      </c>
      <c r="I208" s="31">
        <v>-6</v>
      </c>
      <c r="J208" s="31">
        <v>5</v>
      </c>
      <c r="K208" s="31" t="s">
        <v>405</v>
      </c>
      <c r="L208" s="31" t="s">
        <v>405</v>
      </c>
      <c r="M208" s="31">
        <v>1</v>
      </c>
      <c r="N208" s="31">
        <v>1</v>
      </c>
      <c r="O208" s="31" t="s">
        <v>84</v>
      </c>
      <c r="P208" s="31" t="s">
        <v>16</v>
      </c>
      <c r="Q208" s="31">
        <v>0.5</v>
      </c>
      <c r="R208" s="31">
        <v>0.5</v>
      </c>
      <c r="S208" s="31">
        <v>0</v>
      </c>
      <c r="T208" s="31">
        <f t="shared" si="16"/>
        <v>1</v>
      </c>
      <c r="U208" s="31" t="s">
        <v>2417</v>
      </c>
      <c r="V208" s="53" t="s">
        <v>408</v>
      </c>
      <c r="W208" s="53" t="s">
        <v>38</v>
      </c>
      <c r="X208" s="53" t="s">
        <v>408</v>
      </c>
      <c r="Y208" s="31" t="s">
        <v>2418</v>
      </c>
      <c r="Z208" s="31" t="s">
        <v>2419</v>
      </c>
      <c r="AA208" s="31" t="s">
        <v>2420</v>
      </c>
      <c r="AB208" s="31" t="s">
        <v>2421</v>
      </c>
      <c r="AC208" s="31" t="s">
        <v>2422</v>
      </c>
      <c r="AD208" s="31" t="s">
        <v>2423</v>
      </c>
      <c r="AE208" s="31" t="s">
        <v>94</v>
      </c>
      <c r="AF208" s="31" t="s">
        <v>2424</v>
      </c>
      <c r="AG208" s="31" t="s">
        <v>96</v>
      </c>
      <c r="AH208" s="31" t="s">
        <v>126</v>
      </c>
    </row>
    <row r="209" spans="1:34" ht="13" x14ac:dyDescent="0.15">
      <c r="A209" s="33">
        <v>208</v>
      </c>
      <c r="B209" s="32" t="s">
        <v>2425</v>
      </c>
      <c r="C209" s="32" t="s">
        <v>2426</v>
      </c>
      <c r="D209" s="32">
        <v>2009</v>
      </c>
      <c r="E209" s="32" t="s">
        <v>2427</v>
      </c>
      <c r="F209" s="32">
        <v>3</v>
      </c>
      <c r="G209" s="32">
        <v>-3</v>
      </c>
      <c r="H209" s="32">
        <v>-2</v>
      </c>
      <c r="I209" s="32">
        <v>-3</v>
      </c>
      <c r="J209" s="32">
        <v>0</v>
      </c>
      <c r="K209" s="32" t="s">
        <v>45</v>
      </c>
      <c r="L209" s="32" t="s">
        <v>45</v>
      </c>
      <c r="M209" s="32">
        <v>0</v>
      </c>
      <c r="N209" s="32">
        <v>1</v>
      </c>
      <c r="O209" s="32" t="s">
        <v>84</v>
      </c>
      <c r="P209" s="32" t="s">
        <v>113</v>
      </c>
      <c r="Q209" s="32">
        <v>1</v>
      </c>
      <c r="R209" s="32">
        <v>0</v>
      </c>
      <c r="S209" s="32">
        <v>0</v>
      </c>
      <c r="T209" s="32">
        <f t="shared" si="16"/>
        <v>1</v>
      </c>
      <c r="U209" s="32" t="s">
        <v>2428</v>
      </c>
      <c r="V209" s="32" t="s">
        <v>143</v>
      </c>
      <c r="W209" s="32" t="s">
        <v>31</v>
      </c>
      <c r="X209" s="32" t="s">
        <v>380</v>
      </c>
      <c r="Y209" s="32" t="s">
        <v>102</v>
      </c>
      <c r="Z209" s="32" t="s">
        <v>2429</v>
      </c>
      <c r="AA209" s="32" t="s">
        <v>2430</v>
      </c>
      <c r="AB209" s="32" t="s">
        <v>2431</v>
      </c>
      <c r="AC209" s="32" t="s">
        <v>2432</v>
      </c>
      <c r="AD209" s="32" t="s">
        <v>2433</v>
      </c>
      <c r="AE209" s="32" t="s">
        <v>137</v>
      </c>
      <c r="AF209" s="32" t="s">
        <v>2434</v>
      </c>
      <c r="AG209" s="32" t="s">
        <v>96</v>
      </c>
      <c r="AH209" s="32" t="s">
        <v>126</v>
      </c>
    </row>
    <row r="210" spans="1:34" ht="13" x14ac:dyDescent="0.15">
      <c r="A210" s="31">
        <v>209</v>
      </c>
      <c r="B210" s="32" t="s">
        <v>2435</v>
      </c>
      <c r="C210" s="32" t="s">
        <v>2436</v>
      </c>
      <c r="D210" s="32">
        <v>2009</v>
      </c>
      <c r="E210" s="32" t="s">
        <v>2437</v>
      </c>
      <c r="F210" s="32">
        <v>2</v>
      </c>
      <c r="G210" s="32">
        <v>-10</v>
      </c>
      <c r="H210" s="32">
        <v>-7</v>
      </c>
      <c r="I210" s="32">
        <v>-6</v>
      </c>
      <c r="J210" s="32">
        <v>0</v>
      </c>
      <c r="K210" s="32" t="s">
        <v>42</v>
      </c>
      <c r="L210" s="32" t="s">
        <v>42</v>
      </c>
      <c r="M210" s="32">
        <v>0</v>
      </c>
      <c r="N210" s="32">
        <v>1</v>
      </c>
      <c r="O210" s="32" t="s">
        <v>84</v>
      </c>
      <c r="P210" s="32" t="s">
        <v>23</v>
      </c>
      <c r="Q210" s="32">
        <v>0.25</v>
      </c>
      <c r="R210" s="32">
        <v>0</v>
      </c>
      <c r="S210" s="32">
        <v>0.75</v>
      </c>
      <c r="T210" s="32">
        <f t="shared" si="16"/>
        <v>1</v>
      </c>
      <c r="U210" s="32" t="s">
        <v>2438</v>
      </c>
      <c r="V210" s="32" t="s">
        <v>2439</v>
      </c>
      <c r="W210" s="32" t="s">
        <v>15</v>
      </c>
      <c r="X210" s="32" t="s">
        <v>422</v>
      </c>
      <c r="Y210" s="32" t="s">
        <v>2440</v>
      </c>
      <c r="Z210" s="32" t="s">
        <v>2441</v>
      </c>
      <c r="AA210" s="32" t="s">
        <v>2442</v>
      </c>
      <c r="AB210" s="32" t="s">
        <v>2443</v>
      </c>
      <c r="AC210" s="32" t="s">
        <v>2444</v>
      </c>
      <c r="AD210" s="32" t="s">
        <v>2445</v>
      </c>
      <c r="AE210" s="32" t="s">
        <v>2446</v>
      </c>
      <c r="AF210" s="32" t="s">
        <v>2447</v>
      </c>
      <c r="AG210" s="32" t="s">
        <v>96</v>
      </c>
      <c r="AH210" s="32" t="s">
        <v>126</v>
      </c>
    </row>
    <row r="211" spans="1:34" ht="13" x14ac:dyDescent="0.15">
      <c r="A211" s="33">
        <v>210</v>
      </c>
      <c r="B211" s="32" t="s">
        <v>2448</v>
      </c>
      <c r="C211" s="32" t="s">
        <v>2449</v>
      </c>
      <c r="D211" s="32">
        <v>2014</v>
      </c>
      <c r="E211" s="32" t="s">
        <v>2450</v>
      </c>
      <c r="F211" s="32">
        <v>3</v>
      </c>
      <c r="G211" s="32">
        <v>-8</v>
      </c>
      <c r="H211" s="32">
        <v>-2</v>
      </c>
      <c r="I211" s="32">
        <v>2</v>
      </c>
      <c r="J211" s="32">
        <v>2</v>
      </c>
      <c r="K211" s="32" t="s">
        <v>216</v>
      </c>
      <c r="L211" s="32" t="s">
        <v>44</v>
      </c>
      <c r="M211" s="32">
        <v>0</v>
      </c>
      <c r="N211" s="32">
        <v>1</v>
      </c>
      <c r="O211" s="32" t="s">
        <v>84</v>
      </c>
      <c r="P211" s="32" t="s">
        <v>23</v>
      </c>
      <c r="Q211" s="32">
        <v>0.25</v>
      </c>
      <c r="R211" s="32">
        <v>0.75</v>
      </c>
      <c r="S211" s="32">
        <v>0</v>
      </c>
      <c r="T211" s="32">
        <f t="shared" si="16"/>
        <v>1</v>
      </c>
      <c r="U211" s="32" t="s">
        <v>2451</v>
      </c>
      <c r="V211" s="32" t="s">
        <v>2452</v>
      </c>
      <c r="W211" s="32" t="s">
        <v>25</v>
      </c>
      <c r="X211" s="32" t="s">
        <v>788</v>
      </c>
      <c r="Y211" s="32" t="s">
        <v>102</v>
      </c>
      <c r="Z211" s="32" t="s">
        <v>2453</v>
      </c>
      <c r="AA211" s="32" t="s">
        <v>2454</v>
      </c>
      <c r="AB211" s="32" t="s">
        <v>2455</v>
      </c>
      <c r="AC211" s="32" t="s">
        <v>2456</v>
      </c>
      <c r="AD211" s="32" t="s">
        <v>2457</v>
      </c>
      <c r="AE211" s="32" t="s">
        <v>2458</v>
      </c>
      <c r="AF211" s="32" t="s">
        <v>2459</v>
      </c>
      <c r="AG211" s="32" t="s">
        <v>151</v>
      </c>
      <c r="AH211" s="32" t="s">
        <v>126</v>
      </c>
    </row>
    <row r="212" spans="1:34" ht="13" x14ac:dyDescent="0.15">
      <c r="A212" s="31">
        <v>211</v>
      </c>
      <c r="B212" s="32" t="s">
        <v>2460</v>
      </c>
      <c r="C212" s="32" t="s">
        <v>2461</v>
      </c>
      <c r="D212" s="32">
        <v>2014</v>
      </c>
      <c r="E212" s="32" t="s">
        <v>718</v>
      </c>
      <c r="F212" s="32">
        <v>3</v>
      </c>
      <c r="G212" s="32">
        <v>-3</v>
      </c>
      <c r="H212" s="32">
        <v>-1</v>
      </c>
      <c r="I212" s="32">
        <v>-3</v>
      </c>
      <c r="J212" s="32">
        <v>0</v>
      </c>
      <c r="K212" s="32" t="s">
        <v>45</v>
      </c>
      <c r="L212" s="32" t="s">
        <v>45</v>
      </c>
      <c r="M212" s="32">
        <v>0</v>
      </c>
      <c r="N212" s="32">
        <v>1</v>
      </c>
      <c r="O212" s="32" t="s">
        <v>84</v>
      </c>
      <c r="P212" s="32" t="s">
        <v>23</v>
      </c>
      <c r="Q212" s="32">
        <v>0</v>
      </c>
      <c r="R212" s="32">
        <v>1</v>
      </c>
      <c r="S212" s="32">
        <v>0</v>
      </c>
      <c r="T212" s="32">
        <f t="shared" si="16"/>
        <v>1</v>
      </c>
      <c r="U212" s="32" t="s">
        <v>2462</v>
      </c>
      <c r="V212" s="32" t="s">
        <v>143</v>
      </c>
      <c r="W212" s="32" t="s">
        <v>31</v>
      </c>
      <c r="X212" s="32" t="s">
        <v>1842</v>
      </c>
      <c r="Y212" s="32" t="s">
        <v>102</v>
      </c>
      <c r="Z212" s="32" t="s">
        <v>2463</v>
      </c>
      <c r="AA212" s="32" t="s">
        <v>2464</v>
      </c>
      <c r="AB212" s="32" t="s">
        <v>2465</v>
      </c>
      <c r="AC212" s="32" t="s">
        <v>2466</v>
      </c>
      <c r="AD212" s="32" t="s">
        <v>2467</v>
      </c>
      <c r="AE212" s="32" t="s">
        <v>2468</v>
      </c>
      <c r="AF212" s="32" t="s">
        <v>2469</v>
      </c>
      <c r="AG212" s="32" t="s">
        <v>151</v>
      </c>
      <c r="AH212" s="32" t="s">
        <v>126</v>
      </c>
    </row>
    <row r="213" spans="1:34" ht="13" x14ac:dyDescent="0.15">
      <c r="A213" s="33">
        <v>212</v>
      </c>
      <c r="B213" s="32" t="s">
        <v>2470</v>
      </c>
      <c r="C213" s="32" t="s">
        <v>2461</v>
      </c>
      <c r="D213" s="32">
        <v>2006</v>
      </c>
      <c r="E213" s="32" t="s">
        <v>2471</v>
      </c>
      <c r="F213" s="32">
        <v>3</v>
      </c>
      <c r="G213" s="32">
        <v>-3</v>
      </c>
      <c r="H213" s="32">
        <v>-1</v>
      </c>
      <c r="I213" s="32">
        <v>-2</v>
      </c>
      <c r="J213" s="32">
        <v>0</v>
      </c>
      <c r="K213" s="32" t="s">
        <v>44</v>
      </c>
      <c r="L213" s="32" t="s">
        <v>44</v>
      </c>
      <c r="M213" s="32">
        <v>0</v>
      </c>
      <c r="N213" s="32">
        <v>1</v>
      </c>
      <c r="O213" s="32" t="s">
        <v>84</v>
      </c>
      <c r="P213" s="32" t="s">
        <v>23</v>
      </c>
      <c r="Q213" s="32">
        <v>0.25</v>
      </c>
      <c r="R213" s="32">
        <v>0.75</v>
      </c>
      <c r="S213" s="32">
        <v>0</v>
      </c>
      <c r="T213" s="32">
        <f t="shared" si="16"/>
        <v>1</v>
      </c>
      <c r="U213" s="32" t="s">
        <v>2472</v>
      </c>
      <c r="V213" s="32" t="s">
        <v>1339</v>
      </c>
      <c r="W213" s="32" t="s">
        <v>28</v>
      </c>
      <c r="X213" s="32" t="s">
        <v>259</v>
      </c>
      <c r="Y213" s="32" t="s">
        <v>102</v>
      </c>
      <c r="Z213" s="32" t="s">
        <v>2473</v>
      </c>
      <c r="AA213" s="32" t="s">
        <v>2474</v>
      </c>
      <c r="AB213" s="32" t="s">
        <v>2475</v>
      </c>
      <c r="AC213" s="32" t="s">
        <v>2476</v>
      </c>
      <c r="AD213" s="32" t="s">
        <v>2477</v>
      </c>
      <c r="AE213" s="32" t="s">
        <v>137</v>
      </c>
      <c r="AF213" s="32" t="s">
        <v>2478</v>
      </c>
      <c r="AG213" s="32" t="s">
        <v>96</v>
      </c>
      <c r="AH213" s="35"/>
    </row>
    <row r="214" spans="1:34" ht="13" x14ac:dyDescent="0.15">
      <c r="A214" s="31">
        <v>213</v>
      </c>
      <c r="B214" s="32" t="s">
        <v>2479</v>
      </c>
      <c r="C214" s="32" t="s">
        <v>2461</v>
      </c>
      <c r="D214" s="32">
        <v>2009</v>
      </c>
      <c r="E214" s="32" t="s">
        <v>179</v>
      </c>
      <c r="F214" s="32">
        <v>3</v>
      </c>
      <c r="G214" s="32">
        <v>-3</v>
      </c>
      <c r="H214" s="32">
        <v>-2</v>
      </c>
      <c r="I214" s="32">
        <v>-2</v>
      </c>
      <c r="J214" s="32">
        <v>0</v>
      </c>
      <c r="K214" s="32" t="s">
        <v>44</v>
      </c>
      <c r="L214" s="32" t="s">
        <v>44</v>
      </c>
      <c r="M214" s="32">
        <v>0</v>
      </c>
      <c r="N214" s="32">
        <v>1</v>
      </c>
      <c r="O214" s="32" t="s">
        <v>84</v>
      </c>
      <c r="P214" s="32" t="s">
        <v>23</v>
      </c>
      <c r="Q214" s="32">
        <v>0.25</v>
      </c>
      <c r="R214" s="32">
        <v>0.75</v>
      </c>
      <c r="S214" s="32">
        <v>0</v>
      </c>
      <c r="T214" s="32">
        <f t="shared" si="16"/>
        <v>1</v>
      </c>
      <c r="U214" s="32" t="s">
        <v>2480</v>
      </c>
      <c r="V214" s="32" t="s">
        <v>2103</v>
      </c>
      <c r="W214" s="32" t="s">
        <v>28</v>
      </c>
      <c r="X214" s="32" t="s">
        <v>117</v>
      </c>
      <c r="Y214" s="32" t="s">
        <v>102</v>
      </c>
      <c r="Z214" s="32" t="s">
        <v>2481</v>
      </c>
      <c r="AA214" s="32" t="s">
        <v>2482</v>
      </c>
      <c r="AB214" s="32" t="s">
        <v>2483</v>
      </c>
      <c r="AC214" s="32" t="s">
        <v>2484</v>
      </c>
      <c r="AD214" s="32" t="s">
        <v>2485</v>
      </c>
      <c r="AE214" s="32" t="s">
        <v>94</v>
      </c>
      <c r="AF214" s="32" t="s">
        <v>2486</v>
      </c>
      <c r="AG214" s="32" t="s">
        <v>388</v>
      </c>
      <c r="AH214" s="32"/>
    </row>
    <row r="215" spans="1:34" ht="13" x14ac:dyDescent="0.15">
      <c r="A215" s="33">
        <v>214</v>
      </c>
      <c r="B215" s="32" t="s">
        <v>2487</v>
      </c>
      <c r="C215" s="32" t="s">
        <v>2461</v>
      </c>
      <c r="D215" s="32">
        <v>2007</v>
      </c>
      <c r="E215" s="32" t="s">
        <v>2488</v>
      </c>
      <c r="F215" s="32">
        <v>3</v>
      </c>
      <c r="G215" s="32">
        <v>-3</v>
      </c>
      <c r="H215" s="32">
        <v>-1</v>
      </c>
      <c r="I215" s="32">
        <v>0</v>
      </c>
      <c r="J215" s="32">
        <v>0</v>
      </c>
      <c r="K215" s="32" t="s">
        <v>44</v>
      </c>
      <c r="L215" s="32" t="s">
        <v>44</v>
      </c>
      <c r="M215" s="32">
        <v>0</v>
      </c>
      <c r="N215" s="32">
        <v>1</v>
      </c>
      <c r="O215" s="32" t="s">
        <v>84</v>
      </c>
      <c r="P215" s="32" t="s">
        <v>23</v>
      </c>
      <c r="Q215" s="32">
        <v>0.25</v>
      </c>
      <c r="R215" s="32">
        <v>0.75</v>
      </c>
      <c r="S215" s="32">
        <v>0</v>
      </c>
      <c r="T215" s="32">
        <f t="shared" si="16"/>
        <v>1</v>
      </c>
      <c r="U215" s="32" t="s">
        <v>2489</v>
      </c>
      <c r="V215" s="32" t="s">
        <v>2490</v>
      </c>
      <c r="W215" s="32" t="s">
        <v>28</v>
      </c>
      <c r="X215" s="32" t="s">
        <v>2491</v>
      </c>
      <c r="Y215" s="32" t="s">
        <v>102</v>
      </c>
      <c r="Z215" s="32" t="s">
        <v>2492</v>
      </c>
      <c r="AA215" s="32" t="s">
        <v>2493</v>
      </c>
      <c r="AB215" s="32" t="s">
        <v>2494</v>
      </c>
      <c r="AC215" s="32" t="s">
        <v>2495</v>
      </c>
      <c r="AD215" s="32" t="s">
        <v>2496</v>
      </c>
      <c r="AE215" s="32" t="s">
        <v>137</v>
      </c>
      <c r="AF215" s="32" t="s">
        <v>2497</v>
      </c>
      <c r="AG215" s="32" t="s">
        <v>151</v>
      </c>
      <c r="AH215" s="35"/>
    </row>
    <row r="216" spans="1:34" ht="13" x14ac:dyDescent="0.15">
      <c r="A216" s="31">
        <v>215</v>
      </c>
      <c r="B216" s="32" t="s">
        <v>2498</v>
      </c>
      <c r="C216" s="32" t="s">
        <v>2461</v>
      </c>
      <c r="D216" s="32">
        <v>2016</v>
      </c>
      <c r="E216" s="32" t="s">
        <v>2499</v>
      </c>
      <c r="F216" s="32">
        <v>3</v>
      </c>
      <c r="G216" s="32">
        <v>-3</v>
      </c>
      <c r="H216" s="32">
        <v>-3</v>
      </c>
      <c r="I216" s="32">
        <v>0</v>
      </c>
      <c r="J216" s="32">
        <v>0</v>
      </c>
      <c r="K216" s="32" t="s">
        <v>45</v>
      </c>
      <c r="L216" s="32" t="s">
        <v>45</v>
      </c>
      <c r="M216" s="32">
        <v>0</v>
      </c>
      <c r="N216" s="32">
        <v>1</v>
      </c>
      <c r="O216" s="32" t="s">
        <v>84</v>
      </c>
      <c r="P216" s="32" t="s">
        <v>23</v>
      </c>
      <c r="Q216" s="32">
        <v>0.25</v>
      </c>
      <c r="R216" s="32">
        <v>0.75</v>
      </c>
      <c r="S216" s="32">
        <v>0</v>
      </c>
      <c r="T216" s="32">
        <f t="shared" si="16"/>
        <v>1</v>
      </c>
      <c r="U216" s="32" t="s">
        <v>2500</v>
      </c>
      <c r="V216" s="32" t="s">
        <v>143</v>
      </c>
      <c r="W216" s="32" t="s">
        <v>31</v>
      </c>
      <c r="X216" s="32" t="s">
        <v>2501</v>
      </c>
      <c r="Y216" s="32" t="s">
        <v>102</v>
      </c>
      <c r="Z216" s="32" t="s">
        <v>2502</v>
      </c>
      <c r="AA216" s="32" t="s">
        <v>2503</v>
      </c>
      <c r="AB216" s="32" t="s">
        <v>2504</v>
      </c>
      <c r="AC216" s="32" t="s">
        <v>2505</v>
      </c>
      <c r="AD216" s="32" t="s">
        <v>2506</v>
      </c>
      <c r="AE216" s="32" t="s">
        <v>137</v>
      </c>
      <c r="AF216" s="32" t="s">
        <v>2507</v>
      </c>
      <c r="AG216" s="32" t="s">
        <v>388</v>
      </c>
      <c r="AH216" s="35"/>
    </row>
    <row r="217" spans="1:34" ht="13" x14ac:dyDescent="0.15">
      <c r="A217" s="33">
        <v>216</v>
      </c>
      <c r="B217" s="32" t="s">
        <v>2508</v>
      </c>
      <c r="C217" s="32" t="s">
        <v>2509</v>
      </c>
      <c r="D217" s="32">
        <v>2017</v>
      </c>
      <c r="E217" s="32" t="s">
        <v>2510</v>
      </c>
      <c r="F217" s="32">
        <v>3</v>
      </c>
      <c r="G217" s="32">
        <v>-8</v>
      </c>
      <c r="H217" s="32">
        <v>-6</v>
      </c>
      <c r="I217" s="32">
        <v>2</v>
      </c>
      <c r="J217" s="32">
        <v>5</v>
      </c>
      <c r="K217" s="32" t="s">
        <v>330</v>
      </c>
      <c r="L217" s="32" t="s">
        <v>43</v>
      </c>
      <c r="M217" s="32">
        <v>0</v>
      </c>
      <c r="N217" s="32">
        <v>1</v>
      </c>
      <c r="O217" s="32" t="s">
        <v>1949</v>
      </c>
      <c r="P217" s="32" t="s">
        <v>23</v>
      </c>
      <c r="Q217" s="32">
        <v>1</v>
      </c>
      <c r="R217" s="32">
        <v>0</v>
      </c>
      <c r="S217" s="32">
        <v>0</v>
      </c>
      <c r="T217" s="32">
        <f t="shared" si="16"/>
        <v>1</v>
      </c>
      <c r="U217" s="32" t="s">
        <v>2511</v>
      </c>
      <c r="V217" s="32" t="s">
        <v>2512</v>
      </c>
      <c r="W217" s="32" t="s">
        <v>17</v>
      </c>
      <c r="X217" s="32" t="s">
        <v>2513</v>
      </c>
      <c r="Y217" s="32" t="s">
        <v>1540</v>
      </c>
      <c r="Z217" s="32" t="s">
        <v>2514</v>
      </c>
      <c r="AA217" s="32" t="s">
        <v>2515</v>
      </c>
      <c r="AB217" s="32" t="s">
        <v>2516</v>
      </c>
      <c r="AC217" s="32" t="s">
        <v>2517</v>
      </c>
      <c r="AD217" s="32" t="s">
        <v>2518</v>
      </c>
      <c r="AE217" s="32" t="s">
        <v>94</v>
      </c>
      <c r="AF217" s="32" t="s">
        <v>2519</v>
      </c>
      <c r="AG217" s="32" t="s">
        <v>96</v>
      </c>
      <c r="AH217" s="32" t="s">
        <v>126</v>
      </c>
    </row>
    <row r="218" spans="1:34" ht="13" x14ac:dyDescent="0.15">
      <c r="A218" s="31">
        <v>217</v>
      </c>
      <c r="B218" s="32" t="s">
        <v>2520</v>
      </c>
      <c r="C218" s="32" t="s">
        <v>2521</v>
      </c>
      <c r="D218" s="32">
        <v>2020</v>
      </c>
      <c r="E218" s="32" t="s">
        <v>99</v>
      </c>
      <c r="F218" s="32">
        <v>3</v>
      </c>
      <c r="G218" s="32">
        <v>-10</v>
      </c>
      <c r="H218" s="32">
        <v>-7</v>
      </c>
      <c r="I218" s="32">
        <v>-9</v>
      </c>
      <c r="J218" s="32">
        <v>0</v>
      </c>
      <c r="K218" s="32" t="s">
        <v>42</v>
      </c>
      <c r="L218" s="32" t="s">
        <v>42</v>
      </c>
      <c r="M218" s="32">
        <v>0</v>
      </c>
      <c r="N218" s="32">
        <v>0</v>
      </c>
      <c r="O218" s="32" t="s">
        <v>84</v>
      </c>
      <c r="P218" s="32" t="s">
        <v>23</v>
      </c>
      <c r="Q218" s="32">
        <v>0.75</v>
      </c>
      <c r="R218" s="32">
        <v>0.25</v>
      </c>
      <c r="S218" s="32">
        <v>0</v>
      </c>
      <c r="T218" s="32">
        <f t="shared" si="16"/>
        <v>1</v>
      </c>
      <c r="U218" s="32" t="s">
        <v>2522</v>
      </c>
      <c r="V218" s="32" t="s">
        <v>2523</v>
      </c>
      <c r="W218" s="32" t="s">
        <v>12</v>
      </c>
      <c r="X218" s="32" t="s">
        <v>496</v>
      </c>
      <c r="Y218" s="32" t="s">
        <v>448</v>
      </c>
      <c r="Z218" s="32" t="s">
        <v>2524</v>
      </c>
      <c r="AA218" s="32" t="s">
        <v>2525</v>
      </c>
      <c r="AB218" s="32" t="s">
        <v>2526</v>
      </c>
      <c r="AC218" s="32" t="s">
        <v>2527</v>
      </c>
      <c r="AD218" s="32" t="s">
        <v>2528</v>
      </c>
      <c r="AE218" s="32" t="s">
        <v>2529</v>
      </c>
      <c r="AF218" s="32" t="s">
        <v>2530</v>
      </c>
      <c r="AG218" s="32" t="s">
        <v>564</v>
      </c>
      <c r="AH218" s="32" t="s">
        <v>126</v>
      </c>
    </row>
    <row r="219" spans="1:34" ht="13" x14ac:dyDescent="0.15">
      <c r="A219" s="33">
        <v>218</v>
      </c>
      <c r="B219" s="32" t="s">
        <v>2531</v>
      </c>
      <c r="C219" s="32" t="s">
        <v>2532</v>
      </c>
      <c r="D219" s="32">
        <v>2008</v>
      </c>
      <c r="E219" s="32" t="s">
        <v>111</v>
      </c>
      <c r="F219" s="32">
        <v>3</v>
      </c>
      <c r="G219" s="32">
        <v>-5</v>
      </c>
      <c r="H219" s="32">
        <v>-3</v>
      </c>
      <c r="I219" s="32">
        <v>0</v>
      </c>
      <c r="J219" s="32">
        <v>2</v>
      </c>
      <c r="K219" s="32" t="s">
        <v>604</v>
      </c>
      <c r="L219" s="32" t="s">
        <v>43</v>
      </c>
      <c r="M219" s="32">
        <v>0</v>
      </c>
      <c r="N219" s="32">
        <v>1</v>
      </c>
      <c r="O219" s="32" t="s">
        <v>84</v>
      </c>
      <c r="P219" s="32" t="s">
        <v>113</v>
      </c>
      <c r="Q219" s="32">
        <v>1</v>
      </c>
      <c r="R219" s="32">
        <v>0</v>
      </c>
      <c r="S219" s="32">
        <v>0</v>
      </c>
      <c r="T219" s="32">
        <f t="shared" si="16"/>
        <v>1</v>
      </c>
      <c r="U219" s="32" t="s">
        <v>2533</v>
      </c>
      <c r="V219" s="32" t="s">
        <v>2534</v>
      </c>
      <c r="W219" s="32" t="s">
        <v>21</v>
      </c>
      <c r="X219" s="32" t="s">
        <v>2535</v>
      </c>
      <c r="Y219" s="32" t="s">
        <v>2536</v>
      </c>
      <c r="Z219" s="32" t="s">
        <v>2537</v>
      </c>
      <c r="AA219" s="32" t="s">
        <v>2538</v>
      </c>
      <c r="AB219" s="32" t="s">
        <v>2539</v>
      </c>
      <c r="AC219" s="32" t="s">
        <v>2540</v>
      </c>
      <c r="AD219" s="32" t="s">
        <v>2541</v>
      </c>
      <c r="AE219" s="32" t="s">
        <v>137</v>
      </c>
      <c r="AF219" s="32" t="s">
        <v>2542</v>
      </c>
      <c r="AG219" s="32" t="s">
        <v>96</v>
      </c>
      <c r="AH219" s="32"/>
    </row>
    <row r="220" spans="1:34" ht="13" x14ac:dyDescent="0.15">
      <c r="A220" s="31">
        <v>219</v>
      </c>
      <c r="B220" s="32" t="s">
        <v>2543</v>
      </c>
      <c r="C220" s="32" t="s">
        <v>2544</v>
      </c>
      <c r="D220" s="32">
        <v>2000</v>
      </c>
      <c r="E220" s="32" t="s">
        <v>2545</v>
      </c>
      <c r="F220" s="32">
        <v>3</v>
      </c>
      <c r="G220" s="32">
        <v>-3</v>
      </c>
      <c r="H220" s="32">
        <v>-2</v>
      </c>
      <c r="I220" s="32">
        <v>-2</v>
      </c>
      <c r="J220" s="32">
        <v>0</v>
      </c>
      <c r="K220" s="32" t="s">
        <v>45</v>
      </c>
      <c r="L220" s="32" t="s">
        <v>45</v>
      </c>
      <c r="M220" s="32">
        <v>0</v>
      </c>
      <c r="N220" s="32">
        <v>1</v>
      </c>
      <c r="O220" s="32" t="s">
        <v>243</v>
      </c>
      <c r="P220" s="32" t="s">
        <v>23</v>
      </c>
      <c r="Q220" s="32">
        <v>0.25</v>
      </c>
      <c r="R220" s="32">
        <v>0.75</v>
      </c>
      <c r="S220" s="32">
        <v>0</v>
      </c>
      <c r="T220" s="32">
        <f t="shared" si="16"/>
        <v>1</v>
      </c>
      <c r="U220" s="32" t="s">
        <v>2546</v>
      </c>
      <c r="V220" s="32" t="s">
        <v>2547</v>
      </c>
      <c r="W220" s="32" t="s">
        <v>33</v>
      </c>
      <c r="X220" s="32" t="s">
        <v>259</v>
      </c>
      <c r="Y220" s="32" t="s">
        <v>102</v>
      </c>
      <c r="Z220" s="32" t="s">
        <v>2548</v>
      </c>
      <c r="AA220" s="32" t="s">
        <v>2549</v>
      </c>
      <c r="AB220" s="32" t="s">
        <v>2550</v>
      </c>
      <c r="AC220" s="32" t="s">
        <v>2551</v>
      </c>
      <c r="AD220" s="32" t="s">
        <v>1835</v>
      </c>
      <c r="AE220" s="32" t="s">
        <v>137</v>
      </c>
      <c r="AF220" s="32" t="s">
        <v>2552</v>
      </c>
      <c r="AG220" s="32" t="s">
        <v>96</v>
      </c>
      <c r="AH220" s="35"/>
    </row>
    <row r="221" spans="1:34" ht="13" x14ac:dyDescent="0.15">
      <c r="A221" s="33">
        <v>220</v>
      </c>
      <c r="B221" s="32" t="s">
        <v>2553</v>
      </c>
      <c r="C221" s="32" t="s">
        <v>2554</v>
      </c>
      <c r="D221" s="32">
        <v>2010</v>
      </c>
      <c r="E221" s="32" t="s">
        <v>111</v>
      </c>
      <c r="F221" s="32">
        <v>3</v>
      </c>
      <c r="G221" s="32">
        <v>-3</v>
      </c>
      <c r="H221" s="32">
        <v>-2</v>
      </c>
      <c r="I221" s="32">
        <v>-1</v>
      </c>
      <c r="J221" s="32">
        <v>0</v>
      </c>
      <c r="K221" s="32" t="s">
        <v>216</v>
      </c>
      <c r="L221" s="32" t="s">
        <v>45</v>
      </c>
      <c r="M221" s="32">
        <v>0</v>
      </c>
      <c r="N221" s="32">
        <v>1</v>
      </c>
      <c r="O221" s="32" t="s">
        <v>84</v>
      </c>
      <c r="P221" s="32" t="s">
        <v>113</v>
      </c>
      <c r="Q221" s="32">
        <v>0.75</v>
      </c>
      <c r="R221" s="32">
        <v>0</v>
      </c>
      <c r="S221" s="32">
        <v>0.25</v>
      </c>
      <c r="T221" s="32">
        <f t="shared" si="16"/>
        <v>1</v>
      </c>
      <c r="U221" s="32" t="s">
        <v>2555</v>
      </c>
      <c r="V221" s="32" t="s">
        <v>2556</v>
      </c>
      <c r="W221" s="32" t="s">
        <v>33</v>
      </c>
      <c r="X221" s="32" t="s">
        <v>259</v>
      </c>
      <c r="Y221" s="32" t="s">
        <v>102</v>
      </c>
      <c r="Z221" s="32" t="s">
        <v>2557</v>
      </c>
      <c r="AA221" s="32" t="s">
        <v>2558</v>
      </c>
      <c r="AB221" s="32" t="s">
        <v>2559</v>
      </c>
      <c r="AC221" s="32" t="s">
        <v>2560</v>
      </c>
      <c r="AD221" s="32" t="s">
        <v>2561</v>
      </c>
      <c r="AE221" s="32" t="s">
        <v>2562</v>
      </c>
      <c r="AF221" s="32" t="s">
        <v>2563</v>
      </c>
      <c r="AG221" s="32" t="s">
        <v>151</v>
      </c>
      <c r="AH221" s="35"/>
    </row>
    <row r="222" spans="1:34" ht="13" x14ac:dyDescent="0.15">
      <c r="A222" s="31">
        <v>221</v>
      </c>
      <c r="B222" s="32" t="s">
        <v>2564</v>
      </c>
      <c r="C222" s="32" t="s">
        <v>2565</v>
      </c>
      <c r="D222" s="32">
        <v>2007</v>
      </c>
      <c r="E222" s="32" t="s">
        <v>2566</v>
      </c>
      <c r="F222" s="32">
        <v>3</v>
      </c>
      <c r="G222" s="32">
        <v>-3</v>
      </c>
      <c r="H222" s="32">
        <v>-1</v>
      </c>
      <c r="I222" s="32">
        <v>-3</v>
      </c>
      <c r="J222" s="32">
        <v>0</v>
      </c>
      <c r="K222" s="32" t="s">
        <v>45</v>
      </c>
      <c r="L222" s="32" t="s">
        <v>45</v>
      </c>
      <c r="M222" s="32">
        <v>0</v>
      </c>
      <c r="N222" s="32">
        <v>1</v>
      </c>
      <c r="O222" s="32" t="s">
        <v>84</v>
      </c>
      <c r="P222" s="32" t="s">
        <v>23</v>
      </c>
      <c r="Q222" s="32">
        <v>1</v>
      </c>
      <c r="R222" s="32">
        <v>0</v>
      </c>
      <c r="S222" s="32">
        <v>0</v>
      </c>
      <c r="T222" s="32">
        <f t="shared" si="16"/>
        <v>1</v>
      </c>
      <c r="U222" s="32" t="s">
        <v>2567</v>
      </c>
      <c r="V222" s="32" t="s">
        <v>143</v>
      </c>
      <c r="W222" s="32" t="s">
        <v>31</v>
      </c>
      <c r="X222" s="32" t="s">
        <v>259</v>
      </c>
      <c r="Y222" s="32" t="s">
        <v>102</v>
      </c>
      <c r="Z222" s="32" t="s">
        <v>2568</v>
      </c>
      <c r="AA222" s="32" t="s">
        <v>2569</v>
      </c>
      <c r="AB222" s="32" t="s">
        <v>2570</v>
      </c>
      <c r="AC222" s="32" t="s">
        <v>2571</v>
      </c>
      <c r="AD222" s="32" t="s">
        <v>2572</v>
      </c>
      <c r="AE222" s="32" t="s">
        <v>2573</v>
      </c>
      <c r="AF222" s="32" t="s">
        <v>2574</v>
      </c>
      <c r="AG222" s="32" t="s">
        <v>151</v>
      </c>
      <c r="AH222" s="35"/>
    </row>
    <row r="223" spans="1:34" ht="13" x14ac:dyDescent="0.15">
      <c r="A223" s="33">
        <v>222</v>
      </c>
      <c r="B223" s="32" t="s">
        <v>2575</v>
      </c>
      <c r="C223" s="32" t="s">
        <v>2576</v>
      </c>
      <c r="D223" s="32">
        <v>2021</v>
      </c>
      <c r="E223" s="32" t="s">
        <v>2577</v>
      </c>
      <c r="F223" s="32">
        <v>3</v>
      </c>
      <c r="G223" s="32">
        <v>-10</v>
      </c>
      <c r="H223" s="32">
        <v>-6</v>
      </c>
      <c r="I223" s="32">
        <v>-3</v>
      </c>
      <c r="J223" s="32">
        <v>5</v>
      </c>
      <c r="K223" s="32" t="s">
        <v>738</v>
      </c>
      <c r="L223" s="32" t="s">
        <v>43</v>
      </c>
      <c r="M223" s="32">
        <v>0</v>
      </c>
      <c r="N223" s="32">
        <v>1</v>
      </c>
      <c r="O223" s="32" t="s">
        <v>1949</v>
      </c>
      <c r="P223" s="32" t="s">
        <v>23</v>
      </c>
      <c r="Q223" s="32">
        <v>1</v>
      </c>
      <c r="R223" s="32">
        <v>0</v>
      </c>
      <c r="S223" s="32">
        <v>0</v>
      </c>
      <c r="T223" s="32">
        <f t="shared" si="16"/>
        <v>1</v>
      </c>
      <c r="U223" s="32" t="s">
        <v>2578</v>
      </c>
      <c r="V223" s="32" t="s">
        <v>2579</v>
      </c>
      <c r="W223" s="32" t="s">
        <v>17</v>
      </c>
      <c r="X223" s="32" t="s">
        <v>2580</v>
      </c>
      <c r="Y223" s="32" t="s">
        <v>284</v>
      </c>
      <c r="Z223" s="32" t="s">
        <v>2581</v>
      </c>
      <c r="AA223" s="32" t="s">
        <v>2582</v>
      </c>
      <c r="AB223" s="32" t="s">
        <v>2583</v>
      </c>
      <c r="AC223" s="32" t="s">
        <v>2584</v>
      </c>
      <c r="AD223" s="32" t="s">
        <v>2585</v>
      </c>
      <c r="AE223" s="32" t="s">
        <v>2586</v>
      </c>
      <c r="AF223" s="32" t="s">
        <v>2587</v>
      </c>
      <c r="AG223" s="32" t="s">
        <v>96</v>
      </c>
      <c r="AH223" s="32" t="s">
        <v>126</v>
      </c>
    </row>
    <row r="224" spans="1:34" ht="13" x14ac:dyDescent="0.15">
      <c r="A224" s="31">
        <v>223</v>
      </c>
      <c r="B224" s="32" t="s">
        <v>2588</v>
      </c>
      <c r="C224" s="32" t="s">
        <v>2589</v>
      </c>
      <c r="D224" s="32">
        <v>2015</v>
      </c>
      <c r="E224" s="32" t="s">
        <v>201</v>
      </c>
      <c r="F224" s="32">
        <v>2</v>
      </c>
      <c r="G224" s="32">
        <v>-5</v>
      </c>
      <c r="H224" s="32">
        <v>-4</v>
      </c>
      <c r="I224" s="32">
        <v>5</v>
      </c>
      <c r="J224" s="32">
        <v>6</v>
      </c>
      <c r="K224" s="32" t="s">
        <v>604</v>
      </c>
      <c r="L224" s="32" t="s">
        <v>43</v>
      </c>
      <c r="M224" s="32">
        <v>0</v>
      </c>
      <c r="N224" s="32">
        <v>1</v>
      </c>
      <c r="O224" s="32" t="s">
        <v>84</v>
      </c>
      <c r="P224" s="32" t="s">
        <v>16</v>
      </c>
      <c r="Q224" s="32">
        <v>0</v>
      </c>
      <c r="R224" s="32">
        <v>1</v>
      </c>
      <c r="S224" s="32">
        <v>0</v>
      </c>
      <c r="T224" s="32">
        <f t="shared" si="16"/>
        <v>1</v>
      </c>
      <c r="U224" s="32" t="s">
        <v>1549</v>
      </c>
      <c r="V224" s="32" t="s">
        <v>2590</v>
      </c>
      <c r="W224" s="32" t="s">
        <v>21</v>
      </c>
      <c r="X224" s="32" t="s">
        <v>2591</v>
      </c>
      <c r="Y224" s="32" t="s">
        <v>102</v>
      </c>
      <c r="Z224" s="32" t="s">
        <v>2592</v>
      </c>
      <c r="AA224" s="32" t="s">
        <v>2593</v>
      </c>
      <c r="AB224" s="32" t="s">
        <v>2594</v>
      </c>
      <c r="AC224" s="32" t="s">
        <v>2595</v>
      </c>
      <c r="AD224" s="32" t="s">
        <v>2596</v>
      </c>
      <c r="AE224" s="32" t="s">
        <v>2597</v>
      </c>
      <c r="AF224" s="32" t="s">
        <v>2598</v>
      </c>
      <c r="AG224" s="32" t="s">
        <v>388</v>
      </c>
      <c r="AH224" s="32"/>
    </row>
    <row r="225" spans="1:34" ht="13" x14ac:dyDescent="0.15">
      <c r="A225" s="33">
        <v>224</v>
      </c>
      <c r="B225" s="32" t="s">
        <v>2599</v>
      </c>
      <c r="C225" s="32" t="s">
        <v>2600</v>
      </c>
      <c r="D225" s="32">
        <v>2021</v>
      </c>
      <c r="E225" s="32" t="s">
        <v>2601</v>
      </c>
      <c r="F225" s="32">
        <v>2</v>
      </c>
      <c r="G225" s="32">
        <v>-9</v>
      </c>
      <c r="H225" s="32">
        <v>-5</v>
      </c>
      <c r="I225" s="32">
        <v>-6</v>
      </c>
      <c r="J225" s="32">
        <v>5</v>
      </c>
      <c r="K225" s="32" t="s">
        <v>308</v>
      </c>
      <c r="L225" s="32" t="s">
        <v>43</v>
      </c>
      <c r="M225" s="32">
        <v>0</v>
      </c>
      <c r="N225" s="32">
        <v>1</v>
      </c>
      <c r="O225" s="32" t="s">
        <v>2391</v>
      </c>
      <c r="P225" s="32" t="s">
        <v>16</v>
      </c>
      <c r="Q225" s="32">
        <v>0.5</v>
      </c>
      <c r="R225" s="32">
        <v>0.5</v>
      </c>
      <c r="S225" s="32">
        <v>0</v>
      </c>
      <c r="T225" s="32">
        <f t="shared" si="16"/>
        <v>1</v>
      </c>
      <c r="U225" s="32" t="s">
        <v>2602</v>
      </c>
      <c r="V225" s="32" t="s">
        <v>2603</v>
      </c>
      <c r="W225" s="32" t="s">
        <v>17</v>
      </c>
      <c r="X225" s="32" t="s">
        <v>2604</v>
      </c>
      <c r="Y225" s="32" t="s">
        <v>233</v>
      </c>
      <c r="Z225" s="32" t="s">
        <v>2605</v>
      </c>
      <c r="AA225" s="32" t="s">
        <v>2606</v>
      </c>
      <c r="AB225" s="32" t="s">
        <v>2607</v>
      </c>
      <c r="AC225" s="32" t="s">
        <v>2608</v>
      </c>
      <c r="AD225" s="32" t="s">
        <v>2609</v>
      </c>
      <c r="AE225" s="32" t="s">
        <v>2610</v>
      </c>
      <c r="AF225" s="32" t="s">
        <v>2611</v>
      </c>
      <c r="AG225" s="32" t="s">
        <v>96</v>
      </c>
      <c r="AH225" s="32" t="s">
        <v>126</v>
      </c>
    </row>
    <row r="226" spans="1:34" ht="13" x14ac:dyDescent="0.15">
      <c r="A226" s="31">
        <v>225</v>
      </c>
      <c r="B226" s="32" t="s">
        <v>2612</v>
      </c>
      <c r="C226" s="32" t="s">
        <v>2613</v>
      </c>
      <c r="D226" s="32">
        <v>2020</v>
      </c>
      <c r="E226" s="32" t="s">
        <v>229</v>
      </c>
      <c r="F226" s="32">
        <v>3</v>
      </c>
      <c r="G226" s="32">
        <v>-7</v>
      </c>
      <c r="H226" s="32">
        <v>-6</v>
      </c>
      <c r="I226" s="32">
        <v>-3</v>
      </c>
      <c r="J226" s="32">
        <v>5</v>
      </c>
      <c r="K226" s="32" t="s">
        <v>738</v>
      </c>
      <c r="L226" s="32" t="s">
        <v>43</v>
      </c>
      <c r="M226" s="32">
        <v>0</v>
      </c>
      <c r="N226" s="32">
        <v>0</v>
      </c>
      <c r="O226" s="32" t="s">
        <v>84</v>
      </c>
      <c r="P226" s="32" t="s">
        <v>23</v>
      </c>
      <c r="Q226" s="32">
        <v>1</v>
      </c>
      <c r="R226" s="32">
        <v>0</v>
      </c>
      <c r="S226" s="32">
        <v>0</v>
      </c>
      <c r="T226" s="32">
        <f t="shared" si="16"/>
        <v>1</v>
      </c>
      <c r="U226" s="32" t="s">
        <v>2614</v>
      </c>
      <c r="V226" s="32" t="s">
        <v>2615</v>
      </c>
      <c r="W226" s="32" t="s">
        <v>17</v>
      </c>
      <c r="X226" s="32" t="s">
        <v>2616</v>
      </c>
      <c r="Y226" s="32" t="s">
        <v>2617</v>
      </c>
      <c r="Z226" s="32" t="s">
        <v>2618</v>
      </c>
      <c r="AA226" s="32" t="s">
        <v>2619</v>
      </c>
      <c r="AB226" s="32" t="s">
        <v>2620</v>
      </c>
      <c r="AC226" s="32" t="s">
        <v>2621</v>
      </c>
      <c r="AD226" s="32" t="s">
        <v>2622</v>
      </c>
      <c r="AE226" s="32" t="s">
        <v>94</v>
      </c>
      <c r="AF226" s="32" t="s">
        <v>2623</v>
      </c>
      <c r="AG226" s="32" t="s">
        <v>96</v>
      </c>
      <c r="AH226" s="32" t="s">
        <v>96</v>
      </c>
    </row>
    <row r="227" spans="1:34" ht="13" x14ac:dyDescent="0.15">
      <c r="A227" s="33">
        <v>226</v>
      </c>
      <c r="B227" s="32" t="s">
        <v>2624</v>
      </c>
      <c r="C227" s="32" t="s">
        <v>2625</v>
      </c>
      <c r="D227" s="32">
        <v>2020</v>
      </c>
      <c r="E227" s="32" t="s">
        <v>99</v>
      </c>
      <c r="F227" s="32">
        <v>2</v>
      </c>
      <c r="G227" s="32">
        <v>-5</v>
      </c>
      <c r="H227" s="32">
        <v>-4</v>
      </c>
      <c r="I227" s="32">
        <v>-3</v>
      </c>
      <c r="J227" s="32">
        <v>0</v>
      </c>
      <c r="K227" s="32" t="s">
        <v>44</v>
      </c>
      <c r="L227" s="32" t="s">
        <v>44</v>
      </c>
      <c r="M227" s="32">
        <v>0</v>
      </c>
      <c r="N227" s="32">
        <v>1</v>
      </c>
      <c r="O227" s="32" t="s">
        <v>84</v>
      </c>
      <c r="P227" s="32" t="s">
        <v>113</v>
      </c>
      <c r="Q227" s="32">
        <v>0.5</v>
      </c>
      <c r="R227" s="32">
        <v>0</v>
      </c>
      <c r="S227" s="32">
        <v>0.5</v>
      </c>
      <c r="T227" s="32">
        <f t="shared" si="16"/>
        <v>1</v>
      </c>
      <c r="U227" s="32" t="s">
        <v>2626</v>
      </c>
      <c r="V227" s="32" t="s">
        <v>115</v>
      </c>
      <c r="W227" s="32" t="s">
        <v>28</v>
      </c>
      <c r="X227" s="32" t="s">
        <v>2627</v>
      </c>
      <c r="Y227" s="32" t="s">
        <v>522</v>
      </c>
      <c r="Z227" s="32" t="s">
        <v>2628</v>
      </c>
      <c r="AA227" s="32" t="s">
        <v>2629</v>
      </c>
      <c r="AB227" s="32" t="s">
        <v>2630</v>
      </c>
      <c r="AC227" s="32" t="s">
        <v>2631</v>
      </c>
      <c r="AD227" s="32" t="s">
        <v>2632</v>
      </c>
      <c r="AE227" s="32" t="s">
        <v>2633</v>
      </c>
      <c r="AF227" s="32" t="s">
        <v>2634</v>
      </c>
      <c r="AG227" s="32" t="s">
        <v>96</v>
      </c>
      <c r="AH227" s="32" t="s">
        <v>126</v>
      </c>
    </row>
    <row r="228" spans="1:34" ht="13" x14ac:dyDescent="0.15">
      <c r="A228" s="31">
        <v>227</v>
      </c>
      <c r="B228" s="32" t="s">
        <v>2635</v>
      </c>
      <c r="C228" s="32" t="s">
        <v>2636</v>
      </c>
      <c r="D228" s="32">
        <v>2015</v>
      </c>
      <c r="E228" s="32" t="s">
        <v>2637</v>
      </c>
      <c r="F228" s="32">
        <v>3</v>
      </c>
      <c r="G228" s="32">
        <v>-3</v>
      </c>
      <c r="H228" s="32">
        <v>-1</v>
      </c>
      <c r="I228" s="32">
        <v>-2</v>
      </c>
      <c r="J228" s="32">
        <v>0</v>
      </c>
      <c r="K228" s="32" t="s">
        <v>45</v>
      </c>
      <c r="L228" s="32" t="s">
        <v>45</v>
      </c>
      <c r="M228" s="32">
        <v>0</v>
      </c>
      <c r="N228" s="32">
        <v>1</v>
      </c>
      <c r="O228" s="32" t="s">
        <v>243</v>
      </c>
      <c r="P228" s="32" t="s">
        <v>23</v>
      </c>
      <c r="Q228" s="32">
        <v>1</v>
      </c>
      <c r="R228" s="32">
        <v>0</v>
      </c>
      <c r="S228" s="32">
        <v>0</v>
      </c>
      <c r="T228" s="32">
        <f t="shared" si="16"/>
        <v>1</v>
      </c>
      <c r="U228" s="32" t="s">
        <v>2638</v>
      </c>
      <c r="V228" s="32" t="s">
        <v>143</v>
      </c>
      <c r="W228" s="32" t="s">
        <v>31</v>
      </c>
      <c r="X228" s="32" t="s">
        <v>630</v>
      </c>
      <c r="Y228" s="32" t="s">
        <v>1719</v>
      </c>
      <c r="Z228" s="32" t="s">
        <v>2639</v>
      </c>
      <c r="AA228" s="32" t="s">
        <v>2640</v>
      </c>
      <c r="AB228" s="32" t="s">
        <v>2641</v>
      </c>
      <c r="AC228" s="32" t="s">
        <v>2642</v>
      </c>
      <c r="AD228" s="32" t="s">
        <v>2643</v>
      </c>
      <c r="AE228" s="32" t="s">
        <v>94</v>
      </c>
      <c r="AF228" s="32" t="s">
        <v>2644</v>
      </c>
      <c r="AG228" s="32" t="s">
        <v>96</v>
      </c>
      <c r="AH228" s="32" t="s">
        <v>126</v>
      </c>
    </row>
    <row r="229" spans="1:34" ht="13" x14ac:dyDescent="0.15">
      <c r="A229" s="33">
        <v>228</v>
      </c>
      <c r="B229" s="33" t="s">
        <v>2645</v>
      </c>
      <c r="C229" s="33" t="s">
        <v>2646</v>
      </c>
      <c r="D229" s="33">
        <v>2010</v>
      </c>
      <c r="E229" s="33" t="s">
        <v>391</v>
      </c>
      <c r="F229" s="33">
        <v>2</v>
      </c>
      <c r="G229" s="33">
        <v>-9</v>
      </c>
      <c r="H229" s="33">
        <v>-6</v>
      </c>
      <c r="I229" s="33">
        <v>-6</v>
      </c>
      <c r="J229" s="33">
        <v>5</v>
      </c>
      <c r="K229" s="33" t="s">
        <v>42</v>
      </c>
      <c r="L229" s="33" t="s">
        <v>42</v>
      </c>
      <c r="M229" s="33">
        <v>0</v>
      </c>
      <c r="N229" s="33">
        <v>1</v>
      </c>
      <c r="O229" s="33" t="s">
        <v>84</v>
      </c>
      <c r="P229" s="33" t="s">
        <v>23</v>
      </c>
      <c r="Q229" s="33">
        <v>0</v>
      </c>
      <c r="R229" s="33">
        <v>0.75</v>
      </c>
      <c r="S229" s="33">
        <v>0.25</v>
      </c>
      <c r="T229" s="33">
        <f t="shared" si="16"/>
        <v>1</v>
      </c>
      <c r="U229" s="33" t="s">
        <v>2647</v>
      </c>
      <c r="V229" s="33" t="s">
        <v>310</v>
      </c>
      <c r="W229" s="33" t="s">
        <v>15</v>
      </c>
      <c r="X229" s="33" t="s">
        <v>137</v>
      </c>
      <c r="Y229" s="33" t="s">
        <v>102</v>
      </c>
      <c r="Z229" s="33" t="s">
        <v>2648</v>
      </c>
      <c r="AA229" s="33" t="s">
        <v>2649</v>
      </c>
      <c r="AB229" s="33" t="s">
        <v>2650</v>
      </c>
      <c r="AC229" s="33" t="s">
        <v>2651</v>
      </c>
      <c r="AD229" s="33" t="s">
        <v>2652</v>
      </c>
      <c r="AE229" s="33" t="s">
        <v>137</v>
      </c>
      <c r="AF229" s="33" t="s">
        <v>2653</v>
      </c>
      <c r="AG229" s="33" t="s">
        <v>96</v>
      </c>
      <c r="AH229" s="34"/>
    </row>
    <row r="230" spans="1:34" ht="13" x14ac:dyDescent="0.15">
      <c r="A230" s="31">
        <v>229</v>
      </c>
      <c r="B230" s="32" t="s">
        <v>2654</v>
      </c>
      <c r="C230" s="32" t="s">
        <v>2655</v>
      </c>
      <c r="D230" s="32">
        <v>2020</v>
      </c>
      <c r="E230" s="32" t="s">
        <v>2073</v>
      </c>
      <c r="F230" s="32">
        <v>3</v>
      </c>
      <c r="G230" s="32">
        <v>-4</v>
      </c>
      <c r="H230" s="32">
        <v>-1</v>
      </c>
      <c r="I230" s="32">
        <v>-3</v>
      </c>
      <c r="J230" s="32">
        <v>0</v>
      </c>
      <c r="K230" s="32" t="s">
        <v>4936</v>
      </c>
      <c r="L230" s="32" t="s">
        <v>45</v>
      </c>
      <c r="M230" s="32">
        <v>1</v>
      </c>
      <c r="N230" s="32">
        <v>1</v>
      </c>
      <c r="O230" s="32" t="s">
        <v>243</v>
      </c>
      <c r="P230" s="32" t="s">
        <v>23</v>
      </c>
      <c r="Q230" s="32">
        <v>0.25</v>
      </c>
      <c r="R230" s="32">
        <v>0</v>
      </c>
      <c r="S230" s="32">
        <v>0.75</v>
      </c>
      <c r="T230" s="32">
        <f t="shared" si="16"/>
        <v>1</v>
      </c>
      <c r="U230" s="32" t="s">
        <v>2656</v>
      </c>
      <c r="V230" s="32" t="s">
        <v>2657</v>
      </c>
      <c r="W230" s="32" t="s">
        <v>36</v>
      </c>
      <c r="X230" s="32" t="s">
        <v>296</v>
      </c>
      <c r="Y230" s="32" t="s">
        <v>102</v>
      </c>
      <c r="Z230" s="32" t="s">
        <v>2658</v>
      </c>
      <c r="AA230" s="32" t="s">
        <v>2659</v>
      </c>
      <c r="AB230" s="32" t="s">
        <v>2660</v>
      </c>
      <c r="AC230" s="32" t="s">
        <v>2661</v>
      </c>
      <c r="AD230" s="32" t="s">
        <v>2662</v>
      </c>
      <c r="AE230" s="32" t="s">
        <v>2663</v>
      </c>
      <c r="AF230" s="32" t="s">
        <v>2664</v>
      </c>
      <c r="AG230" s="32" t="s">
        <v>151</v>
      </c>
      <c r="AH230" s="32" t="s">
        <v>126</v>
      </c>
    </row>
    <row r="231" spans="1:34" ht="13" x14ac:dyDescent="0.15">
      <c r="A231" s="33">
        <v>230</v>
      </c>
      <c r="B231" s="32" t="s">
        <v>2665</v>
      </c>
      <c r="C231" s="32" t="s">
        <v>2666</v>
      </c>
      <c r="D231" s="32">
        <v>2009</v>
      </c>
      <c r="E231" s="32" t="s">
        <v>2667</v>
      </c>
      <c r="F231" s="32">
        <v>3</v>
      </c>
      <c r="G231" s="32">
        <v>-3</v>
      </c>
      <c r="H231" s="32">
        <v>-1</v>
      </c>
      <c r="I231" s="32">
        <v>0</v>
      </c>
      <c r="J231" s="32">
        <v>0</v>
      </c>
      <c r="K231" s="32" t="s">
        <v>216</v>
      </c>
      <c r="L231" s="32" t="s">
        <v>45</v>
      </c>
      <c r="M231" s="32">
        <v>0</v>
      </c>
      <c r="N231" s="32">
        <v>1</v>
      </c>
      <c r="O231" s="32" t="s">
        <v>165</v>
      </c>
      <c r="P231" s="32" t="s">
        <v>23</v>
      </c>
      <c r="Q231" s="32">
        <v>0.25</v>
      </c>
      <c r="R231" s="32">
        <v>0</v>
      </c>
      <c r="S231" s="32">
        <v>0.75</v>
      </c>
      <c r="T231" s="32">
        <f t="shared" si="16"/>
        <v>1</v>
      </c>
      <c r="U231" s="32" t="s">
        <v>2668</v>
      </c>
      <c r="V231" s="32" t="s">
        <v>2404</v>
      </c>
      <c r="W231" s="32" t="s">
        <v>37</v>
      </c>
      <c r="X231" s="32" t="s">
        <v>2669</v>
      </c>
      <c r="Y231" s="32" t="s">
        <v>102</v>
      </c>
      <c r="Z231" s="32" t="s">
        <v>2670</v>
      </c>
      <c r="AA231" s="32" t="s">
        <v>2671</v>
      </c>
      <c r="AB231" s="32" t="s">
        <v>2672</v>
      </c>
      <c r="AC231" s="32" t="s">
        <v>2673</v>
      </c>
      <c r="AD231" s="32" t="s">
        <v>2674</v>
      </c>
      <c r="AE231" s="32" t="s">
        <v>137</v>
      </c>
      <c r="AF231" s="32" t="s">
        <v>2675</v>
      </c>
      <c r="AG231" s="32" t="s">
        <v>96</v>
      </c>
      <c r="AH231" s="32" t="s">
        <v>126</v>
      </c>
    </row>
    <row r="232" spans="1:34" ht="13" x14ac:dyDescent="0.15">
      <c r="A232" s="31">
        <v>231</v>
      </c>
      <c r="B232" s="32" t="s">
        <v>2676</v>
      </c>
      <c r="C232" s="32" t="s">
        <v>2677</v>
      </c>
      <c r="D232" s="32">
        <v>2016</v>
      </c>
      <c r="E232" s="32" t="s">
        <v>111</v>
      </c>
      <c r="F232" s="43">
        <v>44595</v>
      </c>
      <c r="G232" s="32">
        <v>-3</v>
      </c>
      <c r="H232" s="32">
        <v>-1</v>
      </c>
      <c r="I232" s="32">
        <v>-3</v>
      </c>
      <c r="J232" s="32">
        <v>0</v>
      </c>
      <c r="K232" s="32" t="s">
        <v>216</v>
      </c>
      <c r="L232" s="32" t="s">
        <v>44</v>
      </c>
      <c r="M232" s="32">
        <v>0</v>
      </c>
      <c r="N232" s="32">
        <v>1</v>
      </c>
      <c r="O232" s="32" t="s">
        <v>84</v>
      </c>
      <c r="P232" s="32" t="s">
        <v>16</v>
      </c>
      <c r="Q232" s="32">
        <v>0.75</v>
      </c>
      <c r="R232" s="32">
        <v>0.25</v>
      </c>
      <c r="S232" s="32">
        <v>0</v>
      </c>
      <c r="T232" s="32">
        <f t="shared" si="16"/>
        <v>1</v>
      </c>
      <c r="U232" s="32" t="s">
        <v>2678</v>
      </c>
      <c r="V232" s="32" t="s">
        <v>2103</v>
      </c>
      <c r="W232" s="32" t="s">
        <v>28</v>
      </c>
      <c r="X232" s="32" t="s">
        <v>219</v>
      </c>
      <c r="Y232" s="32" t="s">
        <v>102</v>
      </c>
      <c r="Z232" s="32" t="s">
        <v>2679</v>
      </c>
      <c r="AA232" s="32" t="s">
        <v>2680</v>
      </c>
      <c r="AB232" s="32" t="s">
        <v>2681</v>
      </c>
      <c r="AC232" s="32" t="s">
        <v>2682</v>
      </c>
      <c r="AD232" s="32" t="s">
        <v>2683</v>
      </c>
      <c r="AE232" s="32" t="s">
        <v>2684</v>
      </c>
      <c r="AF232" s="32" t="s">
        <v>2685</v>
      </c>
      <c r="AG232" s="32" t="s">
        <v>96</v>
      </c>
      <c r="AH232" s="45"/>
    </row>
    <row r="233" spans="1:34" ht="13" x14ac:dyDescent="0.15">
      <c r="A233" s="33">
        <v>232</v>
      </c>
      <c r="B233" s="32" t="s">
        <v>2686</v>
      </c>
      <c r="C233" s="32" t="s">
        <v>2687</v>
      </c>
      <c r="D233" s="32">
        <v>2006</v>
      </c>
      <c r="E233" s="32" t="s">
        <v>580</v>
      </c>
      <c r="F233" s="32">
        <v>3</v>
      </c>
      <c r="G233" s="32">
        <v>-3</v>
      </c>
      <c r="H233" s="32">
        <v>-1</v>
      </c>
      <c r="I233" s="32">
        <v>0</v>
      </c>
      <c r="J233" s="32">
        <v>0</v>
      </c>
      <c r="K233" s="32" t="s">
        <v>45</v>
      </c>
      <c r="L233" s="32" t="s">
        <v>45</v>
      </c>
      <c r="M233" s="32">
        <v>0</v>
      </c>
      <c r="N233" s="32">
        <v>1</v>
      </c>
      <c r="O233" s="32" t="s">
        <v>84</v>
      </c>
      <c r="P233" s="32" t="s">
        <v>23</v>
      </c>
      <c r="Q233" s="32">
        <v>1</v>
      </c>
      <c r="R233" s="32">
        <v>0</v>
      </c>
      <c r="S233" s="32">
        <v>0</v>
      </c>
      <c r="T233" s="32">
        <f t="shared" si="16"/>
        <v>1</v>
      </c>
      <c r="U233" s="32" t="s">
        <v>2688</v>
      </c>
      <c r="V233" s="32" t="s">
        <v>752</v>
      </c>
      <c r="W233" s="32" t="s">
        <v>35</v>
      </c>
      <c r="X233" s="32" t="s">
        <v>117</v>
      </c>
      <c r="Y233" s="32" t="s">
        <v>102</v>
      </c>
      <c r="Z233" s="32" t="s">
        <v>2689</v>
      </c>
      <c r="AA233" s="32" t="s">
        <v>2690</v>
      </c>
      <c r="AB233" s="32" t="s">
        <v>2691</v>
      </c>
      <c r="AC233" s="32" t="s">
        <v>2692</v>
      </c>
      <c r="AD233" s="32" t="s">
        <v>2693</v>
      </c>
      <c r="AE233" s="32" t="s">
        <v>137</v>
      </c>
      <c r="AF233" s="32" t="s">
        <v>94</v>
      </c>
      <c r="AG233" s="32" t="s">
        <v>96</v>
      </c>
      <c r="AH233" s="32"/>
    </row>
    <row r="234" spans="1:34" ht="13" x14ac:dyDescent="0.15">
      <c r="A234" s="31">
        <v>233</v>
      </c>
      <c r="B234" s="31" t="s">
        <v>2694</v>
      </c>
      <c r="C234" s="31" t="s">
        <v>2695</v>
      </c>
      <c r="D234" s="31">
        <v>2014</v>
      </c>
      <c r="E234" s="31" t="s">
        <v>2696</v>
      </c>
      <c r="F234" s="31">
        <v>3</v>
      </c>
      <c r="G234" s="31">
        <v>-9</v>
      </c>
      <c r="H234" s="31">
        <v>-2</v>
      </c>
      <c r="I234" s="31">
        <v>-9</v>
      </c>
      <c r="J234" s="31">
        <v>0</v>
      </c>
      <c r="K234" s="41" t="s">
        <v>404</v>
      </c>
      <c r="L234" s="41" t="s">
        <v>405</v>
      </c>
      <c r="M234" s="31">
        <v>1</v>
      </c>
      <c r="N234" s="31">
        <v>1</v>
      </c>
      <c r="O234" s="31" t="s">
        <v>84</v>
      </c>
      <c r="P234" s="31" t="s">
        <v>16</v>
      </c>
      <c r="Q234" s="31">
        <v>0</v>
      </c>
      <c r="R234" s="31">
        <v>0</v>
      </c>
      <c r="S234" s="31">
        <v>1</v>
      </c>
      <c r="T234" s="31">
        <f t="shared" si="16"/>
        <v>1</v>
      </c>
      <c r="U234" s="31" t="s">
        <v>1173</v>
      </c>
      <c r="V234" s="31" t="s">
        <v>2697</v>
      </c>
      <c r="W234" s="31" t="s">
        <v>38</v>
      </c>
      <c r="X234" s="31" t="s">
        <v>359</v>
      </c>
      <c r="Y234" s="31" t="s">
        <v>2698</v>
      </c>
      <c r="Z234" s="31" t="s">
        <v>2699</v>
      </c>
      <c r="AA234" s="31" t="s">
        <v>2700</v>
      </c>
      <c r="AB234" s="31" t="s">
        <v>2701</v>
      </c>
      <c r="AC234" s="31" t="s">
        <v>1173</v>
      </c>
      <c r="AD234" s="31" t="s">
        <v>137</v>
      </c>
      <c r="AE234" s="31" t="s">
        <v>94</v>
      </c>
      <c r="AF234" s="31" t="s">
        <v>96</v>
      </c>
      <c r="AG234" s="31" t="s">
        <v>96</v>
      </c>
      <c r="AH234" s="31" t="s">
        <v>2702</v>
      </c>
    </row>
    <row r="235" spans="1:34" ht="13" x14ac:dyDescent="0.15">
      <c r="A235" s="33">
        <v>234</v>
      </c>
      <c r="B235" s="32" t="s">
        <v>2703</v>
      </c>
      <c r="C235" s="32" t="s">
        <v>2704</v>
      </c>
      <c r="D235" s="32">
        <v>2014</v>
      </c>
      <c r="E235" s="32" t="s">
        <v>2705</v>
      </c>
      <c r="F235" s="32">
        <v>3</v>
      </c>
      <c r="G235" s="32">
        <v>-5</v>
      </c>
      <c r="H235" s="32">
        <v>-1</v>
      </c>
      <c r="I235" s="32">
        <v>0</v>
      </c>
      <c r="J235" s="32">
        <v>9</v>
      </c>
      <c r="K235" s="32" t="s">
        <v>112</v>
      </c>
      <c r="L235" s="32" t="s">
        <v>112</v>
      </c>
      <c r="M235" s="32">
        <v>1</v>
      </c>
      <c r="N235" s="32">
        <v>1</v>
      </c>
      <c r="O235" s="32" t="s">
        <v>84</v>
      </c>
      <c r="P235" s="32" t="s">
        <v>16</v>
      </c>
      <c r="Q235" s="32">
        <v>0.75</v>
      </c>
      <c r="R235" s="32">
        <v>0</v>
      </c>
      <c r="S235" s="32">
        <v>0.25</v>
      </c>
      <c r="T235" s="32">
        <f t="shared" si="16"/>
        <v>1</v>
      </c>
      <c r="U235" s="32" t="s">
        <v>2706</v>
      </c>
      <c r="V235" s="32" t="s">
        <v>2076</v>
      </c>
      <c r="W235" s="32" t="s">
        <v>116</v>
      </c>
      <c r="X235" s="32" t="s">
        <v>2707</v>
      </c>
      <c r="Y235" s="32" t="s">
        <v>88</v>
      </c>
      <c r="Z235" s="32" t="s">
        <v>2708</v>
      </c>
      <c r="AA235" s="32" t="s">
        <v>2709</v>
      </c>
      <c r="AB235" s="32" t="s">
        <v>2710</v>
      </c>
      <c r="AC235" s="32" t="s">
        <v>2711</v>
      </c>
      <c r="AD235" s="32" t="s">
        <v>2712</v>
      </c>
      <c r="AE235" s="32" t="s">
        <v>2713</v>
      </c>
      <c r="AF235" s="32" t="s">
        <v>2714</v>
      </c>
      <c r="AG235" s="32" t="s">
        <v>96</v>
      </c>
      <c r="AH235" s="32" t="s">
        <v>530</v>
      </c>
    </row>
    <row r="236" spans="1:34" ht="13" x14ac:dyDescent="0.15">
      <c r="A236" s="31">
        <v>235</v>
      </c>
      <c r="B236" s="40" t="s">
        <v>2715</v>
      </c>
      <c r="C236" s="32" t="s">
        <v>2716</v>
      </c>
      <c r="D236" s="32">
        <v>2014</v>
      </c>
      <c r="E236" s="32" t="s">
        <v>2717</v>
      </c>
      <c r="F236" s="32">
        <v>3</v>
      </c>
      <c r="G236" s="32">
        <v>-10</v>
      </c>
      <c r="H236" s="32">
        <v>-1</v>
      </c>
      <c r="I236" s="32">
        <v>-6</v>
      </c>
      <c r="J236" s="32">
        <v>0</v>
      </c>
      <c r="K236" s="32" t="s">
        <v>405</v>
      </c>
      <c r="L236" s="32" t="s">
        <v>405</v>
      </c>
      <c r="M236" s="32">
        <v>1</v>
      </c>
      <c r="N236" s="32">
        <v>1</v>
      </c>
      <c r="O236" s="32" t="s">
        <v>84</v>
      </c>
      <c r="P236" s="32" t="s">
        <v>113</v>
      </c>
      <c r="Q236" s="32">
        <v>0.5</v>
      </c>
      <c r="R236" s="32">
        <v>0.5</v>
      </c>
      <c r="S236" s="32">
        <v>0</v>
      </c>
      <c r="T236" s="32">
        <f t="shared" si="16"/>
        <v>1</v>
      </c>
      <c r="U236" s="32" t="s">
        <v>2718</v>
      </c>
      <c r="V236" s="32" t="s">
        <v>2719</v>
      </c>
      <c r="W236" s="32" t="s">
        <v>116</v>
      </c>
      <c r="X236" s="32" t="s">
        <v>259</v>
      </c>
      <c r="Y236" s="32" t="s">
        <v>334</v>
      </c>
      <c r="Z236" s="32" t="s">
        <v>2720</v>
      </c>
      <c r="AA236" s="32" t="s">
        <v>2721</v>
      </c>
      <c r="AB236" s="32" t="s">
        <v>2722</v>
      </c>
      <c r="AC236" s="32" t="s">
        <v>2723</v>
      </c>
      <c r="AD236" s="32" t="s">
        <v>2724</v>
      </c>
      <c r="AE236" s="32" t="s">
        <v>2725</v>
      </c>
      <c r="AF236" s="32" t="s">
        <v>2726</v>
      </c>
      <c r="AG236" s="32" t="s">
        <v>96</v>
      </c>
      <c r="AH236" s="32" t="s">
        <v>126</v>
      </c>
    </row>
    <row r="237" spans="1:34" ht="13" x14ac:dyDescent="0.15">
      <c r="A237" s="33">
        <v>236</v>
      </c>
      <c r="B237" s="33" t="s">
        <v>2727</v>
      </c>
      <c r="C237" s="33" t="s">
        <v>2728</v>
      </c>
      <c r="D237" s="33">
        <v>1996</v>
      </c>
      <c r="E237" s="33" t="s">
        <v>2729</v>
      </c>
      <c r="F237" s="33">
        <v>3</v>
      </c>
      <c r="G237" s="33">
        <v>-7</v>
      </c>
      <c r="H237" s="33">
        <v>-5</v>
      </c>
      <c r="I237" s="33">
        <v>-3</v>
      </c>
      <c r="J237" s="33">
        <v>1</v>
      </c>
      <c r="K237" s="33" t="s">
        <v>738</v>
      </c>
      <c r="L237" s="33" t="s">
        <v>43</v>
      </c>
      <c r="M237" s="33">
        <v>0</v>
      </c>
      <c r="N237" s="33">
        <v>1</v>
      </c>
      <c r="O237" s="33" t="s">
        <v>84</v>
      </c>
      <c r="P237" s="33" t="s">
        <v>23</v>
      </c>
      <c r="Q237" s="33">
        <v>1</v>
      </c>
      <c r="R237" s="33">
        <v>0</v>
      </c>
      <c r="S237" s="33">
        <v>0</v>
      </c>
      <c r="T237" s="33">
        <f t="shared" si="16"/>
        <v>1</v>
      </c>
      <c r="U237" s="33" t="s">
        <v>2730</v>
      </c>
      <c r="V237" s="33" t="s">
        <v>2731</v>
      </c>
      <c r="W237" s="33" t="s">
        <v>17</v>
      </c>
      <c r="X237" s="33" t="s">
        <v>2732</v>
      </c>
      <c r="Y237" s="33" t="s">
        <v>102</v>
      </c>
      <c r="Z237" s="33" t="s">
        <v>2733</v>
      </c>
      <c r="AA237" s="33" t="s">
        <v>94</v>
      </c>
      <c r="AB237" s="33" t="s">
        <v>2734</v>
      </c>
      <c r="AC237" s="33" t="s">
        <v>2735</v>
      </c>
      <c r="AD237" s="33" t="s">
        <v>2736</v>
      </c>
      <c r="AE237" s="33" t="s">
        <v>94</v>
      </c>
      <c r="AF237" s="33" t="s">
        <v>2737</v>
      </c>
      <c r="AG237" s="33" t="s">
        <v>96</v>
      </c>
      <c r="AH237" s="33" t="s">
        <v>96</v>
      </c>
    </row>
    <row r="238" spans="1:34" ht="13" x14ac:dyDescent="0.15">
      <c r="A238" s="31">
        <v>237</v>
      </c>
      <c r="B238" s="32" t="s">
        <v>2738</v>
      </c>
      <c r="C238" s="32" t="s">
        <v>2739</v>
      </c>
      <c r="D238" s="32">
        <v>2008</v>
      </c>
      <c r="E238" s="32" t="s">
        <v>201</v>
      </c>
      <c r="F238" s="32">
        <v>2</v>
      </c>
      <c r="G238" s="32">
        <v>-7</v>
      </c>
      <c r="H238" s="32">
        <v>-4</v>
      </c>
      <c r="I238" s="32">
        <v>3</v>
      </c>
      <c r="J238" s="32">
        <v>5</v>
      </c>
      <c r="K238" s="32" t="s">
        <v>43</v>
      </c>
      <c r="L238" s="32" t="s">
        <v>43</v>
      </c>
      <c r="M238" s="32">
        <v>0</v>
      </c>
      <c r="N238" s="32">
        <v>0</v>
      </c>
      <c r="O238" s="32" t="s">
        <v>84</v>
      </c>
      <c r="P238" s="32" t="s">
        <v>23</v>
      </c>
      <c r="Q238" s="32">
        <v>1</v>
      </c>
      <c r="R238" s="32">
        <v>0</v>
      </c>
      <c r="S238" s="32">
        <v>0</v>
      </c>
      <c r="T238" s="32">
        <f t="shared" si="16"/>
        <v>1</v>
      </c>
      <c r="U238" s="32" t="s">
        <v>191</v>
      </c>
      <c r="V238" s="32" t="s">
        <v>369</v>
      </c>
      <c r="W238" s="32" t="s">
        <v>17</v>
      </c>
      <c r="X238" s="32" t="s">
        <v>232</v>
      </c>
      <c r="Y238" s="32" t="s">
        <v>2536</v>
      </c>
      <c r="Z238" s="32" t="s">
        <v>2740</v>
      </c>
      <c r="AA238" s="32" t="s">
        <v>2741</v>
      </c>
      <c r="AB238" s="32" t="s">
        <v>2742</v>
      </c>
      <c r="AC238" s="32" t="s">
        <v>2743</v>
      </c>
      <c r="AD238" s="32" t="s">
        <v>2744</v>
      </c>
      <c r="AE238" s="32" t="s">
        <v>137</v>
      </c>
      <c r="AF238" s="32" t="s">
        <v>2745</v>
      </c>
      <c r="AG238" s="32" t="s">
        <v>96</v>
      </c>
      <c r="AH238" s="35"/>
    </row>
    <row r="239" spans="1:34" ht="13" x14ac:dyDescent="0.15">
      <c r="A239" s="33">
        <v>238</v>
      </c>
      <c r="B239" s="32" t="s">
        <v>2746</v>
      </c>
      <c r="C239" s="32" t="s">
        <v>2747</v>
      </c>
      <c r="D239" s="32">
        <v>2021</v>
      </c>
      <c r="E239" s="32" t="s">
        <v>2748</v>
      </c>
      <c r="F239" s="43">
        <v>44230</v>
      </c>
      <c r="G239" s="32">
        <v>-7</v>
      </c>
      <c r="H239" s="32">
        <v>-4</v>
      </c>
      <c r="I239" s="32">
        <v>-3</v>
      </c>
      <c r="J239" s="32">
        <v>6</v>
      </c>
      <c r="K239" s="32" t="s">
        <v>604</v>
      </c>
      <c r="L239" s="32" t="s">
        <v>43</v>
      </c>
      <c r="M239" s="32">
        <v>0</v>
      </c>
      <c r="N239" s="32">
        <v>1</v>
      </c>
      <c r="O239" s="32" t="s">
        <v>243</v>
      </c>
      <c r="P239" s="32" t="s">
        <v>16</v>
      </c>
      <c r="Q239" s="32">
        <v>0.75</v>
      </c>
      <c r="R239" s="32">
        <v>0.25</v>
      </c>
      <c r="S239" s="32">
        <v>0</v>
      </c>
      <c r="T239" s="32">
        <f t="shared" si="16"/>
        <v>1</v>
      </c>
      <c r="U239" s="32" t="s">
        <v>2749</v>
      </c>
      <c r="V239" s="32" t="s">
        <v>2750</v>
      </c>
      <c r="W239" s="32" t="s">
        <v>21</v>
      </c>
      <c r="X239" s="32" t="s">
        <v>232</v>
      </c>
      <c r="Y239" s="32" t="s">
        <v>233</v>
      </c>
      <c r="Z239" s="32" t="s">
        <v>2751</v>
      </c>
      <c r="AA239" s="32" t="s">
        <v>2752</v>
      </c>
      <c r="AB239" s="32" t="s">
        <v>2753</v>
      </c>
      <c r="AC239" s="32" t="s">
        <v>2754</v>
      </c>
      <c r="AD239" s="32" t="s">
        <v>2755</v>
      </c>
      <c r="AE239" s="32" t="s">
        <v>94</v>
      </c>
      <c r="AF239" s="32" t="s">
        <v>2756</v>
      </c>
      <c r="AG239" s="32" t="s">
        <v>96</v>
      </c>
      <c r="AH239" s="32" t="s">
        <v>126</v>
      </c>
    </row>
    <row r="240" spans="1:34" ht="13" x14ac:dyDescent="0.15">
      <c r="A240" s="31">
        <v>239</v>
      </c>
      <c r="B240" s="31" t="s">
        <v>2757</v>
      </c>
      <c r="C240" s="31" t="s">
        <v>2758</v>
      </c>
      <c r="D240" s="31">
        <v>2014</v>
      </c>
      <c r="E240" s="31" t="s">
        <v>2759</v>
      </c>
      <c r="F240" s="31">
        <v>2</v>
      </c>
      <c r="G240" s="31">
        <v>-9</v>
      </c>
      <c r="H240" s="31">
        <v>0</v>
      </c>
      <c r="I240" s="31">
        <v>-6</v>
      </c>
      <c r="J240" s="31">
        <v>0</v>
      </c>
      <c r="K240" s="31" t="s">
        <v>404</v>
      </c>
      <c r="L240" s="31" t="s">
        <v>405</v>
      </c>
      <c r="M240" s="31">
        <v>1</v>
      </c>
      <c r="N240" s="31">
        <v>1</v>
      </c>
      <c r="O240" s="31" t="s">
        <v>878</v>
      </c>
      <c r="P240" s="31" t="s">
        <v>113</v>
      </c>
      <c r="Q240" s="31">
        <v>0</v>
      </c>
      <c r="R240" s="31">
        <v>0</v>
      </c>
      <c r="S240" s="31">
        <v>1</v>
      </c>
      <c r="T240" s="31">
        <f t="shared" si="16"/>
        <v>1</v>
      </c>
      <c r="U240" s="31" t="s">
        <v>2760</v>
      </c>
      <c r="V240" s="31" t="s">
        <v>2761</v>
      </c>
      <c r="W240" s="31" t="s">
        <v>38</v>
      </c>
      <c r="X240" s="31" t="s">
        <v>2762</v>
      </c>
      <c r="Y240" s="31" t="s">
        <v>1173</v>
      </c>
      <c r="Z240" s="31" t="s">
        <v>2763</v>
      </c>
      <c r="AA240" s="31" t="s">
        <v>2764</v>
      </c>
      <c r="AB240" s="31" t="s">
        <v>2765</v>
      </c>
      <c r="AC240" s="31" t="s">
        <v>2766</v>
      </c>
      <c r="AD240" s="31" t="s">
        <v>2767</v>
      </c>
      <c r="AE240" s="31" t="s">
        <v>94</v>
      </c>
      <c r="AF240" s="31" t="s">
        <v>94</v>
      </c>
      <c r="AG240" s="31" t="s">
        <v>96</v>
      </c>
      <c r="AH240" s="31" t="s">
        <v>126</v>
      </c>
    </row>
    <row r="241" spans="1:34" ht="13" x14ac:dyDescent="0.15">
      <c r="A241" s="33">
        <v>240</v>
      </c>
      <c r="B241" s="32" t="s">
        <v>2768</v>
      </c>
      <c r="C241" s="32" t="s">
        <v>2769</v>
      </c>
      <c r="D241" s="32">
        <v>2008</v>
      </c>
      <c r="E241" s="32" t="s">
        <v>1677</v>
      </c>
      <c r="F241" s="32">
        <v>3</v>
      </c>
      <c r="G241" s="32">
        <v>-2</v>
      </c>
      <c r="H241" s="32">
        <v>-1</v>
      </c>
      <c r="I241" s="32">
        <v>0</v>
      </c>
      <c r="J241" s="32">
        <v>2</v>
      </c>
      <c r="K241" s="32" t="s">
        <v>45</v>
      </c>
      <c r="L241" s="32" t="s">
        <v>45</v>
      </c>
      <c r="M241" s="32">
        <v>0</v>
      </c>
      <c r="N241" s="32">
        <v>1</v>
      </c>
      <c r="O241" s="32" t="s">
        <v>84</v>
      </c>
      <c r="P241" s="32" t="s">
        <v>113</v>
      </c>
      <c r="Q241" s="32">
        <v>1</v>
      </c>
      <c r="R241" s="32">
        <v>0</v>
      </c>
      <c r="S241" s="32">
        <v>0</v>
      </c>
      <c r="T241" s="32">
        <f t="shared" si="16"/>
        <v>1</v>
      </c>
      <c r="U241" s="32" t="s">
        <v>2770</v>
      </c>
      <c r="V241" s="32" t="s">
        <v>520</v>
      </c>
      <c r="W241" s="32" t="s">
        <v>34</v>
      </c>
      <c r="X241" s="32" t="s">
        <v>521</v>
      </c>
      <c r="Y241" s="32" t="s">
        <v>102</v>
      </c>
      <c r="Z241" s="32" t="s">
        <v>2771</v>
      </c>
      <c r="AA241" s="32" t="s">
        <v>2772</v>
      </c>
      <c r="AB241" s="32" t="s">
        <v>2773</v>
      </c>
      <c r="AC241" s="32" t="s">
        <v>2774</v>
      </c>
      <c r="AD241" s="32" t="s">
        <v>2775</v>
      </c>
      <c r="AE241" s="32" t="s">
        <v>2776</v>
      </c>
      <c r="AF241" s="32" t="s">
        <v>2777</v>
      </c>
      <c r="AG241" s="32" t="s">
        <v>96</v>
      </c>
      <c r="AH241" s="32"/>
    </row>
    <row r="242" spans="1:34" ht="13" x14ac:dyDescent="0.15">
      <c r="A242" s="31">
        <v>241</v>
      </c>
      <c r="B242" s="40" t="s">
        <v>2778</v>
      </c>
      <c r="C242" s="32" t="s">
        <v>2779</v>
      </c>
      <c r="D242" s="32">
        <v>2018</v>
      </c>
      <c r="E242" s="32" t="s">
        <v>99</v>
      </c>
      <c r="F242" s="32">
        <v>3</v>
      </c>
      <c r="G242" s="32">
        <v>-8</v>
      </c>
      <c r="H242" s="32">
        <v>0</v>
      </c>
      <c r="I242" s="32">
        <v>0</v>
      </c>
      <c r="J242" s="32">
        <v>6</v>
      </c>
      <c r="K242" s="32" t="s">
        <v>2039</v>
      </c>
      <c r="L242" s="32" t="s">
        <v>405</v>
      </c>
      <c r="M242" s="32">
        <v>1</v>
      </c>
      <c r="N242" s="32">
        <v>0</v>
      </c>
      <c r="O242" s="32" t="s">
        <v>268</v>
      </c>
      <c r="P242" s="32" t="s">
        <v>113</v>
      </c>
      <c r="Q242" s="32">
        <v>0.75</v>
      </c>
      <c r="R242" s="32">
        <v>0</v>
      </c>
      <c r="S242" s="32">
        <v>0.25</v>
      </c>
      <c r="T242" s="32">
        <v>1</v>
      </c>
      <c r="U242" s="32" t="s">
        <v>2780</v>
      </c>
      <c r="V242" s="32" t="s">
        <v>2781</v>
      </c>
      <c r="W242" s="32" t="s">
        <v>116</v>
      </c>
      <c r="X242" s="32" t="s">
        <v>2782</v>
      </c>
      <c r="Y242" s="32" t="s">
        <v>334</v>
      </c>
      <c r="Z242" s="32" t="s">
        <v>2783</v>
      </c>
      <c r="AA242" s="32" t="s">
        <v>2784</v>
      </c>
      <c r="AB242" s="32" t="s">
        <v>2785</v>
      </c>
      <c r="AC242" s="32" t="s">
        <v>2786</v>
      </c>
      <c r="AD242" s="32" t="s">
        <v>2787</v>
      </c>
      <c r="AE242" s="32" t="s">
        <v>2788</v>
      </c>
      <c r="AF242" s="32" t="s">
        <v>2789</v>
      </c>
      <c r="AG242" s="32" t="s">
        <v>96</v>
      </c>
      <c r="AH242" s="32" t="s">
        <v>2790</v>
      </c>
    </row>
    <row r="243" spans="1:34" ht="13" x14ac:dyDescent="0.15">
      <c r="A243" s="33">
        <v>242</v>
      </c>
      <c r="B243" s="32" t="s">
        <v>2791</v>
      </c>
      <c r="C243" s="32" t="s">
        <v>2792</v>
      </c>
      <c r="D243" s="32">
        <v>2021</v>
      </c>
      <c r="E243" s="32" t="s">
        <v>2793</v>
      </c>
      <c r="F243" s="43">
        <v>44595</v>
      </c>
      <c r="G243" s="32">
        <v>-10</v>
      </c>
      <c r="H243" s="32">
        <v>-7</v>
      </c>
      <c r="I243" s="32">
        <v>-9</v>
      </c>
      <c r="J243" s="32">
        <v>0</v>
      </c>
      <c r="K243" s="32" t="s">
        <v>42</v>
      </c>
      <c r="L243" s="32" t="s">
        <v>42</v>
      </c>
      <c r="M243" s="32">
        <v>0</v>
      </c>
      <c r="N243" s="32">
        <v>1</v>
      </c>
      <c r="O243" s="32" t="s">
        <v>243</v>
      </c>
      <c r="P243" s="32" t="s">
        <v>16</v>
      </c>
      <c r="Q243" s="32">
        <v>0.25</v>
      </c>
      <c r="R243" s="32">
        <v>0.75</v>
      </c>
      <c r="S243" s="32">
        <v>0</v>
      </c>
      <c r="T243" s="32">
        <f t="shared" ref="T243:T260" si="17">SUM(Q243:S243)</f>
        <v>1</v>
      </c>
      <c r="U243" s="32" t="s">
        <v>2794</v>
      </c>
      <c r="V243" s="32" t="s">
        <v>2136</v>
      </c>
      <c r="W243" s="32" t="s">
        <v>12</v>
      </c>
      <c r="X243" s="32" t="s">
        <v>2795</v>
      </c>
      <c r="Y243" s="32" t="s">
        <v>448</v>
      </c>
      <c r="Z243" s="32" t="s">
        <v>2796</v>
      </c>
      <c r="AA243" s="32" t="s">
        <v>2797</v>
      </c>
      <c r="AB243" s="32" t="s">
        <v>2798</v>
      </c>
      <c r="AC243" s="32" t="s">
        <v>2799</v>
      </c>
      <c r="AD243" s="32" t="s">
        <v>2800</v>
      </c>
      <c r="AE243" s="32" t="s">
        <v>2801</v>
      </c>
      <c r="AF243" s="32" t="s">
        <v>2802</v>
      </c>
      <c r="AG243" s="32" t="s">
        <v>96</v>
      </c>
      <c r="AH243" s="32" t="s">
        <v>126</v>
      </c>
    </row>
    <row r="244" spans="1:34" ht="13" x14ac:dyDescent="0.15">
      <c r="A244" s="31">
        <v>243</v>
      </c>
      <c r="B244" s="32" t="s">
        <v>2803</v>
      </c>
      <c r="C244" s="32" t="s">
        <v>2804</v>
      </c>
      <c r="D244" s="32">
        <v>2002</v>
      </c>
      <c r="E244" s="32" t="s">
        <v>2805</v>
      </c>
      <c r="F244" s="32">
        <v>3</v>
      </c>
      <c r="G244" s="32">
        <v>-3</v>
      </c>
      <c r="H244" s="32">
        <v>-1</v>
      </c>
      <c r="I244" s="32">
        <v>4</v>
      </c>
      <c r="J244" s="32">
        <v>4</v>
      </c>
      <c r="K244" s="32" t="s">
        <v>44</v>
      </c>
      <c r="L244" s="32" t="s">
        <v>44</v>
      </c>
      <c r="M244" s="32">
        <v>0</v>
      </c>
      <c r="N244" s="32">
        <v>1</v>
      </c>
      <c r="O244" s="32" t="s">
        <v>165</v>
      </c>
      <c r="P244" s="32" t="s">
        <v>113</v>
      </c>
      <c r="Q244" s="32">
        <v>0</v>
      </c>
      <c r="R244" s="32">
        <v>0</v>
      </c>
      <c r="S244" s="32">
        <v>1</v>
      </c>
      <c r="T244" s="32">
        <f t="shared" si="17"/>
        <v>1</v>
      </c>
      <c r="U244" s="32" t="s">
        <v>2806</v>
      </c>
      <c r="V244" s="32" t="s">
        <v>26</v>
      </c>
      <c r="W244" s="32" t="s">
        <v>25</v>
      </c>
      <c r="X244" s="32" t="s">
        <v>259</v>
      </c>
      <c r="Y244" s="32" t="s">
        <v>102</v>
      </c>
      <c r="Z244" s="32" t="s">
        <v>2807</v>
      </c>
      <c r="AA244" s="32" t="s">
        <v>2808</v>
      </c>
      <c r="AB244" s="32" t="s">
        <v>2809</v>
      </c>
      <c r="AC244" s="32" t="s">
        <v>2810</v>
      </c>
      <c r="AD244" s="32" t="s">
        <v>2363</v>
      </c>
      <c r="AE244" s="32" t="s">
        <v>137</v>
      </c>
      <c r="AF244" s="32" t="s">
        <v>2811</v>
      </c>
      <c r="AG244" s="32" t="s">
        <v>151</v>
      </c>
      <c r="AH244" s="35"/>
    </row>
    <row r="245" spans="1:34" ht="13" x14ac:dyDescent="0.15">
      <c r="A245" s="33">
        <v>244</v>
      </c>
      <c r="B245" s="32" t="s">
        <v>2812</v>
      </c>
      <c r="C245" s="32" t="s">
        <v>2813</v>
      </c>
      <c r="D245" s="32">
        <v>2002</v>
      </c>
      <c r="E245" s="32" t="s">
        <v>2814</v>
      </c>
      <c r="F245" s="32">
        <v>3</v>
      </c>
      <c r="G245" s="32">
        <v>-10</v>
      </c>
      <c r="H245" s="32">
        <v>-7</v>
      </c>
      <c r="I245" s="32">
        <v>-15</v>
      </c>
      <c r="J245" s="32">
        <v>-6</v>
      </c>
      <c r="K245" s="32" t="s">
        <v>42</v>
      </c>
      <c r="L245" s="32" t="s">
        <v>42</v>
      </c>
      <c r="M245" s="32">
        <v>0</v>
      </c>
      <c r="N245" s="32">
        <v>1</v>
      </c>
      <c r="O245" s="32" t="s">
        <v>84</v>
      </c>
      <c r="P245" s="32" t="s">
        <v>23</v>
      </c>
      <c r="Q245" s="32">
        <v>0.25</v>
      </c>
      <c r="R245" s="32">
        <v>0.75</v>
      </c>
      <c r="S245" s="32">
        <v>0</v>
      </c>
      <c r="T245" s="32">
        <f t="shared" si="17"/>
        <v>1</v>
      </c>
      <c r="U245" s="32" t="s">
        <v>2815</v>
      </c>
      <c r="V245" s="32" t="s">
        <v>9</v>
      </c>
      <c r="W245" s="32" t="s">
        <v>9</v>
      </c>
      <c r="X245" s="32" t="s">
        <v>42</v>
      </c>
      <c r="Y245" s="32" t="s">
        <v>102</v>
      </c>
      <c r="Z245" s="32" t="s">
        <v>2816</v>
      </c>
      <c r="AA245" s="32" t="s">
        <v>2817</v>
      </c>
      <c r="AB245" s="32" t="s">
        <v>2818</v>
      </c>
      <c r="AC245" s="32" t="s">
        <v>2819</v>
      </c>
      <c r="AD245" s="32" t="s">
        <v>2820</v>
      </c>
      <c r="AE245" s="32" t="s">
        <v>2821</v>
      </c>
      <c r="AF245" s="32" t="s">
        <v>2822</v>
      </c>
      <c r="AG245" s="32" t="s">
        <v>401</v>
      </c>
      <c r="AH245" s="32" t="s">
        <v>490</v>
      </c>
    </row>
    <row r="246" spans="1:34" ht="13" x14ac:dyDescent="0.15">
      <c r="A246" s="31">
        <v>245</v>
      </c>
      <c r="B246" s="32" t="s">
        <v>2823</v>
      </c>
      <c r="C246" s="32" t="s">
        <v>2824</v>
      </c>
      <c r="D246" s="32">
        <v>2014</v>
      </c>
      <c r="E246" s="32" t="s">
        <v>99</v>
      </c>
      <c r="F246" s="32">
        <v>3</v>
      </c>
      <c r="G246" s="32">
        <v>-8</v>
      </c>
      <c r="H246" s="32">
        <v>-6</v>
      </c>
      <c r="I246" s="32">
        <v>-9</v>
      </c>
      <c r="J246" s="32">
        <v>0</v>
      </c>
      <c r="K246" s="32" t="s">
        <v>42</v>
      </c>
      <c r="L246" s="32" t="s">
        <v>43</v>
      </c>
      <c r="M246" s="32">
        <v>0</v>
      </c>
      <c r="N246" s="32">
        <v>1</v>
      </c>
      <c r="O246" s="32" t="s">
        <v>84</v>
      </c>
      <c r="P246" s="32" t="s">
        <v>113</v>
      </c>
      <c r="Q246" s="32">
        <v>1</v>
      </c>
      <c r="R246" s="32">
        <v>0</v>
      </c>
      <c r="S246" s="32">
        <v>0</v>
      </c>
      <c r="T246" s="32">
        <f t="shared" si="17"/>
        <v>1</v>
      </c>
      <c r="U246" s="32" t="s">
        <v>2825</v>
      </c>
      <c r="V246" s="32" t="s">
        <v>2826</v>
      </c>
      <c r="W246" s="32" t="s">
        <v>17</v>
      </c>
      <c r="X246" s="32" t="s">
        <v>2827</v>
      </c>
      <c r="Y246" s="32" t="s">
        <v>334</v>
      </c>
      <c r="Z246" s="32" t="s">
        <v>2828</v>
      </c>
      <c r="AA246" s="32" t="s">
        <v>2829</v>
      </c>
      <c r="AB246" s="32" t="s">
        <v>2830</v>
      </c>
      <c r="AC246" s="32" t="s">
        <v>2831</v>
      </c>
      <c r="AD246" s="32" t="s">
        <v>2832</v>
      </c>
      <c r="AE246" s="32" t="s">
        <v>2833</v>
      </c>
      <c r="AF246" s="32" t="s">
        <v>2834</v>
      </c>
      <c r="AG246" s="32" t="s">
        <v>96</v>
      </c>
      <c r="AH246" s="45"/>
    </row>
    <row r="247" spans="1:34" ht="13" x14ac:dyDescent="0.15">
      <c r="A247" s="33">
        <v>246</v>
      </c>
      <c r="B247" s="32" t="s">
        <v>2835</v>
      </c>
      <c r="C247" s="32" t="s">
        <v>2836</v>
      </c>
      <c r="D247" s="32">
        <v>2003</v>
      </c>
      <c r="E247" s="32" t="s">
        <v>391</v>
      </c>
      <c r="F247" s="32">
        <v>2</v>
      </c>
      <c r="G247" s="32">
        <v>-10</v>
      </c>
      <c r="H247" s="32">
        <v>-6</v>
      </c>
      <c r="I247" s="32">
        <v>-6</v>
      </c>
      <c r="J247" s="32">
        <v>5</v>
      </c>
      <c r="K247" s="32" t="s">
        <v>42</v>
      </c>
      <c r="L247" s="32" t="s">
        <v>42</v>
      </c>
      <c r="M247" s="32">
        <v>0</v>
      </c>
      <c r="N247" s="32">
        <v>1</v>
      </c>
      <c r="O247" s="32" t="s">
        <v>2837</v>
      </c>
      <c r="P247" s="32" t="s">
        <v>23</v>
      </c>
      <c r="Q247" s="32">
        <v>1</v>
      </c>
      <c r="R247" s="32">
        <v>0</v>
      </c>
      <c r="S247" s="32">
        <v>0</v>
      </c>
      <c r="T247" s="32">
        <f t="shared" si="17"/>
        <v>1</v>
      </c>
      <c r="U247" s="32" t="s">
        <v>191</v>
      </c>
      <c r="V247" s="32" t="s">
        <v>310</v>
      </c>
      <c r="W247" s="32" t="s">
        <v>15</v>
      </c>
      <c r="X247" s="32" t="s">
        <v>137</v>
      </c>
      <c r="Y247" s="32" t="s">
        <v>102</v>
      </c>
      <c r="Z247" s="32" t="s">
        <v>2838</v>
      </c>
      <c r="AA247" s="32" t="s">
        <v>2839</v>
      </c>
      <c r="AB247" s="32" t="s">
        <v>2840</v>
      </c>
      <c r="AC247" s="32" t="s">
        <v>2841</v>
      </c>
      <c r="AD247" s="32" t="s">
        <v>2842</v>
      </c>
      <c r="AE247" s="32" t="s">
        <v>137</v>
      </c>
      <c r="AF247" s="32" t="s">
        <v>2843</v>
      </c>
      <c r="AG247" s="32" t="s">
        <v>96</v>
      </c>
      <c r="AH247" s="35"/>
    </row>
    <row r="248" spans="1:34" ht="13" x14ac:dyDescent="0.15">
      <c r="A248" s="31">
        <v>247</v>
      </c>
      <c r="B248" s="32" t="s">
        <v>2844</v>
      </c>
      <c r="C248" s="32" t="s">
        <v>2845</v>
      </c>
      <c r="D248" s="32">
        <v>2015</v>
      </c>
      <c r="E248" s="32" t="s">
        <v>2846</v>
      </c>
      <c r="F248" s="32">
        <v>2</v>
      </c>
      <c r="G248" s="32">
        <v>-8</v>
      </c>
      <c r="H248" s="32">
        <v>-6</v>
      </c>
      <c r="I248" s="32">
        <v>-6</v>
      </c>
      <c r="J248" s="32">
        <v>2</v>
      </c>
      <c r="K248" s="32" t="s">
        <v>738</v>
      </c>
      <c r="L248" s="32" t="s">
        <v>43</v>
      </c>
      <c r="M248" s="32">
        <v>0</v>
      </c>
      <c r="N248" s="32">
        <v>0</v>
      </c>
      <c r="O248" s="32" t="s">
        <v>243</v>
      </c>
      <c r="P248" s="32" t="s">
        <v>23</v>
      </c>
      <c r="Q248" s="32">
        <v>0.5</v>
      </c>
      <c r="R248" s="32">
        <v>0</v>
      </c>
      <c r="S248" s="32">
        <v>0.5</v>
      </c>
      <c r="T248" s="32">
        <f t="shared" si="17"/>
        <v>1</v>
      </c>
      <c r="U248" s="32" t="s">
        <v>2847</v>
      </c>
      <c r="V248" s="32" t="s">
        <v>2848</v>
      </c>
      <c r="W248" s="32" t="s">
        <v>17</v>
      </c>
      <c r="X248" s="32" t="s">
        <v>2849</v>
      </c>
      <c r="Y248" s="32" t="s">
        <v>2850</v>
      </c>
      <c r="Z248" s="32" t="s">
        <v>2851</v>
      </c>
      <c r="AA248" s="32" t="s">
        <v>2852</v>
      </c>
      <c r="AB248" s="32" t="s">
        <v>2853</v>
      </c>
      <c r="AC248" s="32" t="s">
        <v>2854</v>
      </c>
      <c r="AD248" s="32" t="s">
        <v>2855</v>
      </c>
      <c r="AE248" s="32" t="s">
        <v>94</v>
      </c>
      <c r="AF248" s="32" t="s">
        <v>2856</v>
      </c>
      <c r="AG248" s="32" t="s">
        <v>96</v>
      </c>
      <c r="AH248" s="32" t="s">
        <v>126</v>
      </c>
    </row>
    <row r="249" spans="1:34" ht="13" x14ac:dyDescent="0.15">
      <c r="A249" s="33">
        <v>248</v>
      </c>
      <c r="B249" s="33" t="s">
        <v>2857</v>
      </c>
      <c r="C249" s="33" t="s">
        <v>2858</v>
      </c>
      <c r="D249" s="33">
        <v>2011</v>
      </c>
      <c r="E249" s="33" t="s">
        <v>141</v>
      </c>
      <c r="F249" s="33">
        <v>3</v>
      </c>
      <c r="G249" s="33">
        <v>-3</v>
      </c>
      <c r="H249" s="33">
        <v>-1</v>
      </c>
      <c r="I249" s="46">
        <v>-2</v>
      </c>
      <c r="J249" s="46">
        <v>0</v>
      </c>
      <c r="K249" s="33" t="s">
        <v>45</v>
      </c>
      <c r="L249" s="33" t="s">
        <v>45</v>
      </c>
      <c r="M249" s="33">
        <v>0</v>
      </c>
      <c r="N249" s="33">
        <v>1</v>
      </c>
      <c r="O249" s="33" t="s">
        <v>84</v>
      </c>
      <c r="P249" s="33" t="s">
        <v>23</v>
      </c>
      <c r="Q249" s="33">
        <v>0.25</v>
      </c>
      <c r="R249" s="33">
        <v>0.75</v>
      </c>
      <c r="S249" s="33">
        <v>0</v>
      </c>
      <c r="T249" s="33">
        <f t="shared" si="17"/>
        <v>1</v>
      </c>
      <c r="U249" s="33" t="s">
        <v>2859</v>
      </c>
      <c r="V249" s="33" t="s">
        <v>143</v>
      </c>
      <c r="W249" s="33" t="s">
        <v>31</v>
      </c>
      <c r="X249" s="33" t="s">
        <v>259</v>
      </c>
      <c r="Y249" s="33" t="s">
        <v>582</v>
      </c>
      <c r="Z249" s="33" t="s">
        <v>2860</v>
      </c>
      <c r="AA249" s="33" t="s">
        <v>2861</v>
      </c>
      <c r="AB249" s="33" t="s">
        <v>2862</v>
      </c>
      <c r="AC249" s="33" t="s">
        <v>2863</v>
      </c>
      <c r="AD249" s="33" t="s">
        <v>2164</v>
      </c>
      <c r="AE249" s="33" t="s">
        <v>2864</v>
      </c>
      <c r="AF249" s="33" t="s">
        <v>2865</v>
      </c>
      <c r="AG249" s="33" t="s">
        <v>96</v>
      </c>
      <c r="AH249" s="34"/>
    </row>
    <row r="250" spans="1:34" ht="13" x14ac:dyDescent="0.15">
      <c r="A250" s="31">
        <v>249</v>
      </c>
      <c r="B250" s="31" t="s">
        <v>2866</v>
      </c>
      <c r="C250" s="31" t="s">
        <v>2867</v>
      </c>
      <c r="D250" s="31">
        <v>2004</v>
      </c>
      <c r="E250" s="31" t="s">
        <v>2868</v>
      </c>
      <c r="F250" s="31">
        <v>2</v>
      </c>
      <c r="G250" s="31">
        <v>-10</v>
      </c>
      <c r="H250" s="31">
        <v>-6</v>
      </c>
      <c r="I250" s="31">
        <v>2</v>
      </c>
      <c r="J250" s="31">
        <v>2</v>
      </c>
      <c r="K250" s="31" t="s">
        <v>330</v>
      </c>
      <c r="L250" s="31" t="s">
        <v>42</v>
      </c>
      <c r="M250" s="31">
        <v>0</v>
      </c>
      <c r="N250" s="31">
        <v>1</v>
      </c>
      <c r="O250" s="31" t="s">
        <v>84</v>
      </c>
      <c r="P250" s="31" t="s">
        <v>16</v>
      </c>
      <c r="Q250" s="31">
        <v>0</v>
      </c>
      <c r="R250" s="31">
        <v>1</v>
      </c>
      <c r="S250" s="31">
        <v>0</v>
      </c>
      <c r="T250" s="31">
        <f t="shared" si="17"/>
        <v>1</v>
      </c>
      <c r="U250" s="31" t="s">
        <v>2869</v>
      </c>
      <c r="V250" s="31" t="s">
        <v>332</v>
      </c>
      <c r="W250" s="31" t="s">
        <v>15</v>
      </c>
      <c r="X250" s="31" t="s">
        <v>2870</v>
      </c>
      <c r="Y250" s="31" t="s">
        <v>1015</v>
      </c>
      <c r="Z250" s="31" t="s">
        <v>2871</v>
      </c>
      <c r="AA250" s="31" t="s">
        <v>2872</v>
      </c>
      <c r="AB250" s="31" t="s">
        <v>2873</v>
      </c>
      <c r="AC250" s="31" t="s">
        <v>2874</v>
      </c>
      <c r="AD250" s="31" t="s">
        <v>2875</v>
      </c>
      <c r="AE250" s="31" t="s">
        <v>94</v>
      </c>
      <c r="AF250" s="31" t="s">
        <v>2876</v>
      </c>
      <c r="AG250" s="31" t="s">
        <v>96</v>
      </c>
      <c r="AH250" s="47"/>
    </row>
    <row r="251" spans="1:34" ht="13" x14ac:dyDescent="0.15">
      <c r="A251" s="33">
        <v>250</v>
      </c>
      <c r="B251" s="32" t="s">
        <v>2877</v>
      </c>
      <c r="C251" s="32" t="s">
        <v>2878</v>
      </c>
      <c r="D251" s="32">
        <v>2021</v>
      </c>
      <c r="E251" s="32" t="s">
        <v>99</v>
      </c>
      <c r="F251" s="32">
        <v>2</v>
      </c>
      <c r="G251" s="32">
        <v>-9</v>
      </c>
      <c r="H251" s="32">
        <v>-7</v>
      </c>
      <c r="I251" s="32">
        <v>-9</v>
      </c>
      <c r="J251" s="32">
        <v>5</v>
      </c>
      <c r="K251" s="32" t="s">
        <v>42</v>
      </c>
      <c r="L251" s="32" t="s">
        <v>42</v>
      </c>
      <c r="M251" s="32">
        <v>0</v>
      </c>
      <c r="N251" s="32">
        <v>1</v>
      </c>
      <c r="O251" s="32" t="s">
        <v>84</v>
      </c>
      <c r="P251" s="32" t="s">
        <v>16</v>
      </c>
      <c r="Q251" s="32">
        <v>1</v>
      </c>
      <c r="R251" s="32">
        <v>0</v>
      </c>
      <c r="S251" s="32">
        <v>0</v>
      </c>
      <c r="T251" s="32">
        <f t="shared" si="17"/>
        <v>1</v>
      </c>
      <c r="U251" s="32" t="s">
        <v>2879</v>
      </c>
      <c r="V251" s="32" t="s">
        <v>310</v>
      </c>
      <c r="W251" s="32" t="s">
        <v>15</v>
      </c>
      <c r="X251" s="32" t="s">
        <v>496</v>
      </c>
      <c r="Y251" s="32" t="s">
        <v>1540</v>
      </c>
      <c r="Z251" s="32" t="s">
        <v>2880</v>
      </c>
      <c r="AA251" s="32" t="s">
        <v>2881</v>
      </c>
      <c r="AB251" s="32" t="s">
        <v>2882</v>
      </c>
      <c r="AC251" s="32" t="s">
        <v>2883</v>
      </c>
      <c r="AD251" s="32" t="s">
        <v>2884</v>
      </c>
      <c r="AE251" s="32" t="s">
        <v>2885</v>
      </c>
      <c r="AF251" s="32" t="s">
        <v>2886</v>
      </c>
      <c r="AG251" s="32" t="s">
        <v>96</v>
      </c>
      <c r="AH251" s="32"/>
    </row>
    <row r="252" spans="1:34" ht="13" x14ac:dyDescent="0.15">
      <c r="A252" s="31">
        <v>251</v>
      </c>
      <c r="B252" s="32" t="s">
        <v>2887</v>
      </c>
      <c r="C252" s="32" t="s">
        <v>2888</v>
      </c>
      <c r="D252" s="32">
        <v>2003</v>
      </c>
      <c r="E252" s="32" t="s">
        <v>2889</v>
      </c>
      <c r="F252" s="32">
        <v>2</v>
      </c>
      <c r="G252" s="32">
        <v>-10</v>
      </c>
      <c r="H252" s="32">
        <v>-6</v>
      </c>
      <c r="I252" s="32">
        <v>-6</v>
      </c>
      <c r="J252" s="32">
        <v>5</v>
      </c>
      <c r="K252" s="32" t="s">
        <v>42</v>
      </c>
      <c r="L252" s="32" t="s">
        <v>42</v>
      </c>
      <c r="M252" s="32">
        <v>0</v>
      </c>
      <c r="N252" s="32">
        <v>0</v>
      </c>
      <c r="O252" s="32" t="s">
        <v>84</v>
      </c>
      <c r="P252" s="32" t="s">
        <v>16</v>
      </c>
      <c r="Q252" s="32">
        <v>0</v>
      </c>
      <c r="R252" s="32">
        <v>0.75</v>
      </c>
      <c r="S252" s="32">
        <v>0.25</v>
      </c>
      <c r="T252" s="32">
        <f t="shared" si="17"/>
        <v>1</v>
      </c>
      <c r="U252" s="32" t="s">
        <v>2890</v>
      </c>
      <c r="V252" s="32" t="s">
        <v>2891</v>
      </c>
      <c r="W252" s="32" t="s">
        <v>15</v>
      </c>
      <c r="X252" s="32" t="s">
        <v>496</v>
      </c>
      <c r="Y252" s="32" t="s">
        <v>2892</v>
      </c>
      <c r="Z252" s="32" t="s">
        <v>2893</v>
      </c>
      <c r="AA252" s="32" t="s">
        <v>2894</v>
      </c>
      <c r="AB252" s="32" t="s">
        <v>2895</v>
      </c>
      <c r="AC252" s="32" t="s">
        <v>2896</v>
      </c>
      <c r="AD252" s="32" t="s">
        <v>575</v>
      </c>
      <c r="AE252" s="32" t="s">
        <v>2897</v>
      </c>
      <c r="AF252" s="32" t="s">
        <v>2898</v>
      </c>
      <c r="AG252" s="32" t="s">
        <v>96</v>
      </c>
      <c r="AH252" s="32" t="s">
        <v>2899</v>
      </c>
    </row>
    <row r="253" spans="1:34" ht="13" x14ac:dyDescent="0.15">
      <c r="A253" s="33">
        <v>252</v>
      </c>
      <c r="B253" s="32" t="s">
        <v>2900</v>
      </c>
      <c r="C253" s="32" t="s">
        <v>2901</v>
      </c>
      <c r="D253" s="32">
        <v>2016</v>
      </c>
      <c r="E253" s="32" t="s">
        <v>2902</v>
      </c>
      <c r="F253" s="32">
        <v>2</v>
      </c>
      <c r="G253" s="32">
        <v>-3</v>
      </c>
      <c r="H253" s="32">
        <v>-2</v>
      </c>
      <c r="I253" s="32">
        <v>-2</v>
      </c>
      <c r="J253" s="32">
        <v>0</v>
      </c>
      <c r="K253" s="32" t="s">
        <v>216</v>
      </c>
      <c r="L253" s="32" t="s">
        <v>45</v>
      </c>
      <c r="M253" s="32">
        <v>0</v>
      </c>
      <c r="N253" s="32">
        <v>1</v>
      </c>
      <c r="O253" s="32" t="s">
        <v>84</v>
      </c>
      <c r="P253" s="32" t="s">
        <v>23</v>
      </c>
      <c r="Q253" s="32">
        <v>0</v>
      </c>
      <c r="R253" s="32">
        <v>1</v>
      </c>
      <c r="S253" s="32">
        <v>0</v>
      </c>
      <c r="T253" s="32">
        <f t="shared" si="17"/>
        <v>1</v>
      </c>
      <c r="U253" s="32" t="s">
        <v>2903</v>
      </c>
      <c r="V253" s="32" t="s">
        <v>2904</v>
      </c>
      <c r="W253" s="32" t="s">
        <v>33</v>
      </c>
      <c r="X253" s="32" t="s">
        <v>259</v>
      </c>
      <c r="Y253" s="32" t="s">
        <v>102</v>
      </c>
      <c r="Z253" s="32" t="s">
        <v>2905</v>
      </c>
      <c r="AA253" s="32" t="s">
        <v>2906</v>
      </c>
      <c r="AB253" s="32" t="s">
        <v>2907</v>
      </c>
      <c r="AC253" s="32" t="s">
        <v>2908</v>
      </c>
      <c r="AD253" s="32" t="s">
        <v>2909</v>
      </c>
      <c r="AE253" s="32" t="s">
        <v>137</v>
      </c>
      <c r="AF253" s="32" t="s">
        <v>2910</v>
      </c>
      <c r="AG253" s="32" t="s">
        <v>96</v>
      </c>
      <c r="AH253" s="35"/>
    </row>
    <row r="254" spans="1:34" ht="13" x14ac:dyDescent="0.15">
      <c r="A254" s="31">
        <v>253</v>
      </c>
      <c r="B254" s="32" t="s">
        <v>2911</v>
      </c>
      <c r="C254" s="32" t="s">
        <v>2912</v>
      </c>
      <c r="D254" s="32">
        <v>2005</v>
      </c>
      <c r="E254" s="32" t="s">
        <v>2913</v>
      </c>
      <c r="F254" s="32">
        <v>3</v>
      </c>
      <c r="G254" s="32">
        <v>-3</v>
      </c>
      <c r="H254" s="32">
        <v>-1</v>
      </c>
      <c r="I254" s="32">
        <v>0</v>
      </c>
      <c r="J254" s="32">
        <v>0</v>
      </c>
      <c r="K254" s="32" t="s">
        <v>45</v>
      </c>
      <c r="L254" s="32" t="s">
        <v>45</v>
      </c>
      <c r="M254" s="32">
        <v>0</v>
      </c>
      <c r="N254" s="32">
        <v>1</v>
      </c>
      <c r="O254" s="32" t="s">
        <v>1949</v>
      </c>
      <c r="P254" s="32" t="s">
        <v>16</v>
      </c>
      <c r="Q254" s="32">
        <v>0.75</v>
      </c>
      <c r="R254" s="32">
        <v>0.25</v>
      </c>
      <c r="S254" s="32">
        <v>0</v>
      </c>
      <c r="T254" s="32">
        <f t="shared" si="17"/>
        <v>1</v>
      </c>
      <c r="U254" s="32" t="s">
        <v>2914</v>
      </c>
      <c r="V254" s="32" t="s">
        <v>2915</v>
      </c>
      <c r="W254" s="32" t="s">
        <v>35</v>
      </c>
      <c r="X254" s="32" t="s">
        <v>117</v>
      </c>
      <c r="Y254" s="32" t="s">
        <v>102</v>
      </c>
      <c r="Z254" s="32" t="s">
        <v>2916</v>
      </c>
      <c r="AA254" s="32" t="s">
        <v>2917</v>
      </c>
      <c r="AB254" s="32" t="s">
        <v>2918</v>
      </c>
      <c r="AC254" s="32" t="s">
        <v>2919</v>
      </c>
      <c r="AD254" s="32" t="s">
        <v>2920</v>
      </c>
      <c r="AE254" s="32" t="s">
        <v>94</v>
      </c>
      <c r="AF254" s="32" t="s">
        <v>2921</v>
      </c>
      <c r="AG254" s="32" t="s">
        <v>151</v>
      </c>
      <c r="AH254" s="45"/>
    </row>
    <row r="255" spans="1:34" ht="13" x14ac:dyDescent="0.15">
      <c r="A255" s="33">
        <v>254</v>
      </c>
      <c r="B255" s="32" t="s">
        <v>2922</v>
      </c>
      <c r="C255" s="32" t="s">
        <v>2923</v>
      </c>
      <c r="D255" s="32">
        <v>2010</v>
      </c>
      <c r="E255" s="32" t="s">
        <v>2924</v>
      </c>
      <c r="F255" s="32">
        <v>2</v>
      </c>
      <c r="G255" s="32">
        <v>-3</v>
      </c>
      <c r="H255" s="32">
        <v>-3</v>
      </c>
      <c r="I255" s="32">
        <v>0</v>
      </c>
      <c r="J255" s="32">
        <v>0</v>
      </c>
      <c r="K255" s="32" t="s">
        <v>44</v>
      </c>
      <c r="L255" s="32" t="s">
        <v>45</v>
      </c>
      <c r="M255" s="32">
        <v>0</v>
      </c>
      <c r="N255" s="32">
        <v>1</v>
      </c>
      <c r="O255" s="32" t="s">
        <v>84</v>
      </c>
      <c r="P255" s="32" t="s">
        <v>23</v>
      </c>
      <c r="Q255" s="32">
        <v>0.25</v>
      </c>
      <c r="R255" s="32">
        <v>0.75</v>
      </c>
      <c r="S255" s="32">
        <v>0</v>
      </c>
      <c r="T255" s="32">
        <f t="shared" si="17"/>
        <v>1</v>
      </c>
      <c r="U255" s="32" t="s">
        <v>2925</v>
      </c>
      <c r="V255" s="32" t="s">
        <v>2926</v>
      </c>
      <c r="W255" s="32" t="s">
        <v>36</v>
      </c>
      <c r="X255" s="32" t="s">
        <v>296</v>
      </c>
      <c r="Y255" s="32" t="s">
        <v>205</v>
      </c>
      <c r="Z255" s="32" t="s">
        <v>2927</v>
      </c>
      <c r="AA255" s="32" t="s">
        <v>2928</v>
      </c>
      <c r="AB255" s="32" t="s">
        <v>2929</v>
      </c>
      <c r="AC255" s="32" t="s">
        <v>2930</v>
      </c>
      <c r="AD255" s="32" t="s">
        <v>2931</v>
      </c>
      <c r="AE255" s="32" t="s">
        <v>137</v>
      </c>
      <c r="AF255" s="32" t="s">
        <v>2932</v>
      </c>
      <c r="AG255" s="32" t="s">
        <v>96</v>
      </c>
      <c r="AH255" s="35"/>
    </row>
    <row r="256" spans="1:34" ht="13" x14ac:dyDescent="0.15">
      <c r="A256" s="31">
        <v>255</v>
      </c>
      <c r="B256" s="32" t="s">
        <v>2933</v>
      </c>
      <c r="C256" s="32" t="s">
        <v>2934</v>
      </c>
      <c r="D256" s="32">
        <v>2020</v>
      </c>
      <c r="E256" s="32" t="s">
        <v>2310</v>
      </c>
      <c r="F256" s="32">
        <v>2</v>
      </c>
      <c r="G256" s="32">
        <v>-10</v>
      </c>
      <c r="H256" s="32">
        <v>-4</v>
      </c>
      <c r="I256" s="32">
        <v>-3</v>
      </c>
      <c r="J256" s="32">
        <v>0</v>
      </c>
      <c r="K256" s="32" t="s">
        <v>604</v>
      </c>
      <c r="L256" s="32" t="s">
        <v>43</v>
      </c>
      <c r="M256" s="32">
        <v>0</v>
      </c>
      <c r="N256" s="32">
        <v>1</v>
      </c>
      <c r="O256" s="32" t="s">
        <v>243</v>
      </c>
      <c r="P256" s="32" t="s">
        <v>16</v>
      </c>
      <c r="Q256" s="32">
        <v>0.75</v>
      </c>
      <c r="R256" s="32">
        <v>0.25</v>
      </c>
      <c r="S256" s="32">
        <v>0</v>
      </c>
      <c r="T256" s="32">
        <f t="shared" si="17"/>
        <v>1</v>
      </c>
      <c r="U256" s="32" t="s">
        <v>2935</v>
      </c>
      <c r="V256" s="32" t="s">
        <v>2936</v>
      </c>
      <c r="W256" s="32" t="s">
        <v>21</v>
      </c>
      <c r="X256" s="32" t="s">
        <v>2937</v>
      </c>
      <c r="Y256" s="32" t="s">
        <v>233</v>
      </c>
      <c r="Z256" s="32" t="s">
        <v>2938</v>
      </c>
      <c r="AA256" s="32" t="s">
        <v>2939</v>
      </c>
      <c r="AB256" s="32" t="s">
        <v>2940</v>
      </c>
      <c r="AC256" s="32" t="s">
        <v>2941</v>
      </c>
      <c r="AD256" s="32" t="s">
        <v>2942</v>
      </c>
      <c r="AE256" s="32" t="s">
        <v>94</v>
      </c>
      <c r="AF256" s="32" t="s">
        <v>2943</v>
      </c>
      <c r="AG256" s="32" t="s">
        <v>96</v>
      </c>
      <c r="AH256" s="32" t="s">
        <v>126</v>
      </c>
    </row>
    <row r="257" spans="1:34" ht="13" x14ac:dyDescent="0.15">
      <c r="A257" s="33">
        <v>256</v>
      </c>
      <c r="B257" s="32" t="s">
        <v>2944</v>
      </c>
      <c r="C257" s="32" t="s">
        <v>2945</v>
      </c>
      <c r="D257" s="32">
        <v>2021</v>
      </c>
      <c r="E257" s="32" t="s">
        <v>2946</v>
      </c>
      <c r="F257" s="32">
        <v>2</v>
      </c>
      <c r="G257" s="32">
        <v>-7</v>
      </c>
      <c r="H257" s="32">
        <v>-4</v>
      </c>
      <c r="I257" s="32">
        <v>2</v>
      </c>
      <c r="J257" s="32">
        <v>2</v>
      </c>
      <c r="K257" s="32" t="s">
        <v>44</v>
      </c>
      <c r="L257" s="32" t="s">
        <v>44</v>
      </c>
      <c r="M257" s="32">
        <v>0</v>
      </c>
      <c r="N257" s="32">
        <v>1</v>
      </c>
      <c r="O257" s="32" t="s">
        <v>1949</v>
      </c>
      <c r="P257" s="32" t="s">
        <v>16</v>
      </c>
      <c r="Q257" s="32">
        <v>0.25</v>
      </c>
      <c r="R257" s="32">
        <v>0.75</v>
      </c>
      <c r="S257" s="32">
        <v>0</v>
      </c>
      <c r="T257" s="32">
        <f t="shared" si="17"/>
        <v>1</v>
      </c>
      <c r="U257" s="32" t="s">
        <v>2947</v>
      </c>
      <c r="V257" s="32" t="s">
        <v>2948</v>
      </c>
      <c r="W257" s="32" t="s">
        <v>25</v>
      </c>
      <c r="X257" s="32" t="s">
        <v>2949</v>
      </c>
      <c r="Y257" s="32" t="s">
        <v>88</v>
      </c>
      <c r="Z257" s="32" t="s">
        <v>2950</v>
      </c>
      <c r="AA257" s="32" t="s">
        <v>2951</v>
      </c>
      <c r="AB257" s="32" t="s">
        <v>2952</v>
      </c>
      <c r="AC257" s="32" t="s">
        <v>2953</v>
      </c>
      <c r="AD257" s="32" t="s">
        <v>2954</v>
      </c>
      <c r="AE257" s="32" t="s">
        <v>2955</v>
      </c>
      <c r="AF257" s="32" t="s">
        <v>2956</v>
      </c>
      <c r="AG257" s="32" t="s">
        <v>96</v>
      </c>
      <c r="AH257" s="45"/>
    </row>
    <row r="258" spans="1:34" ht="13" x14ac:dyDescent="0.15">
      <c r="A258" s="31">
        <v>257</v>
      </c>
      <c r="B258" s="32" t="s">
        <v>2957</v>
      </c>
      <c r="C258" s="32" t="s">
        <v>2958</v>
      </c>
      <c r="D258" s="32">
        <v>2008</v>
      </c>
      <c r="E258" s="32" t="s">
        <v>111</v>
      </c>
      <c r="F258" s="32">
        <v>3</v>
      </c>
      <c r="G258" s="32">
        <v>-3</v>
      </c>
      <c r="H258" s="32">
        <v>-2</v>
      </c>
      <c r="I258" s="32">
        <v>-6</v>
      </c>
      <c r="J258" s="32">
        <v>0</v>
      </c>
      <c r="K258" s="32" t="s">
        <v>45</v>
      </c>
      <c r="L258" s="32" t="s">
        <v>45</v>
      </c>
      <c r="M258" s="32">
        <v>0</v>
      </c>
      <c r="N258" s="32">
        <v>1</v>
      </c>
      <c r="O258" s="32" t="s">
        <v>84</v>
      </c>
      <c r="P258" s="32" t="s">
        <v>23</v>
      </c>
      <c r="Q258" s="32">
        <v>1</v>
      </c>
      <c r="R258" s="32">
        <v>0</v>
      </c>
      <c r="S258" s="32">
        <v>0</v>
      </c>
      <c r="T258" s="32">
        <f t="shared" si="17"/>
        <v>1</v>
      </c>
      <c r="U258" s="32" t="s">
        <v>2959</v>
      </c>
      <c r="V258" s="32" t="s">
        <v>520</v>
      </c>
      <c r="W258" s="32" t="s">
        <v>34</v>
      </c>
      <c r="X258" s="32" t="s">
        <v>521</v>
      </c>
      <c r="Y258" s="32" t="s">
        <v>102</v>
      </c>
      <c r="Z258" s="32" t="s">
        <v>2960</v>
      </c>
      <c r="AA258" s="32" t="s">
        <v>2961</v>
      </c>
      <c r="AB258" s="32" t="s">
        <v>2962</v>
      </c>
      <c r="AC258" s="32" t="s">
        <v>2963</v>
      </c>
      <c r="AD258" s="32" t="s">
        <v>2164</v>
      </c>
      <c r="AE258" s="32" t="s">
        <v>137</v>
      </c>
      <c r="AF258" s="32" t="s">
        <v>2964</v>
      </c>
      <c r="AG258" s="32" t="s">
        <v>2965</v>
      </c>
      <c r="AH258" s="32" t="s">
        <v>126</v>
      </c>
    </row>
    <row r="259" spans="1:34" ht="13" x14ac:dyDescent="0.15">
      <c r="A259" s="33">
        <v>258</v>
      </c>
      <c r="B259" s="32" t="s">
        <v>2966</v>
      </c>
      <c r="C259" s="32" t="s">
        <v>2967</v>
      </c>
      <c r="D259" s="32">
        <v>2016</v>
      </c>
      <c r="E259" s="32" t="s">
        <v>2968</v>
      </c>
      <c r="F259" s="32">
        <v>3</v>
      </c>
      <c r="G259" s="32">
        <v>-10</v>
      </c>
      <c r="H259" s="32">
        <v>-7</v>
      </c>
      <c r="I259" s="32">
        <v>-9</v>
      </c>
      <c r="J259" s="32">
        <v>0</v>
      </c>
      <c r="K259" s="32" t="s">
        <v>2969</v>
      </c>
      <c r="L259" s="32" t="s">
        <v>494</v>
      </c>
      <c r="M259" s="32">
        <v>1</v>
      </c>
      <c r="N259" s="32">
        <v>0</v>
      </c>
      <c r="O259" s="32" t="s">
        <v>84</v>
      </c>
      <c r="P259" s="32" t="s">
        <v>23</v>
      </c>
      <c r="Q259" s="32">
        <v>0.25</v>
      </c>
      <c r="R259" s="32">
        <v>0</v>
      </c>
      <c r="S259" s="32">
        <v>0.75</v>
      </c>
      <c r="T259" s="32">
        <f t="shared" si="17"/>
        <v>1</v>
      </c>
      <c r="U259" s="32" t="s">
        <v>2970</v>
      </c>
      <c r="V259" s="32" t="s">
        <v>2971</v>
      </c>
      <c r="W259" s="32" t="s">
        <v>116</v>
      </c>
      <c r="X259" s="32" t="s">
        <v>2972</v>
      </c>
      <c r="Y259" s="32" t="s">
        <v>448</v>
      </c>
      <c r="Z259" s="32" t="s">
        <v>2973</v>
      </c>
      <c r="AA259" s="32" t="s">
        <v>2974</v>
      </c>
      <c r="AB259" s="32" t="s">
        <v>2975</v>
      </c>
      <c r="AC259" s="32" t="s">
        <v>2976</v>
      </c>
      <c r="AD259" s="32" t="s">
        <v>2977</v>
      </c>
      <c r="AE259" s="32" t="s">
        <v>2978</v>
      </c>
      <c r="AF259" s="32" t="s">
        <v>2979</v>
      </c>
      <c r="AG259" s="32" t="s">
        <v>96</v>
      </c>
      <c r="AH259" s="32" t="s">
        <v>2980</v>
      </c>
    </row>
    <row r="260" spans="1:34" ht="13" x14ac:dyDescent="0.15">
      <c r="A260" s="31">
        <v>259</v>
      </c>
      <c r="B260" s="32" t="s">
        <v>2981</v>
      </c>
      <c r="C260" s="32" t="s">
        <v>2982</v>
      </c>
      <c r="D260" s="32">
        <v>2021</v>
      </c>
      <c r="E260" s="32" t="s">
        <v>2983</v>
      </c>
      <c r="F260" s="32">
        <v>2</v>
      </c>
      <c r="G260" s="32">
        <v>-5</v>
      </c>
      <c r="H260" s="32">
        <v>-4</v>
      </c>
      <c r="I260" s="32">
        <v>5</v>
      </c>
      <c r="J260" s="32">
        <v>6</v>
      </c>
      <c r="K260" s="32" t="s">
        <v>604</v>
      </c>
      <c r="L260" s="32" t="s">
        <v>43</v>
      </c>
      <c r="M260" s="32">
        <v>0</v>
      </c>
      <c r="N260" s="32">
        <v>0</v>
      </c>
      <c r="O260" s="32" t="s">
        <v>968</v>
      </c>
      <c r="P260" s="32" t="s">
        <v>23</v>
      </c>
      <c r="Q260" s="32">
        <v>1</v>
      </c>
      <c r="R260" s="32">
        <v>0</v>
      </c>
      <c r="S260" s="32">
        <v>0</v>
      </c>
      <c r="T260" s="32">
        <f t="shared" si="17"/>
        <v>1</v>
      </c>
      <c r="U260" s="32" t="s">
        <v>2984</v>
      </c>
      <c r="V260" s="32" t="s">
        <v>2985</v>
      </c>
      <c r="W260" s="32" t="s">
        <v>21</v>
      </c>
      <c r="X260" s="32" t="s">
        <v>2986</v>
      </c>
      <c r="Y260" s="32" t="s">
        <v>570</v>
      </c>
      <c r="Z260" s="32" t="s">
        <v>2987</v>
      </c>
      <c r="AA260" s="32" t="s">
        <v>2988</v>
      </c>
      <c r="AB260" s="32" t="s">
        <v>2989</v>
      </c>
      <c r="AC260" s="32" t="s">
        <v>2990</v>
      </c>
      <c r="AD260" s="32" t="s">
        <v>2991</v>
      </c>
      <c r="AE260" s="32" t="s">
        <v>2992</v>
      </c>
      <c r="AF260" s="32" t="s">
        <v>2993</v>
      </c>
      <c r="AG260" s="32" t="s">
        <v>96</v>
      </c>
      <c r="AH260" s="32" t="s">
        <v>126</v>
      </c>
    </row>
    <row r="261" spans="1:34" ht="13" x14ac:dyDescent="0.15">
      <c r="A261" s="33">
        <v>260</v>
      </c>
      <c r="B261" s="33" t="s">
        <v>2994</v>
      </c>
      <c r="C261" s="33" t="s">
        <v>2995</v>
      </c>
      <c r="D261" s="33">
        <v>2016</v>
      </c>
      <c r="E261" s="33" t="s">
        <v>639</v>
      </c>
      <c r="F261" s="33">
        <v>2</v>
      </c>
      <c r="G261" s="33">
        <v>-10</v>
      </c>
      <c r="H261" s="33">
        <v>-4</v>
      </c>
      <c r="I261" s="33">
        <v>2</v>
      </c>
      <c r="J261" s="33">
        <v>2</v>
      </c>
      <c r="K261" s="33" t="s">
        <v>2996</v>
      </c>
      <c r="L261" s="33" t="s">
        <v>42</v>
      </c>
      <c r="M261" s="33">
        <v>0</v>
      </c>
      <c r="N261" s="33">
        <v>0</v>
      </c>
      <c r="O261" s="33" t="s">
        <v>84</v>
      </c>
      <c r="P261" s="33" t="s">
        <v>23</v>
      </c>
      <c r="Q261" s="33">
        <v>0.75</v>
      </c>
      <c r="R261" s="33">
        <v>0.25</v>
      </c>
      <c r="S261" s="33">
        <v>0</v>
      </c>
      <c r="T261" s="33">
        <v>0</v>
      </c>
      <c r="U261" s="33" t="s">
        <v>2997</v>
      </c>
      <c r="V261" s="33" t="s">
        <v>332</v>
      </c>
      <c r="W261" s="33" t="s">
        <v>15</v>
      </c>
      <c r="X261" s="33" t="s">
        <v>2998</v>
      </c>
      <c r="Y261" s="33" t="s">
        <v>2892</v>
      </c>
      <c r="Z261" s="33" t="s">
        <v>2999</v>
      </c>
      <c r="AA261" s="33" t="s">
        <v>3000</v>
      </c>
      <c r="AB261" s="33" t="s">
        <v>3001</v>
      </c>
      <c r="AC261" s="33" t="s">
        <v>3002</v>
      </c>
      <c r="AD261" s="33" t="s">
        <v>3003</v>
      </c>
      <c r="AE261" s="33" t="s">
        <v>94</v>
      </c>
      <c r="AF261" s="33" t="s">
        <v>3004</v>
      </c>
      <c r="AG261" s="33" t="s">
        <v>96</v>
      </c>
      <c r="AH261" s="33" t="s">
        <v>126</v>
      </c>
    </row>
    <row r="262" spans="1:34" ht="13" x14ac:dyDescent="0.15">
      <c r="A262" s="31">
        <v>261</v>
      </c>
      <c r="B262" s="32" t="s">
        <v>3005</v>
      </c>
      <c r="C262" s="32" t="s">
        <v>3006</v>
      </c>
      <c r="D262" s="32">
        <v>2005</v>
      </c>
      <c r="E262" s="32" t="s">
        <v>3007</v>
      </c>
      <c r="F262" s="32">
        <v>3</v>
      </c>
      <c r="G262" s="32">
        <v>-10</v>
      </c>
      <c r="H262" s="32">
        <v>-1</v>
      </c>
      <c r="I262" s="32">
        <v>0</v>
      </c>
      <c r="J262" s="32">
        <v>9</v>
      </c>
      <c r="K262" s="32" t="s">
        <v>112</v>
      </c>
      <c r="L262" s="32" t="s">
        <v>112</v>
      </c>
      <c r="M262" s="32">
        <v>1</v>
      </c>
      <c r="N262" s="32">
        <v>0</v>
      </c>
      <c r="O262" s="32" t="s">
        <v>84</v>
      </c>
      <c r="P262" s="32" t="s">
        <v>16</v>
      </c>
      <c r="Q262" s="32">
        <v>0.3</v>
      </c>
      <c r="R262" s="32">
        <v>0.6</v>
      </c>
      <c r="S262" s="32">
        <v>0.1</v>
      </c>
      <c r="T262" s="32">
        <f t="shared" ref="T262:T276" si="18">SUM(Q262:S262)</f>
        <v>0.99999999999999989</v>
      </c>
      <c r="U262" s="32" t="s">
        <v>3008</v>
      </c>
      <c r="V262" s="32" t="s">
        <v>3009</v>
      </c>
      <c r="W262" s="32" t="s">
        <v>38</v>
      </c>
      <c r="X262" s="32" t="s">
        <v>3010</v>
      </c>
      <c r="Y262" s="32" t="s">
        <v>88</v>
      </c>
      <c r="Z262" s="32" t="s">
        <v>3011</v>
      </c>
      <c r="AA262" s="32" t="s">
        <v>3012</v>
      </c>
      <c r="AB262" s="32" t="s">
        <v>3013</v>
      </c>
      <c r="AC262" s="32" t="s">
        <v>3014</v>
      </c>
      <c r="AD262" s="32" t="s">
        <v>3015</v>
      </c>
      <c r="AE262" s="32" t="s">
        <v>94</v>
      </c>
      <c r="AF262" s="32" t="s">
        <v>3016</v>
      </c>
      <c r="AG262" s="32" t="s">
        <v>96</v>
      </c>
      <c r="AH262" s="32"/>
    </row>
    <row r="263" spans="1:34" ht="13" x14ac:dyDescent="0.15">
      <c r="A263" s="33">
        <v>262</v>
      </c>
      <c r="B263" s="32" t="s">
        <v>3017</v>
      </c>
      <c r="C263" s="32" t="s">
        <v>3018</v>
      </c>
      <c r="D263" s="32">
        <v>2016</v>
      </c>
      <c r="E263" s="32" t="s">
        <v>164</v>
      </c>
      <c r="F263" s="32">
        <v>2</v>
      </c>
      <c r="G263" s="32">
        <v>-3</v>
      </c>
      <c r="H263" s="32">
        <v>-2</v>
      </c>
      <c r="I263" s="32">
        <v>0</v>
      </c>
      <c r="J263" s="32">
        <v>0</v>
      </c>
      <c r="K263" s="32" t="s">
        <v>216</v>
      </c>
      <c r="L263" s="32" t="s">
        <v>45</v>
      </c>
      <c r="M263" s="32">
        <v>0</v>
      </c>
      <c r="N263" s="32">
        <v>1</v>
      </c>
      <c r="O263" s="32" t="s">
        <v>84</v>
      </c>
      <c r="P263" s="32" t="s">
        <v>23</v>
      </c>
      <c r="Q263" s="32">
        <v>0.25</v>
      </c>
      <c r="R263" s="32">
        <v>0.75</v>
      </c>
      <c r="S263" s="32">
        <v>0</v>
      </c>
      <c r="T263" s="32">
        <f t="shared" si="18"/>
        <v>1</v>
      </c>
      <c r="U263" s="32" t="s">
        <v>3019</v>
      </c>
      <c r="V263" s="32" t="s">
        <v>3020</v>
      </c>
      <c r="W263" s="32" t="s">
        <v>34</v>
      </c>
      <c r="X263" s="32" t="s">
        <v>3021</v>
      </c>
      <c r="Y263" s="32" t="s">
        <v>102</v>
      </c>
      <c r="Z263" s="32" t="s">
        <v>3022</v>
      </c>
      <c r="AA263" s="32" t="s">
        <v>3023</v>
      </c>
      <c r="AB263" s="32" t="s">
        <v>3024</v>
      </c>
      <c r="AC263" s="32" t="s">
        <v>3025</v>
      </c>
      <c r="AD263" s="32" t="s">
        <v>3026</v>
      </c>
      <c r="AE263" s="32" t="s">
        <v>137</v>
      </c>
      <c r="AF263" s="32" t="s">
        <v>3027</v>
      </c>
      <c r="AG263" s="32" t="s">
        <v>96</v>
      </c>
      <c r="AH263" s="35"/>
    </row>
    <row r="264" spans="1:34" ht="13" x14ac:dyDescent="0.15">
      <c r="A264" s="31">
        <v>263</v>
      </c>
      <c r="B264" s="32" t="s">
        <v>3028</v>
      </c>
      <c r="C264" s="32" t="s">
        <v>3029</v>
      </c>
      <c r="D264" s="32">
        <v>2009</v>
      </c>
      <c r="E264" s="32" t="s">
        <v>3030</v>
      </c>
      <c r="F264" s="32">
        <v>3</v>
      </c>
      <c r="G264" s="32">
        <v>-3</v>
      </c>
      <c r="H264" s="32">
        <v>-1</v>
      </c>
      <c r="I264" s="32">
        <v>-3</v>
      </c>
      <c r="J264" s="32">
        <v>0</v>
      </c>
      <c r="K264" s="32" t="s">
        <v>45</v>
      </c>
      <c r="L264" s="32" t="s">
        <v>45</v>
      </c>
      <c r="M264" s="32">
        <v>0</v>
      </c>
      <c r="N264" s="32">
        <v>1</v>
      </c>
      <c r="O264" s="32" t="s">
        <v>84</v>
      </c>
      <c r="P264" s="32" t="s">
        <v>23</v>
      </c>
      <c r="Q264" s="32">
        <v>1</v>
      </c>
      <c r="R264" s="32">
        <v>0</v>
      </c>
      <c r="S264" s="32">
        <v>0</v>
      </c>
      <c r="T264" s="32">
        <f t="shared" si="18"/>
        <v>1</v>
      </c>
      <c r="U264" s="32" t="s">
        <v>191</v>
      </c>
      <c r="V264" s="32" t="s">
        <v>3031</v>
      </c>
      <c r="W264" s="32" t="s">
        <v>33</v>
      </c>
      <c r="X264" s="32" t="s">
        <v>259</v>
      </c>
      <c r="Y264" s="32" t="s">
        <v>582</v>
      </c>
      <c r="Z264" s="32" t="s">
        <v>3032</v>
      </c>
      <c r="AA264" s="32" t="s">
        <v>3033</v>
      </c>
      <c r="AB264" s="32" t="s">
        <v>3034</v>
      </c>
      <c r="AC264" s="32" t="s">
        <v>3035</v>
      </c>
      <c r="AD264" s="32" t="s">
        <v>3036</v>
      </c>
      <c r="AE264" s="32" t="s">
        <v>137</v>
      </c>
      <c r="AF264" s="32" t="s">
        <v>3037</v>
      </c>
      <c r="AG264" s="32" t="s">
        <v>96</v>
      </c>
      <c r="AH264" s="35"/>
    </row>
    <row r="265" spans="1:34" ht="13" x14ac:dyDescent="0.15">
      <c r="A265" s="33">
        <v>264</v>
      </c>
      <c r="B265" s="32" t="s">
        <v>3038</v>
      </c>
      <c r="C265" s="32" t="s">
        <v>3039</v>
      </c>
      <c r="D265" s="32">
        <v>2005</v>
      </c>
      <c r="E265" s="32" t="s">
        <v>3040</v>
      </c>
      <c r="F265" s="32">
        <v>3</v>
      </c>
      <c r="G265" s="32">
        <v>-3</v>
      </c>
      <c r="H265" s="32">
        <v>-1</v>
      </c>
      <c r="I265" s="32">
        <v>-3</v>
      </c>
      <c r="J265" s="32">
        <v>0</v>
      </c>
      <c r="K265" s="32" t="s">
        <v>45</v>
      </c>
      <c r="L265" s="32" t="s">
        <v>45</v>
      </c>
      <c r="M265" s="32">
        <v>0</v>
      </c>
      <c r="N265" s="32">
        <v>1</v>
      </c>
      <c r="O265" s="32" t="s">
        <v>84</v>
      </c>
      <c r="P265" s="32" t="s">
        <v>23</v>
      </c>
      <c r="Q265" s="32">
        <v>1</v>
      </c>
      <c r="R265" s="32">
        <v>0</v>
      </c>
      <c r="S265" s="32">
        <v>0</v>
      </c>
      <c r="T265" s="32">
        <f t="shared" si="18"/>
        <v>1</v>
      </c>
      <c r="U265" s="32" t="s">
        <v>3041</v>
      </c>
      <c r="V265" s="32" t="s">
        <v>520</v>
      </c>
      <c r="W265" s="32" t="s">
        <v>34</v>
      </c>
      <c r="X265" s="32" t="s">
        <v>521</v>
      </c>
      <c r="Y265" s="32" t="s">
        <v>582</v>
      </c>
      <c r="Z265" s="32" t="s">
        <v>3042</v>
      </c>
      <c r="AA265" s="32" t="s">
        <v>3043</v>
      </c>
      <c r="AB265" s="32" t="s">
        <v>3044</v>
      </c>
      <c r="AC265" s="32" t="s">
        <v>3045</v>
      </c>
      <c r="AD265" s="32" t="s">
        <v>3046</v>
      </c>
      <c r="AE265" s="32" t="s">
        <v>137</v>
      </c>
      <c r="AF265" s="32" t="s">
        <v>3047</v>
      </c>
      <c r="AG265" s="32" t="s">
        <v>96</v>
      </c>
      <c r="AH265" s="35"/>
    </row>
    <row r="266" spans="1:34" ht="13" x14ac:dyDescent="0.15">
      <c r="A266" s="31">
        <v>265</v>
      </c>
      <c r="B266" s="32" t="s">
        <v>3048</v>
      </c>
      <c r="C266" s="32" t="s">
        <v>3049</v>
      </c>
      <c r="D266" s="32">
        <v>2008</v>
      </c>
      <c r="E266" s="32" t="s">
        <v>3050</v>
      </c>
      <c r="F266" s="32">
        <v>2</v>
      </c>
      <c r="G266" s="32">
        <v>-3</v>
      </c>
      <c r="H266" s="32">
        <v>-2</v>
      </c>
      <c r="I266" s="32">
        <v>-2</v>
      </c>
      <c r="J266" s="32">
        <v>0</v>
      </c>
      <c r="K266" s="32" t="s">
        <v>45</v>
      </c>
      <c r="L266" s="32" t="s">
        <v>45</v>
      </c>
      <c r="M266" s="32">
        <v>0</v>
      </c>
      <c r="N266" s="32">
        <v>1</v>
      </c>
      <c r="O266" s="32" t="s">
        <v>84</v>
      </c>
      <c r="P266" s="32" t="s">
        <v>23</v>
      </c>
      <c r="Q266" s="32">
        <v>0.25</v>
      </c>
      <c r="R266" s="32">
        <v>0.75</v>
      </c>
      <c r="S266" s="32">
        <v>0</v>
      </c>
      <c r="T266" s="32">
        <f t="shared" si="18"/>
        <v>1</v>
      </c>
      <c r="U266" s="32" t="s">
        <v>3051</v>
      </c>
      <c r="V266" s="32" t="s">
        <v>3052</v>
      </c>
      <c r="W266" s="32" t="s">
        <v>31</v>
      </c>
      <c r="X266" s="32" t="s">
        <v>2244</v>
      </c>
      <c r="Y266" s="32" t="s">
        <v>205</v>
      </c>
      <c r="Z266" s="32" t="s">
        <v>3053</v>
      </c>
      <c r="AA266" s="32" t="s">
        <v>3054</v>
      </c>
      <c r="AB266" s="32" t="s">
        <v>3055</v>
      </c>
      <c r="AC266" s="32" t="s">
        <v>3056</v>
      </c>
      <c r="AD266" s="32" t="s">
        <v>3057</v>
      </c>
      <c r="AE266" s="32" t="s">
        <v>94</v>
      </c>
      <c r="AF266" s="32" t="s">
        <v>3058</v>
      </c>
      <c r="AG266" s="32" t="s">
        <v>96</v>
      </c>
      <c r="AH266" s="45"/>
    </row>
    <row r="267" spans="1:34" ht="13" x14ac:dyDescent="0.15">
      <c r="A267" s="33">
        <v>266</v>
      </c>
      <c r="B267" s="33" t="s">
        <v>3059</v>
      </c>
      <c r="C267" s="33" t="s">
        <v>3060</v>
      </c>
      <c r="D267" s="33">
        <v>2019</v>
      </c>
      <c r="E267" s="33" t="s">
        <v>99</v>
      </c>
      <c r="F267" s="33">
        <v>2</v>
      </c>
      <c r="G267" s="33">
        <v>-8</v>
      </c>
      <c r="H267" s="33">
        <v>-6</v>
      </c>
      <c r="I267" s="33">
        <v>-6</v>
      </c>
      <c r="J267" s="33">
        <v>5</v>
      </c>
      <c r="K267" s="33" t="s">
        <v>42</v>
      </c>
      <c r="L267" s="33" t="s">
        <v>42</v>
      </c>
      <c r="M267" s="33">
        <v>0</v>
      </c>
      <c r="N267" s="33">
        <v>1</v>
      </c>
      <c r="O267" s="33" t="s">
        <v>243</v>
      </c>
      <c r="P267" s="33" t="s">
        <v>113</v>
      </c>
      <c r="Q267" s="33">
        <v>1</v>
      </c>
      <c r="R267" s="33">
        <v>0</v>
      </c>
      <c r="S267" s="33">
        <v>0</v>
      </c>
      <c r="T267" s="33">
        <f t="shared" si="18"/>
        <v>1</v>
      </c>
      <c r="U267" s="33" t="s">
        <v>3061</v>
      </c>
      <c r="V267" s="33" t="s">
        <v>3062</v>
      </c>
      <c r="W267" s="33" t="s">
        <v>15</v>
      </c>
      <c r="X267" s="33" t="s">
        <v>496</v>
      </c>
      <c r="Y267" s="33" t="s">
        <v>233</v>
      </c>
      <c r="Z267" s="33" t="s">
        <v>3063</v>
      </c>
      <c r="AA267" s="33" t="s">
        <v>3064</v>
      </c>
      <c r="AB267" s="33" t="s">
        <v>3065</v>
      </c>
      <c r="AC267" s="33" t="s">
        <v>3066</v>
      </c>
      <c r="AD267" s="33" t="s">
        <v>3067</v>
      </c>
      <c r="AE267" s="33" t="s">
        <v>3068</v>
      </c>
      <c r="AF267" s="33" t="s">
        <v>3069</v>
      </c>
      <c r="AG267" s="33" t="s">
        <v>96</v>
      </c>
      <c r="AH267" s="33" t="s">
        <v>126</v>
      </c>
    </row>
    <row r="268" spans="1:34" ht="13" x14ac:dyDescent="0.15">
      <c r="A268" s="31">
        <v>267</v>
      </c>
      <c r="B268" s="32" t="s">
        <v>3070</v>
      </c>
      <c r="C268" s="32" t="s">
        <v>3071</v>
      </c>
      <c r="D268" s="32">
        <v>2017</v>
      </c>
      <c r="E268" s="32" t="s">
        <v>179</v>
      </c>
      <c r="F268" s="32">
        <v>2</v>
      </c>
      <c r="G268" s="32">
        <v>-3</v>
      </c>
      <c r="H268" s="32">
        <v>-1</v>
      </c>
      <c r="I268" s="32">
        <v>-2</v>
      </c>
      <c r="J268" s="32">
        <v>0</v>
      </c>
      <c r="K268" s="32" t="s">
        <v>216</v>
      </c>
      <c r="L268" s="32" t="s">
        <v>45</v>
      </c>
      <c r="M268" s="32">
        <v>0</v>
      </c>
      <c r="N268" s="32">
        <v>1</v>
      </c>
      <c r="O268" s="32" t="s">
        <v>84</v>
      </c>
      <c r="P268" s="32" t="s">
        <v>16</v>
      </c>
      <c r="Q268" s="32">
        <v>0.25</v>
      </c>
      <c r="R268" s="32">
        <v>0.75</v>
      </c>
      <c r="S268" s="32">
        <v>0</v>
      </c>
      <c r="T268" s="32">
        <f t="shared" si="18"/>
        <v>1</v>
      </c>
      <c r="U268" s="32" t="s">
        <v>3072</v>
      </c>
      <c r="V268" s="32" t="s">
        <v>2180</v>
      </c>
      <c r="W268" s="32" t="s">
        <v>33</v>
      </c>
      <c r="X268" s="32" t="s">
        <v>246</v>
      </c>
      <c r="Y268" s="32" t="s">
        <v>88</v>
      </c>
      <c r="Z268" s="32" t="s">
        <v>3073</v>
      </c>
      <c r="AA268" s="32" t="s">
        <v>3074</v>
      </c>
      <c r="AB268" s="32" t="s">
        <v>3075</v>
      </c>
      <c r="AC268" s="32" t="s">
        <v>3076</v>
      </c>
      <c r="AD268" s="32" t="s">
        <v>3077</v>
      </c>
      <c r="AE268" s="32" t="s">
        <v>3078</v>
      </c>
      <c r="AF268" s="32" t="s">
        <v>3079</v>
      </c>
      <c r="AG268" s="32" t="s">
        <v>151</v>
      </c>
      <c r="AH268" s="45"/>
    </row>
    <row r="269" spans="1:34" ht="13" x14ac:dyDescent="0.15">
      <c r="A269" s="33">
        <v>268</v>
      </c>
      <c r="B269" s="33" t="s">
        <v>3080</v>
      </c>
      <c r="C269" s="33" t="s">
        <v>3081</v>
      </c>
      <c r="D269" s="33">
        <v>2013</v>
      </c>
      <c r="E269" s="33" t="s">
        <v>99</v>
      </c>
      <c r="F269" s="33">
        <v>2</v>
      </c>
      <c r="G269" s="33">
        <v>-10</v>
      </c>
      <c r="H269" s="33">
        <v>-9</v>
      </c>
      <c r="I269" s="33">
        <v>-6</v>
      </c>
      <c r="J269" s="33">
        <v>5</v>
      </c>
      <c r="K269" s="33" t="s">
        <v>42</v>
      </c>
      <c r="L269" s="33" t="s">
        <v>42</v>
      </c>
      <c r="M269" s="33">
        <v>0</v>
      </c>
      <c r="N269" s="33">
        <v>1</v>
      </c>
      <c r="O269" s="33" t="s">
        <v>84</v>
      </c>
      <c r="P269" s="33" t="s">
        <v>16</v>
      </c>
      <c r="Q269" s="33">
        <v>0</v>
      </c>
      <c r="R269" s="33">
        <v>1</v>
      </c>
      <c r="S269" s="33">
        <v>0</v>
      </c>
      <c r="T269" s="33">
        <f t="shared" si="18"/>
        <v>1</v>
      </c>
      <c r="U269" s="33" t="s">
        <v>3082</v>
      </c>
      <c r="V269" s="33" t="s">
        <v>3083</v>
      </c>
      <c r="W269" s="33" t="s">
        <v>15</v>
      </c>
      <c r="X269" s="33" t="s">
        <v>496</v>
      </c>
      <c r="Y269" s="33" t="s">
        <v>334</v>
      </c>
      <c r="Z269" s="33" t="s">
        <v>3084</v>
      </c>
      <c r="AA269" s="33" t="s">
        <v>3085</v>
      </c>
      <c r="AB269" s="33" t="s">
        <v>3086</v>
      </c>
      <c r="AC269" s="33" t="s">
        <v>3087</v>
      </c>
      <c r="AD269" s="33" t="s">
        <v>3088</v>
      </c>
      <c r="AE269" s="33" t="s">
        <v>94</v>
      </c>
      <c r="AF269" s="33" t="s">
        <v>3089</v>
      </c>
      <c r="AG269" s="33" t="s">
        <v>564</v>
      </c>
      <c r="AH269" s="33" t="s">
        <v>94</v>
      </c>
    </row>
    <row r="270" spans="1:34" ht="13" x14ac:dyDescent="0.15">
      <c r="A270" s="31">
        <v>269</v>
      </c>
      <c r="B270" s="31" t="s">
        <v>3090</v>
      </c>
      <c r="C270" s="31" t="s">
        <v>3091</v>
      </c>
      <c r="D270" s="31">
        <v>2005</v>
      </c>
      <c r="E270" s="31" t="s">
        <v>3092</v>
      </c>
      <c r="F270" s="31">
        <v>3</v>
      </c>
      <c r="G270" s="31">
        <v>-3</v>
      </c>
      <c r="H270" s="31">
        <v>-2</v>
      </c>
      <c r="I270" s="31">
        <v>-2</v>
      </c>
      <c r="J270" s="31">
        <v>0</v>
      </c>
      <c r="K270" s="31" t="s">
        <v>45</v>
      </c>
      <c r="L270" s="31" t="s">
        <v>45</v>
      </c>
      <c r="M270" s="31">
        <v>0</v>
      </c>
      <c r="N270" s="31">
        <v>1</v>
      </c>
      <c r="O270" s="31" t="s">
        <v>84</v>
      </c>
      <c r="P270" s="31" t="s">
        <v>113</v>
      </c>
      <c r="Q270" s="31">
        <v>1</v>
      </c>
      <c r="R270" s="31">
        <v>0</v>
      </c>
      <c r="S270" s="31">
        <v>0</v>
      </c>
      <c r="T270" s="31">
        <f t="shared" si="18"/>
        <v>1</v>
      </c>
      <c r="U270" s="31" t="s">
        <v>191</v>
      </c>
      <c r="V270" s="31" t="s">
        <v>295</v>
      </c>
      <c r="W270" s="31" t="s">
        <v>36</v>
      </c>
      <c r="X270" s="31" t="s">
        <v>296</v>
      </c>
      <c r="Y270" s="31" t="s">
        <v>102</v>
      </c>
      <c r="Z270" s="31" t="s">
        <v>3093</v>
      </c>
      <c r="AA270" s="31" t="s">
        <v>3094</v>
      </c>
      <c r="AB270" s="31" t="s">
        <v>3095</v>
      </c>
      <c r="AC270" s="31" t="s">
        <v>3096</v>
      </c>
      <c r="AD270" s="31" t="s">
        <v>2363</v>
      </c>
      <c r="AE270" s="31" t="s">
        <v>3097</v>
      </c>
      <c r="AF270" s="31" t="s">
        <v>3098</v>
      </c>
      <c r="AG270" s="31" t="s">
        <v>96</v>
      </c>
      <c r="AH270" s="37"/>
    </row>
    <row r="271" spans="1:34" ht="13" x14ac:dyDescent="0.15">
      <c r="A271" s="33">
        <v>270</v>
      </c>
      <c r="B271" s="32" t="s">
        <v>3099</v>
      </c>
      <c r="C271" s="32" t="s">
        <v>3100</v>
      </c>
      <c r="D271" s="32">
        <v>2008</v>
      </c>
      <c r="E271" s="32" t="s">
        <v>3101</v>
      </c>
      <c r="F271" s="32">
        <v>3</v>
      </c>
      <c r="G271" s="32">
        <v>-3</v>
      </c>
      <c r="H271" s="32">
        <v>-2</v>
      </c>
      <c r="I271" s="32">
        <v>-3</v>
      </c>
      <c r="J271" s="32">
        <v>0</v>
      </c>
      <c r="K271" s="32" t="s">
        <v>44</v>
      </c>
      <c r="L271" s="32" t="s">
        <v>44</v>
      </c>
      <c r="M271" s="32">
        <v>0</v>
      </c>
      <c r="N271" s="32">
        <v>1</v>
      </c>
      <c r="O271" s="32" t="s">
        <v>84</v>
      </c>
      <c r="P271" s="32" t="s">
        <v>23</v>
      </c>
      <c r="Q271" s="32">
        <v>0</v>
      </c>
      <c r="R271" s="32">
        <v>0.75</v>
      </c>
      <c r="S271" s="32">
        <v>0.25</v>
      </c>
      <c r="T271" s="32">
        <f t="shared" si="18"/>
        <v>1</v>
      </c>
      <c r="U271" s="32" t="s">
        <v>3102</v>
      </c>
      <c r="V271" s="32" t="s">
        <v>2103</v>
      </c>
      <c r="W271" s="32" t="s">
        <v>28</v>
      </c>
      <c r="X271" s="32" t="s">
        <v>259</v>
      </c>
      <c r="Y271" s="32" t="s">
        <v>102</v>
      </c>
      <c r="Z271" s="32" t="s">
        <v>3103</v>
      </c>
      <c r="AA271" s="32" t="s">
        <v>3104</v>
      </c>
      <c r="AB271" s="32" t="s">
        <v>3105</v>
      </c>
      <c r="AC271" s="32" t="s">
        <v>3106</v>
      </c>
      <c r="AD271" s="32" t="s">
        <v>3107</v>
      </c>
      <c r="AE271" s="32" t="s">
        <v>3108</v>
      </c>
      <c r="AF271" s="32" t="s">
        <v>3109</v>
      </c>
      <c r="AG271" s="32" t="s">
        <v>151</v>
      </c>
      <c r="AH271" s="32" t="s">
        <v>126</v>
      </c>
    </row>
    <row r="272" spans="1:34" ht="13" x14ac:dyDescent="0.15">
      <c r="A272" s="31">
        <v>271</v>
      </c>
      <c r="B272" s="32" t="s">
        <v>3110</v>
      </c>
      <c r="C272" s="32" t="s">
        <v>3100</v>
      </c>
      <c r="D272" s="32">
        <v>2007</v>
      </c>
      <c r="E272" s="32" t="s">
        <v>1677</v>
      </c>
      <c r="F272" s="32">
        <v>3</v>
      </c>
      <c r="G272" s="32">
        <v>-3</v>
      </c>
      <c r="H272" s="32">
        <v>-1</v>
      </c>
      <c r="I272" s="32">
        <v>-2</v>
      </c>
      <c r="J272" s="32">
        <v>0</v>
      </c>
      <c r="K272" s="32" t="s">
        <v>44</v>
      </c>
      <c r="L272" s="32" t="s">
        <v>44</v>
      </c>
      <c r="M272" s="32">
        <v>0</v>
      </c>
      <c r="N272" s="32">
        <v>1</v>
      </c>
      <c r="O272" s="32" t="s">
        <v>3111</v>
      </c>
      <c r="P272" s="32" t="s">
        <v>113</v>
      </c>
      <c r="Q272" s="32">
        <v>0.25</v>
      </c>
      <c r="R272" s="32">
        <v>0.75</v>
      </c>
      <c r="S272" s="32">
        <v>0</v>
      </c>
      <c r="T272" s="32">
        <f t="shared" si="18"/>
        <v>1</v>
      </c>
      <c r="U272" s="32" t="s">
        <v>1549</v>
      </c>
      <c r="V272" s="32" t="s">
        <v>1339</v>
      </c>
      <c r="W272" s="32" t="s">
        <v>28</v>
      </c>
      <c r="X272" s="32" t="s">
        <v>259</v>
      </c>
      <c r="Y272" s="32" t="s">
        <v>102</v>
      </c>
      <c r="Z272" s="32" t="s">
        <v>3112</v>
      </c>
      <c r="AA272" s="32" t="s">
        <v>3113</v>
      </c>
      <c r="AB272" s="32" t="s">
        <v>3114</v>
      </c>
      <c r="AC272" s="32" t="s">
        <v>3115</v>
      </c>
      <c r="AD272" s="32" t="s">
        <v>3116</v>
      </c>
      <c r="AE272" s="32" t="s">
        <v>137</v>
      </c>
      <c r="AF272" s="32" t="s">
        <v>3117</v>
      </c>
      <c r="AG272" s="32" t="s">
        <v>151</v>
      </c>
      <c r="AH272" s="32" t="s">
        <v>126</v>
      </c>
    </row>
    <row r="273" spans="1:34" ht="13" x14ac:dyDescent="0.15">
      <c r="A273" s="33">
        <v>272</v>
      </c>
      <c r="B273" s="32" t="s">
        <v>3118</v>
      </c>
      <c r="C273" s="32" t="s">
        <v>3119</v>
      </c>
      <c r="D273" s="32">
        <v>2011</v>
      </c>
      <c r="E273" s="32" t="s">
        <v>2814</v>
      </c>
      <c r="F273" s="32">
        <v>3</v>
      </c>
      <c r="G273" s="32">
        <v>-10</v>
      </c>
      <c r="H273" s="32">
        <v>-7</v>
      </c>
      <c r="I273" s="32">
        <v>-15</v>
      </c>
      <c r="J273" s="32">
        <v>-6</v>
      </c>
      <c r="K273" s="32" t="s">
        <v>42</v>
      </c>
      <c r="L273" s="32" t="s">
        <v>42</v>
      </c>
      <c r="M273" s="32">
        <v>0</v>
      </c>
      <c r="N273" s="32">
        <v>1</v>
      </c>
      <c r="O273" s="32" t="s">
        <v>84</v>
      </c>
      <c r="P273" s="32" t="s">
        <v>23</v>
      </c>
      <c r="Q273" s="32">
        <v>0.75</v>
      </c>
      <c r="R273" s="32">
        <v>0.25</v>
      </c>
      <c r="S273" s="32">
        <v>0</v>
      </c>
      <c r="T273" s="32">
        <f t="shared" si="18"/>
        <v>1</v>
      </c>
      <c r="U273" s="32" t="s">
        <v>3120</v>
      </c>
      <c r="V273" s="32" t="s">
        <v>12</v>
      </c>
      <c r="W273" s="32" t="s">
        <v>12</v>
      </c>
      <c r="X273" s="32" t="s">
        <v>42</v>
      </c>
      <c r="Y273" s="32" t="s">
        <v>102</v>
      </c>
      <c r="Z273" s="32" t="s">
        <v>3121</v>
      </c>
      <c r="AA273" s="32" t="s">
        <v>3122</v>
      </c>
      <c r="AB273" s="32" t="s">
        <v>3123</v>
      </c>
      <c r="AC273" s="32" t="s">
        <v>3124</v>
      </c>
      <c r="AD273" s="32" t="s">
        <v>3125</v>
      </c>
      <c r="AE273" s="32" t="s">
        <v>3126</v>
      </c>
      <c r="AF273" s="32" t="s">
        <v>3127</v>
      </c>
      <c r="AG273" s="32" t="s">
        <v>401</v>
      </c>
      <c r="AH273" s="32"/>
    </row>
    <row r="274" spans="1:34" ht="13" x14ac:dyDescent="0.15">
      <c r="A274" s="31">
        <v>273</v>
      </c>
      <c r="B274" s="32" t="s">
        <v>3128</v>
      </c>
      <c r="C274" s="32" t="s">
        <v>3129</v>
      </c>
      <c r="D274" s="32">
        <v>2015</v>
      </c>
      <c r="E274" s="32" t="s">
        <v>3130</v>
      </c>
      <c r="F274" s="32">
        <v>3</v>
      </c>
      <c r="G274" s="32">
        <v>-10</v>
      </c>
      <c r="H274" s="32">
        <v>-7</v>
      </c>
      <c r="I274" s="32">
        <v>-9</v>
      </c>
      <c r="J274" s="32">
        <v>0</v>
      </c>
      <c r="K274" s="32" t="s">
        <v>42</v>
      </c>
      <c r="L274" s="32" t="s">
        <v>42</v>
      </c>
      <c r="M274" s="32">
        <v>0</v>
      </c>
      <c r="N274" s="32">
        <v>1</v>
      </c>
      <c r="O274" s="32" t="s">
        <v>243</v>
      </c>
      <c r="P274" s="32" t="s">
        <v>16</v>
      </c>
      <c r="Q274" s="32">
        <v>0.25</v>
      </c>
      <c r="R274" s="32">
        <v>0.75</v>
      </c>
      <c r="S274" s="32">
        <v>0</v>
      </c>
      <c r="T274" s="32">
        <f t="shared" si="18"/>
        <v>1</v>
      </c>
      <c r="U274" s="32" t="s">
        <v>3131</v>
      </c>
      <c r="V274" s="32" t="s">
        <v>1198</v>
      </c>
      <c r="W274" s="32" t="s">
        <v>9</v>
      </c>
      <c r="X274" s="32" t="s">
        <v>496</v>
      </c>
      <c r="Y274" s="32" t="s">
        <v>88</v>
      </c>
      <c r="Z274" s="32" t="s">
        <v>3132</v>
      </c>
      <c r="AA274" s="32" t="s">
        <v>3133</v>
      </c>
      <c r="AB274" s="32" t="s">
        <v>3134</v>
      </c>
      <c r="AC274" s="32" t="s">
        <v>3135</v>
      </c>
      <c r="AD274" s="32" t="s">
        <v>3136</v>
      </c>
      <c r="AE274" s="32" t="s">
        <v>3137</v>
      </c>
      <c r="AF274" s="32" t="s">
        <v>3138</v>
      </c>
      <c r="AG274" s="32" t="s">
        <v>564</v>
      </c>
      <c r="AH274" s="32" t="s">
        <v>126</v>
      </c>
    </row>
    <row r="275" spans="1:34" ht="13" x14ac:dyDescent="0.15">
      <c r="A275" s="33">
        <v>274</v>
      </c>
      <c r="B275" s="32" t="s">
        <v>3139</v>
      </c>
      <c r="C275" s="32" t="s">
        <v>3140</v>
      </c>
      <c r="D275" s="32">
        <v>2011</v>
      </c>
      <c r="E275" s="32" t="s">
        <v>99</v>
      </c>
      <c r="F275" s="32">
        <v>2</v>
      </c>
      <c r="G275" s="32">
        <v>-9</v>
      </c>
      <c r="H275" s="32">
        <v>-4</v>
      </c>
      <c r="I275" s="32">
        <v>-6</v>
      </c>
      <c r="J275" s="32">
        <v>6</v>
      </c>
      <c r="K275" s="32" t="s">
        <v>774</v>
      </c>
      <c r="L275" s="32" t="s">
        <v>44</v>
      </c>
      <c r="M275" s="32">
        <v>0</v>
      </c>
      <c r="N275" s="32">
        <v>1</v>
      </c>
      <c r="O275" s="32" t="s">
        <v>243</v>
      </c>
      <c r="P275" s="32" t="s">
        <v>113</v>
      </c>
      <c r="Q275" s="32">
        <v>1</v>
      </c>
      <c r="R275" s="32">
        <v>0</v>
      </c>
      <c r="S275" s="32">
        <v>0</v>
      </c>
      <c r="T275" s="32">
        <f t="shared" si="18"/>
        <v>1</v>
      </c>
      <c r="U275" s="32" t="s">
        <v>3141</v>
      </c>
      <c r="V275" s="32" t="s">
        <v>26</v>
      </c>
      <c r="W275" s="32" t="s">
        <v>25</v>
      </c>
      <c r="X275" s="32" t="s">
        <v>2104</v>
      </c>
      <c r="Y275" s="32" t="s">
        <v>102</v>
      </c>
      <c r="Z275" s="32" t="s">
        <v>3142</v>
      </c>
      <c r="AA275" s="32" t="s">
        <v>3143</v>
      </c>
      <c r="AB275" s="32" t="s">
        <v>3144</v>
      </c>
      <c r="AC275" s="32" t="s">
        <v>3145</v>
      </c>
      <c r="AD275" s="32" t="s">
        <v>3146</v>
      </c>
      <c r="AE275" s="32" t="s">
        <v>3147</v>
      </c>
      <c r="AF275" s="32" t="s">
        <v>3148</v>
      </c>
      <c r="AG275" s="32" t="s">
        <v>564</v>
      </c>
      <c r="AH275" s="32" t="s">
        <v>126</v>
      </c>
    </row>
    <row r="276" spans="1:34" ht="13" x14ac:dyDescent="0.15">
      <c r="A276" s="31">
        <v>275</v>
      </c>
      <c r="B276" s="32" t="s">
        <v>3149</v>
      </c>
      <c r="C276" s="32" t="s">
        <v>3140</v>
      </c>
      <c r="D276" s="32">
        <v>2012</v>
      </c>
      <c r="E276" s="32" t="s">
        <v>99</v>
      </c>
      <c r="F276" s="32">
        <v>2</v>
      </c>
      <c r="G276" s="32">
        <v>-9</v>
      </c>
      <c r="H276" s="32">
        <v>-4</v>
      </c>
      <c r="I276" s="32">
        <v>-6</v>
      </c>
      <c r="J276" s="32">
        <v>6</v>
      </c>
      <c r="K276" s="32" t="s">
        <v>774</v>
      </c>
      <c r="L276" s="32" t="s">
        <v>44</v>
      </c>
      <c r="M276" s="32">
        <v>0</v>
      </c>
      <c r="N276" s="32">
        <v>1</v>
      </c>
      <c r="O276" s="32" t="s">
        <v>243</v>
      </c>
      <c r="P276" s="32" t="s">
        <v>113</v>
      </c>
      <c r="Q276" s="32">
        <v>1</v>
      </c>
      <c r="R276" s="32">
        <v>0</v>
      </c>
      <c r="S276" s="32">
        <v>0</v>
      </c>
      <c r="T276" s="32">
        <f t="shared" si="18"/>
        <v>1</v>
      </c>
      <c r="U276" s="32" t="s">
        <v>3141</v>
      </c>
      <c r="V276" s="32" t="s">
        <v>26</v>
      </c>
      <c r="W276" s="32" t="s">
        <v>25</v>
      </c>
      <c r="X276" s="32" t="s">
        <v>2104</v>
      </c>
      <c r="Y276" s="32" t="s">
        <v>334</v>
      </c>
      <c r="Z276" s="32" t="s">
        <v>3150</v>
      </c>
      <c r="AA276" s="32" t="s">
        <v>3151</v>
      </c>
      <c r="AB276" s="32" t="s">
        <v>3152</v>
      </c>
      <c r="AC276" s="32" t="s">
        <v>3153</v>
      </c>
      <c r="AD276" s="32" t="s">
        <v>3154</v>
      </c>
      <c r="AE276" s="32" t="s">
        <v>3155</v>
      </c>
      <c r="AF276" s="32" t="s">
        <v>3156</v>
      </c>
      <c r="AG276" s="32" t="s">
        <v>96</v>
      </c>
      <c r="AH276" s="32" t="s">
        <v>126</v>
      </c>
    </row>
    <row r="277" spans="1:34" ht="13" x14ac:dyDescent="0.15">
      <c r="A277" s="33">
        <v>276</v>
      </c>
      <c r="B277" s="33" t="s">
        <v>3157</v>
      </c>
      <c r="C277" s="33" t="s">
        <v>3158</v>
      </c>
      <c r="D277" s="33">
        <v>1994</v>
      </c>
      <c r="E277" s="33" t="s">
        <v>229</v>
      </c>
      <c r="F277" s="33">
        <v>2</v>
      </c>
      <c r="G277" s="33">
        <v>-7</v>
      </c>
      <c r="H277" s="33">
        <v>-5</v>
      </c>
      <c r="I277" s="33">
        <v>-3</v>
      </c>
      <c r="J277" s="33">
        <v>2</v>
      </c>
      <c r="K277" s="33" t="s">
        <v>738</v>
      </c>
      <c r="L277" s="33" t="s">
        <v>43</v>
      </c>
      <c r="M277" s="33">
        <v>0</v>
      </c>
      <c r="N277" s="33">
        <v>0</v>
      </c>
      <c r="O277" s="33" t="s">
        <v>84</v>
      </c>
      <c r="P277" s="33" t="s">
        <v>23</v>
      </c>
      <c r="Q277" s="33">
        <v>1</v>
      </c>
      <c r="R277" s="33">
        <v>0</v>
      </c>
      <c r="S277" s="33">
        <v>0</v>
      </c>
      <c r="T277" s="33">
        <v>0</v>
      </c>
      <c r="U277" s="33" t="s">
        <v>3159</v>
      </c>
      <c r="V277" s="33" t="s">
        <v>740</v>
      </c>
      <c r="W277" s="33" t="s">
        <v>17</v>
      </c>
      <c r="X277" s="33" t="s">
        <v>3160</v>
      </c>
      <c r="Y277" s="33" t="s">
        <v>3161</v>
      </c>
      <c r="Z277" s="33" t="s">
        <v>3162</v>
      </c>
      <c r="AA277" s="33" t="s">
        <v>3163</v>
      </c>
      <c r="AB277" s="33" t="s">
        <v>3164</v>
      </c>
      <c r="AC277" s="33" t="s">
        <v>3165</v>
      </c>
      <c r="AD277" s="33" t="s">
        <v>3166</v>
      </c>
      <c r="AE277" s="33" t="s">
        <v>94</v>
      </c>
      <c r="AF277" s="33" t="s">
        <v>3167</v>
      </c>
      <c r="AG277" s="33" t="s">
        <v>96</v>
      </c>
      <c r="AH277" s="33" t="s">
        <v>126</v>
      </c>
    </row>
    <row r="278" spans="1:34" ht="13" x14ac:dyDescent="0.15">
      <c r="A278" s="31">
        <v>277</v>
      </c>
      <c r="B278" s="32" t="s">
        <v>3168</v>
      </c>
      <c r="C278" s="32" t="s">
        <v>3169</v>
      </c>
      <c r="D278" s="32">
        <v>2015</v>
      </c>
      <c r="E278" s="32" t="s">
        <v>3130</v>
      </c>
      <c r="F278" s="32">
        <v>2</v>
      </c>
      <c r="G278" s="32">
        <v>-10</v>
      </c>
      <c r="H278" s="32">
        <v>-7</v>
      </c>
      <c r="I278" s="32">
        <v>-9</v>
      </c>
      <c r="J278" s="32">
        <v>0</v>
      </c>
      <c r="K278" s="32" t="s">
        <v>42</v>
      </c>
      <c r="L278" s="32" t="s">
        <v>42</v>
      </c>
      <c r="M278" s="32">
        <v>0</v>
      </c>
      <c r="N278" s="32">
        <v>1</v>
      </c>
      <c r="O278" s="32" t="s">
        <v>84</v>
      </c>
      <c r="P278" s="32" t="s">
        <v>16</v>
      </c>
      <c r="Q278" s="32">
        <v>0.75</v>
      </c>
      <c r="R278" s="32">
        <v>0.25</v>
      </c>
      <c r="S278" s="32">
        <v>0</v>
      </c>
      <c r="T278" s="32">
        <f>SUM(Q278:S278)</f>
        <v>1</v>
      </c>
      <c r="U278" s="32" t="s">
        <v>3170</v>
      </c>
      <c r="V278" s="32" t="s">
        <v>12</v>
      </c>
      <c r="W278" s="32" t="s">
        <v>12</v>
      </c>
      <c r="X278" s="32" t="s">
        <v>496</v>
      </c>
      <c r="Y278" s="32" t="s">
        <v>334</v>
      </c>
      <c r="Z278" s="32" t="s">
        <v>3171</v>
      </c>
      <c r="AA278" s="32" t="s">
        <v>3172</v>
      </c>
      <c r="AB278" s="32" t="s">
        <v>3173</v>
      </c>
      <c r="AC278" s="36" t="s">
        <v>3174</v>
      </c>
      <c r="AD278" s="32" t="s">
        <v>3175</v>
      </c>
      <c r="AE278" s="32" t="s">
        <v>3176</v>
      </c>
      <c r="AF278" s="32" t="s">
        <v>3177</v>
      </c>
      <c r="AG278" s="32" t="s">
        <v>96</v>
      </c>
      <c r="AH278" s="32" t="s">
        <v>126</v>
      </c>
    </row>
    <row r="279" spans="1:34" ht="13" x14ac:dyDescent="0.15">
      <c r="A279" s="33">
        <v>278</v>
      </c>
      <c r="B279" s="32" t="s">
        <v>3178</v>
      </c>
      <c r="C279" s="32" t="s">
        <v>3179</v>
      </c>
      <c r="D279" s="32">
        <v>2017</v>
      </c>
      <c r="E279" s="32" t="s">
        <v>3180</v>
      </c>
      <c r="F279" s="32">
        <v>2</v>
      </c>
      <c r="G279" s="32">
        <v>-7</v>
      </c>
      <c r="H279" s="32">
        <v>-6</v>
      </c>
      <c r="I279" s="32">
        <v>0</v>
      </c>
      <c r="J279" s="32">
        <v>3</v>
      </c>
      <c r="K279" s="32" t="s">
        <v>738</v>
      </c>
      <c r="L279" s="32" t="s">
        <v>43</v>
      </c>
      <c r="M279" s="32">
        <v>0</v>
      </c>
      <c r="N279" s="32">
        <v>0</v>
      </c>
      <c r="O279" s="32" t="s">
        <v>243</v>
      </c>
      <c r="P279" s="32" t="s">
        <v>23</v>
      </c>
      <c r="Q279" s="32">
        <v>0.75</v>
      </c>
      <c r="R279" s="32">
        <v>0</v>
      </c>
      <c r="S279" s="32">
        <v>0.25</v>
      </c>
      <c r="T279" s="32">
        <v>0</v>
      </c>
      <c r="U279" s="32" t="s">
        <v>3181</v>
      </c>
      <c r="V279" s="32" t="s">
        <v>3182</v>
      </c>
      <c r="W279" s="32" t="s">
        <v>17</v>
      </c>
      <c r="X279" s="32" t="s">
        <v>3183</v>
      </c>
      <c r="Y279" s="32" t="s">
        <v>2892</v>
      </c>
      <c r="Z279" s="32" t="s">
        <v>3184</v>
      </c>
      <c r="AA279" s="32" t="s">
        <v>3185</v>
      </c>
      <c r="AB279" s="32" t="s">
        <v>3186</v>
      </c>
      <c r="AC279" s="32" t="s">
        <v>3187</v>
      </c>
      <c r="AD279" s="32" t="s">
        <v>3188</v>
      </c>
      <c r="AE279" s="32" t="s">
        <v>3189</v>
      </c>
      <c r="AF279" s="32" t="s">
        <v>3190</v>
      </c>
      <c r="AG279" s="32" t="s">
        <v>96</v>
      </c>
      <c r="AH279" s="32" t="s">
        <v>126</v>
      </c>
    </row>
    <row r="280" spans="1:34" ht="13" x14ac:dyDescent="0.15">
      <c r="A280" s="31">
        <v>279</v>
      </c>
      <c r="B280" s="32" t="s">
        <v>3191</v>
      </c>
      <c r="C280" s="32" t="s">
        <v>3192</v>
      </c>
      <c r="D280" s="32">
        <v>2008</v>
      </c>
      <c r="E280" s="32" t="s">
        <v>580</v>
      </c>
      <c r="F280" s="32">
        <v>3</v>
      </c>
      <c r="G280" s="32">
        <v>-3</v>
      </c>
      <c r="H280" s="32">
        <v>-1</v>
      </c>
      <c r="I280" s="32">
        <v>0</v>
      </c>
      <c r="J280" s="32">
        <v>0</v>
      </c>
      <c r="K280" s="32" t="s">
        <v>45</v>
      </c>
      <c r="L280" s="32" t="s">
        <v>45</v>
      </c>
      <c r="M280" s="32">
        <v>0</v>
      </c>
      <c r="N280" s="32">
        <v>1</v>
      </c>
      <c r="O280" s="32" t="s">
        <v>84</v>
      </c>
      <c r="P280" s="32" t="s">
        <v>23</v>
      </c>
      <c r="Q280" s="32">
        <v>1</v>
      </c>
      <c r="R280" s="32">
        <v>0</v>
      </c>
      <c r="S280" s="32">
        <v>0</v>
      </c>
      <c r="T280" s="32">
        <f t="shared" ref="T280:T284" si="19">SUM(Q280:S280)</f>
        <v>1</v>
      </c>
      <c r="U280" s="32" t="s">
        <v>3193</v>
      </c>
      <c r="V280" s="32" t="s">
        <v>131</v>
      </c>
      <c r="W280" s="32" t="s">
        <v>35</v>
      </c>
      <c r="X280" s="32" t="s">
        <v>117</v>
      </c>
      <c r="Y280" s="32" t="s">
        <v>3194</v>
      </c>
      <c r="Z280" s="32" t="s">
        <v>3195</v>
      </c>
      <c r="AA280" s="32" t="s">
        <v>3196</v>
      </c>
      <c r="AB280" s="32" t="s">
        <v>3192</v>
      </c>
      <c r="AC280" s="32" t="s">
        <v>3197</v>
      </c>
      <c r="AD280" s="32" t="s">
        <v>3198</v>
      </c>
      <c r="AE280" s="32" t="s">
        <v>137</v>
      </c>
      <c r="AF280" s="32" t="s">
        <v>3199</v>
      </c>
      <c r="AG280" s="32" t="s">
        <v>96</v>
      </c>
      <c r="AH280" s="35"/>
    </row>
    <row r="281" spans="1:34" ht="13" x14ac:dyDescent="0.15">
      <c r="A281" s="33">
        <v>280</v>
      </c>
      <c r="B281" s="32" t="s">
        <v>3200</v>
      </c>
      <c r="C281" s="32" t="s">
        <v>3201</v>
      </c>
      <c r="D281" s="32">
        <v>2010</v>
      </c>
      <c r="E281" s="32" t="s">
        <v>580</v>
      </c>
      <c r="F281" s="32">
        <v>3</v>
      </c>
      <c r="G281" s="32">
        <v>-3</v>
      </c>
      <c r="H281" s="32">
        <v>-2</v>
      </c>
      <c r="I281" s="32">
        <v>0</v>
      </c>
      <c r="J281" s="32">
        <v>0</v>
      </c>
      <c r="K281" s="32" t="s">
        <v>45</v>
      </c>
      <c r="L281" s="32" t="s">
        <v>45</v>
      </c>
      <c r="M281" s="32">
        <v>0</v>
      </c>
      <c r="N281" s="32">
        <v>1</v>
      </c>
      <c r="O281" s="32" t="s">
        <v>84</v>
      </c>
      <c r="P281" s="32" t="s">
        <v>16</v>
      </c>
      <c r="Q281" s="32">
        <v>0.25</v>
      </c>
      <c r="R281" s="32">
        <v>0.75</v>
      </c>
      <c r="S281" s="32">
        <v>0</v>
      </c>
      <c r="T281" s="32">
        <f t="shared" si="19"/>
        <v>1</v>
      </c>
      <c r="U281" s="32" t="s">
        <v>3202</v>
      </c>
      <c r="V281" s="32" t="s">
        <v>3203</v>
      </c>
      <c r="W281" s="32" t="s">
        <v>35</v>
      </c>
      <c r="X281" s="32" t="s">
        <v>117</v>
      </c>
      <c r="Y281" s="32" t="s">
        <v>102</v>
      </c>
      <c r="Z281" s="32" t="s">
        <v>3204</v>
      </c>
      <c r="AA281" s="32" t="s">
        <v>3205</v>
      </c>
      <c r="AB281" s="32" t="s">
        <v>3206</v>
      </c>
      <c r="AC281" s="32" t="s">
        <v>3207</v>
      </c>
      <c r="AD281" s="32" t="s">
        <v>3208</v>
      </c>
      <c r="AE281" s="32" t="s">
        <v>3209</v>
      </c>
      <c r="AF281" s="32" t="s">
        <v>3210</v>
      </c>
      <c r="AG281" s="32" t="s">
        <v>151</v>
      </c>
      <c r="AH281" s="35"/>
    </row>
    <row r="282" spans="1:34" ht="13" x14ac:dyDescent="0.15">
      <c r="A282" s="31">
        <v>281</v>
      </c>
      <c r="B282" s="31" t="s">
        <v>3211</v>
      </c>
      <c r="C282" s="31" t="s">
        <v>3212</v>
      </c>
      <c r="D282" s="31">
        <v>2010</v>
      </c>
      <c r="E282" s="31" t="s">
        <v>179</v>
      </c>
      <c r="F282" s="31">
        <v>3</v>
      </c>
      <c r="G282" s="31">
        <v>-3</v>
      </c>
      <c r="H282" s="31">
        <v>-2</v>
      </c>
      <c r="I282" s="46">
        <v>-2</v>
      </c>
      <c r="J282" s="46">
        <v>0</v>
      </c>
      <c r="K282" s="31" t="s">
        <v>45</v>
      </c>
      <c r="L282" s="31" t="s">
        <v>45</v>
      </c>
      <c r="M282" s="31">
        <v>0</v>
      </c>
      <c r="N282" s="31">
        <v>1</v>
      </c>
      <c r="O282" s="31" t="s">
        <v>84</v>
      </c>
      <c r="P282" s="31" t="s">
        <v>23</v>
      </c>
      <c r="Q282" s="31">
        <v>0.5</v>
      </c>
      <c r="R282" s="31">
        <v>0.5</v>
      </c>
      <c r="S282" s="31">
        <v>0</v>
      </c>
      <c r="T282" s="31">
        <f t="shared" si="19"/>
        <v>1</v>
      </c>
      <c r="U282" s="31" t="s">
        <v>3213</v>
      </c>
      <c r="V282" s="31" t="s">
        <v>143</v>
      </c>
      <c r="W282" s="31" t="s">
        <v>31</v>
      </c>
      <c r="X282" s="31" t="s">
        <v>259</v>
      </c>
      <c r="Y282" s="31" t="s">
        <v>102</v>
      </c>
      <c r="Z282" s="31" t="s">
        <v>3214</v>
      </c>
      <c r="AA282" s="31" t="s">
        <v>3215</v>
      </c>
      <c r="AB282" s="31" t="s">
        <v>3216</v>
      </c>
      <c r="AC282" s="31" t="s">
        <v>3217</v>
      </c>
      <c r="AD282" s="31" t="s">
        <v>1323</v>
      </c>
      <c r="AE282" s="31" t="s">
        <v>3218</v>
      </c>
      <c r="AF282" s="31" t="s">
        <v>3219</v>
      </c>
      <c r="AG282" s="31" t="s">
        <v>151</v>
      </c>
      <c r="AH282" s="31"/>
    </row>
    <row r="283" spans="1:34" ht="13" x14ac:dyDescent="0.15">
      <c r="A283" s="33">
        <v>282</v>
      </c>
      <c r="B283" s="32" t="s">
        <v>3220</v>
      </c>
      <c r="C283" s="32" t="s">
        <v>3212</v>
      </c>
      <c r="D283" s="32">
        <v>2011</v>
      </c>
      <c r="E283" s="32" t="s">
        <v>179</v>
      </c>
      <c r="F283" s="32">
        <v>3</v>
      </c>
      <c r="G283" s="32">
        <v>-3</v>
      </c>
      <c r="H283" s="32">
        <v>-2</v>
      </c>
      <c r="I283" s="32">
        <v>-2</v>
      </c>
      <c r="J283" s="32">
        <v>0</v>
      </c>
      <c r="K283" s="32" t="s">
        <v>45</v>
      </c>
      <c r="L283" s="32" t="s">
        <v>45</v>
      </c>
      <c r="M283" s="32">
        <v>0</v>
      </c>
      <c r="N283" s="32">
        <v>1</v>
      </c>
      <c r="O283" s="32" t="s">
        <v>84</v>
      </c>
      <c r="P283" s="32" t="s">
        <v>23</v>
      </c>
      <c r="Q283" s="32">
        <v>1</v>
      </c>
      <c r="R283" s="32">
        <v>0</v>
      </c>
      <c r="S283" s="32">
        <v>0</v>
      </c>
      <c r="T283" s="32">
        <f t="shared" si="19"/>
        <v>1</v>
      </c>
      <c r="U283" s="32" t="s">
        <v>3221</v>
      </c>
      <c r="V283" s="32" t="s">
        <v>143</v>
      </c>
      <c r="W283" s="32" t="s">
        <v>31</v>
      </c>
      <c r="X283" s="32" t="s">
        <v>259</v>
      </c>
      <c r="Y283" s="32" t="s">
        <v>102</v>
      </c>
      <c r="Z283" s="32" t="s">
        <v>3222</v>
      </c>
      <c r="AA283" s="32" t="s">
        <v>3223</v>
      </c>
      <c r="AB283" s="32" t="s">
        <v>3224</v>
      </c>
      <c r="AC283" s="32" t="s">
        <v>3225</v>
      </c>
      <c r="AD283" s="32" t="s">
        <v>3226</v>
      </c>
      <c r="AE283" s="32" t="s">
        <v>3227</v>
      </c>
      <c r="AF283" s="32" t="s">
        <v>3228</v>
      </c>
      <c r="AG283" s="32" t="s">
        <v>151</v>
      </c>
      <c r="AH283" s="32"/>
    </row>
    <row r="284" spans="1:34" ht="13" x14ac:dyDescent="0.15">
      <c r="A284" s="31">
        <v>283</v>
      </c>
      <c r="B284" s="31" t="s">
        <v>3229</v>
      </c>
      <c r="C284" s="31" t="s">
        <v>3212</v>
      </c>
      <c r="D284" s="31">
        <v>2014</v>
      </c>
      <c r="E284" s="31" t="s">
        <v>141</v>
      </c>
      <c r="F284" s="31">
        <v>3</v>
      </c>
      <c r="G284" s="31">
        <v>-3</v>
      </c>
      <c r="H284" s="31">
        <v>-2</v>
      </c>
      <c r="I284" s="31">
        <v>0</v>
      </c>
      <c r="J284" s="31">
        <v>0</v>
      </c>
      <c r="K284" s="31" t="s">
        <v>45</v>
      </c>
      <c r="L284" s="31" t="s">
        <v>45</v>
      </c>
      <c r="M284" s="31">
        <v>0</v>
      </c>
      <c r="N284" s="31">
        <v>1</v>
      </c>
      <c r="O284" s="31" t="s">
        <v>84</v>
      </c>
      <c r="P284" s="31" t="s">
        <v>23</v>
      </c>
      <c r="Q284" s="31">
        <v>0.25</v>
      </c>
      <c r="R284" s="31">
        <v>0.75</v>
      </c>
      <c r="S284" s="31">
        <v>0</v>
      </c>
      <c r="T284" s="31">
        <f t="shared" si="19"/>
        <v>1</v>
      </c>
      <c r="U284" s="31" t="s">
        <v>1549</v>
      </c>
      <c r="V284" s="31" t="s">
        <v>3230</v>
      </c>
      <c r="W284" s="31" t="s">
        <v>31</v>
      </c>
      <c r="X284" s="31" t="s">
        <v>246</v>
      </c>
      <c r="Y284" s="31" t="s">
        <v>102</v>
      </c>
      <c r="Z284" s="31" t="s">
        <v>3231</v>
      </c>
      <c r="AA284" s="31" t="s">
        <v>3232</v>
      </c>
      <c r="AB284" s="31" t="s">
        <v>3233</v>
      </c>
      <c r="AC284" s="31" t="s">
        <v>3234</v>
      </c>
      <c r="AD284" s="31" t="s">
        <v>2164</v>
      </c>
      <c r="AE284" s="31" t="s">
        <v>3235</v>
      </c>
      <c r="AF284" s="31" t="s">
        <v>3236</v>
      </c>
      <c r="AG284" s="31" t="s">
        <v>151</v>
      </c>
      <c r="AH284" s="31"/>
    </row>
    <row r="285" spans="1:34" ht="13" x14ac:dyDescent="0.15">
      <c r="A285" s="33">
        <v>284</v>
      </c>
      <c r="B285" s="32" t="s">
        <v>3237</v>
      </c>
      <c r="C285" s="32" t="s">
        <v>3238</v>
      </c>
      <c r="D285" s="32">
        <v>2018</v>
      </c>
      <c r="E285" s="32" t="s">
        <v>2814</v>
      </c>
      <c r="F285" s="32">
        <v>2</v>
      </c>
      <c r="G285" s="32">
        <v>-10</v>
      </c>
      <c r="H285" s="32">
        <v>-7</v>
      </c>
      <c r="I285" s="32">
        <v>-15</v>
      </c>
      <c r="J285" s="32">
        <v>0</v>
      </c>
      <c r="K285" s="32" t="s">
        <v>42</v>
      </c>
      <c r="L285" s="32" t="s">
        <v>42</v>
      </c>
      <c r="M285" s="32">
        <v>0</v>
      </c>
      <c r="N285" s="32">
        <v>1</v>
      </c>
      <c r="O285" s="32" t="s">
        <v>84</v>
      </c>
      <c r="P285" s="32" t="s">
        <v>23</v>
      </c>
      <c r="Q285" s="32">
        <v>0.25</v>
      </c>
      <c r="R285" s="32">
        <v>0.75</v>
      </c>
      <c r="S285" s="32">
        <v>0</v>
      </c>
      <c r="T285" s="32">
        <f>SUM(R285:S285)</f>
        <v>0.75</v>
      </c>
      <c r="U285" s="32" t="s">
        <v>3239</v>
      </c>
      <c r="V285" s="32" t="s">
        <v>12</v>
      </c>
      <c r="W285" s="32" t="s">
        <v>12</v>
      </c>
      <c r="X285" s="32" t="s">
        <v>3240</v>
      </c>
      <c r="Y285" s="32" t="s">
        <v>88</v>
      </c>
      <c r="Z285" s="32" t="s">
        <v>3241</v>
      </c>
      <c r="AA285" s="32" t="s">
        <v>3242</v>
      </c>
      <c r="AB285" s="32" t="s">
        <v>3243</v>
      </c>
      <c r="AC285" s="32" t="s">
        <v>3244</v>
      </c>
      <c r="AD285" s="32" t="s">
        <v>3245</v>
      </c>
      <c r="AE285" s="32" t="s">
        <v>3246</v>
      </c>
      <c r="AF285" s="32" t="s">
        <v>3247</v>
      </c>
      <c r="AG285" s="32" t="s">
        <v>96</v>
      </c>
      <c r="AH285" s="32" t="s">
        <v>126</v>
      </c>
    </row>
    <row r="286" spans="1:34" ht="13" x14ac:dyDescent="0.15">
      <c r="A286" s="31">
        <v>285</v>
      </c>
      <c r="B286" s="32" t="s">
        <v>3248</v>
      </c>
      <c r="C286" s="32" t="s">
        <v>3249</v>
      </c>
      <c r="D286" s="32">
        <v>2021</v>
      </c>
      <c r="E286" s="32" t="s">
        <v>99</v>
      </c>
      <c r="F286" s="32">
        <v>3</v>
      </c>
      <c r="G286" s="32">
        <v>-10</v>
      </c>
      <c r="H286" s="32">
        <v>-7</v>
      </c>
      <c r="I286" s="32">
        <v>-9</v>
      </c>
      <c r="J286" s="32">
        <v>0</v>
      </c>
      <c r="K286" s="32" t="s">
        <v>42</v>
      </c>
      <c r="L286" s="32" t="s">
        <v>42</v>
      </c>
      <c r="M286" s="32">
        <v>0</v>
      </c>
      <c r="N286" s="32">
        <v>0</v>
      </c>
      <c r="O286" s="32" t="s">
        <v>84</v>
      </c>
      <c r="P286" s="32" t="s">
        <v>23</v>
      </c>
      <c r="Q286" s="32">
        <v>0</v>
      </c>
      <c r="R286" s="32">
        <v>1</v>
      </c>
      <c r="S286" s="32">
        <v>0</v>
      </c>
      <c r="T286" s="32">
        <f t="shared" ref="T286:T289" si="20">SUM(Q286:S286)</f>
        <v>1</v>
      </c>
      <c r="U286" s="32" t="s">
        <v>3250</v>
      </c>
      <c r="V286" s="32" t="s">
        <v>12</v>
      </c>
      <c r="W286" s="32" t="s">
        <v>12</v>
      </c>
      <c r="X286" s="32" t="s">
        <v>496</v>
      </c>
      <c r="Y286" s="32" t="s">
        <v>334</v>
      </c>
      <c r="Z286" s="32" t="s">
        <v>3251</v>
      </c>
      <c r="AA286" s="32" t="s">
        <v>3252</v>
      </c>
      <c r="AB286" s="32" t="s">
        <v>3253</v>
      </c>
      <c r="AC286" s="32" t="s">
        <v>3254</v>
      </c>
      <c r="AD286" s="32" t="s">
        <v>9</v>
      </c>
      <c r="AE286" s="32" t="s">
        <v>94</v>
      </c>
      <c r="AF286" s="32" t="s">
        <v>3255</v>
      </c>
      <c r="AG286" s="32" t="s">
        <v>96</v>
      </c>
      <c r="AH286" s="45"/>
    </row>
    <row r="287" spans="1:34" ht="13" x14ac:dyDescent="0.15">
      <c r="A287" s="33">
        <v>286</v>
      </c>
      <c r="B287" s="32" t="s">
        <v>3256</v>
      </c>
      <c r="C287" s="32" t="s">
        <v>3257</v>
      </c>
      <c r="D287" s="32">
        <v>2014</v>
      </c>
      <c r="E287" s="32" t="s">
        <v>201</v>
      </c>
      <c r="F287" s="32">
        <v>3</v>
      </c>
      <c r="G287" s="32">
        <v>-7</v>
      </c>
      <c r="H287" s="32">
        <v>-4</v>
      </c>
      <c r="I287" s="32">
        <v>3</v>
      </c>
      <c r="J287" s="32">
        <v>5</v>
      </c>
      <c r="K287" s="32" t="s">
        <v>604</v>
      </c>
      <c r="L287" s="32" t="s">
        <v>43</v>
      </c>
      <c r="M287" s="32">
        <v>0</v>
      </c>
      <c r="N287" s="32">
        <v>1</v>
      </c>
      <c r="O287" s="32" t="s">
        <v>84</v>
      </c>
      <c r="P287" s="32" t="s">
        <v>23</v>
      </c>
      <c r="Q287" s="32">
        <v>0.5</v>
      </c>
      <c r="R287" s="32">
        <v>0.5</v>
      </c>
      <c r="S287" s="32">
        <v>0</v>
      </c>
      <c r="T287" s="32">
        <f t="shared" si="20"/>
        <v>1</v>
      </c>
      <c r="U287" s="32" t="s">
        <v>3258</v>
      </c>
      <c r="V287" s="32" t="s">
        <v>3259</v>
      </c>
      <c r="W287" s="32" t="s">
        <v>21</v>
      </c>
      <c r="X287" s="32" t="s">
        <v>232</v>
      </c>
      <c r="Y287" s="32" t="s">
        <v>102</v>
      </c>
      <c r="Z287" s="32" t="s">
        <v>3260</v>
      </c>
      <c r="AA287" s="32" t="s">
        <v>3261</v>
      </c>
      <c r="AB287" s="32" t="s">
        <v>3262</v>
      </c>
      <c r="AC287" s="32" t="s">
        <v>3263</v>
      </c>
      <c r="AD287" s="32" t="s">
        <v>3264</v>
      </c>
      <c r="AE287" s="32" t="s">
        <v>137</v>
      </c>
      <c r="AF287" s="32" t="s">
        <v>3265</v>
      </c>
      <c r="AG287" s="32" t="s">
        <v>96</v>
      </c>
      <c r="AH287" s="32"/>
    </row>
    <row r="288" spans="1:34" ht="13" x14ac:dyDescent="0.15">
      <c r="A288" s="31">
        <v>287</v>
      </c>
      <c r="B288" s="54" t="s">
        <v>3266</v>
      </c>
      <c r="C288" s="54" t="s">
        <v>3267</v>
      </c>
      <c r="D288" s="54">
        <v>2014</v>
      </c>
      <c r="E288" s="54" t="s">
        <v>3130</v>
      </c>
      <c r="F288" s="54">
        <v>3</v>
      </c>
      <c r="G288" s="54">
        <v>-10</v>
      </c>
      <c r="H288" s="54">
        <v>-5</v>
      </c>
      <c r="I288" s="54">
        <v>-9</v>
      </c>
      <c r="J288" s="54">
        <v>0</v>
      </c>
      <c r="K288" s="54" t="s">
        <v>330</v>
      </c>
      <c r="L288" s="32" t="s">
        <v>43</v>
      </c>
      <c r="M288" s="54">
        <v>0</v>
      </c>
      <c r="N288" s="54">
        <v>1</v>
      </c>
      <c r="O288" s="54" t="s">
        <v>243</v>
      </c>
      <c r="P288" s="54" t="s">
        <v>16</v>
      </c>
      <c r="Q288" s="54">
        <v>0.5</v>
      </c>
      <c r="R288" s="54">
        <v>0</v>
      </c>
      <c r="S288" s="54">
        <v>0.5</v>
      </c>
      <c r="T288" s="54">
        <f t="shared" si="20"/>
        <v>1</v>
      </c>
      <c r="U288" s="54" t="s">
        <v>3268</v>
      </c>
      <c r="V288" s="54" t="s">
        <v>3269</v>
      </c>
      <c r="W288" s="54" t="s">
        <v>17</v>
      </c>
      <c r="X288" s="54" t="s">
        <v>3270</v>
      </c>
      <c r="Y288" s="54" t="s">
        <v>102</v>
      </c>
      <c r="Z288" s="54" t="s">
        <v>3271</v>
      </c>
      <c r="AA288" s="54" t="s">
        <v>3272</v>
      </c>
      <c r="AB288" s="54" t="s">
        <v>3273</v>
      </c>
      <c r="AC288" s="54" t="s">
        <v>3274</v>
      </c>
      <c r="AD288" s="54" t="s">
        <v>3275</v>
      </c>
      <c r="AE288" s="54" t="s">
        <v>3276</v>
      </c>
      <c r="AF288" s="54" t="s">
        <v>3277</v>
      </c>
      <c r="AG288" s="54" t="s">
        <v>564</v>
      </c>
      <c r="AH288" s="55"/>
    </row>
    <row r="289" spans="1:34" ht="13" x14ac:dyDescent="0.15">
      <c r="A289" s="33">
        <v>288</v>
      </c>
      <c r="B289" s="32" t="s">
        <v>3278</v>
      </c>
      <c r="C289" s="32" t="s">
        <v>3279</v>
      </c>
      <c r="D289" s="32">
        <v>2017</v>
      </c>
      <c r="E289" s="32" t="s">
        <v>229</v>
      </c>
      <c r="F289" s="32">
        <v>2</v>
      </c>
      <c r="G289" s="32">
        <v>-7</v>
      </c>
      <c r="H289" s="32">
        <v>-4</v>
      </c>
      <c r="I289" s="32">
        <v>-3</v>
      </c>
      <c r="J289" s="32">
        <v>2</v>
      </c>
      <c r="K289" s="32" t="s">
        <v>43</v>
      </c>
      <c r="L289" s="32" t="s">
        <v>43</v>
      </c>
      <c r="M289" s="32">
        <v>0</v>
      </c>
      <c r="N289" s="32">
        <v>1</v>
      </c>
      <c r="O289" s="32" t="s">
        <v>243</v>
      </c>
      <c r="P289" s="32" t="s">
        <v>16</v>
      </c>
      <c r="Q289" s="32">
        <v>0.25</v>
      </c>
      <c r="R289" s="32">
        <v>0.75</v>
      </c>
      <c r="S289" s="32">
        <v>0</v>
      </c>
      <c r="T289" s="32">
        <f t="shared" si="20"/>
        <v>1</v>
      </c>
      <c r="U289" s="32" t="s">
        <v>3280</v>
      </c>
      <c r="V289" s="32" t="s">
        <v>3281</v>
      </c>
      <c r="W289" s="32" t="s">
        <v>21</v>
      </c>
      <c r="X289" s="32" t="s">
        <v>232</v>
      </c>
      <c r="Y289" s="32" t="s">
        <v>88</v>
      </c>
      <c r="Z289" s="32" t="s">
        <v>3282</v>
      </c>
      <c r="AA289" s="32" t="s">
        <v>3283</v>
      </c>
      <c r="AB289" s="32" t="s">
        <v>3284</v>
      </c>
      <c r="AC289" s="32" t="s">
        <v>3285</v>
      </c>
      <c r="AD289" s="32" t="s">
        <v>3286</v>
      </c>
      <c r="AE289" s="32" t="s">
        <v>3287</v>
      </c>
      <c r="AF289" s="32" t="s">
        <v>3288</v>
      </c>
      <c r="AG289" s="32" t="s">
        <v>151</v>
      </c>
      <c r="AH289" s="32" t="s">
        <v>126</v>
      </c>
    </row>
    <row r="290" spans="1:34" ht="13" x14ac:dyDescent="0.15">
      <c r="A290" s="31">
        <v>289</v>
      </c>
      <c r="B290" s="50" t="s">
        <v>3289</v>
      </c>
      <c r="C290" s="50" t="s">
        <v>3290</v>
      </c>
      <c r="D290" s="51">
        <v>2020</v>
      </c>
      <c r="E290" s="50" t="s">
        <v>3291</v>
      </c>
      <c r="F290" s="51">
        <v>3</v>
      </c>
      <c r="G290" s="51">
        <v>-3</v>
      </c>
      <c r="H290" s="51">
        <v>-1</v>
      </c>
      <c r="I290" s="51">
        <v>-3</v>
      </c>
      <c r="J290" s="51">
        <v>0</v>
      </c>
      <c r="K290" s="50" t="s">
        <v>45</v>
      </c>
      <c r="L290" s="50" t="s">
        <v>45</v>
      </c>
      <c r="M290" s="51">
        <v>0</v>
      </c>
      <c r="N290" s="51">
        <v>1</v>
      </c>
      <c r="O290" s="50" t="s">
        <v>84</v>
      </c>
      <c r="P290" s="50" t="s">
        <v>23</v>
      </c>
      <c r="Q290" s="51">
        <v>0.75</v>
      </c>
      <c r="R290" s="51">
        <v>0.25</v>
      </c>
      <c r="S290" s="51">
        <v>0</v>
      </c>
      <c r="T290" s="51">
        <v>1</v>
      </c>
      <c r="U290" s="50" t="s">
        <v>3292</v>
      </c>
      <c r="V290" s="50" t="s">
        <v>34</v>
      </c>
      <c r="W290" s="50" t="s">
        <v>34</v>
      </c>
      <c r="X290" s="50" t="s">
        <v>2324</v>
      </c>
      <c r="Y290" s="50" t="s">
        <v>102</v>
      </c>
      <c r="Z290" s="50" t="s">
        <v>3293</v>
      </c>
      <c r="AA290" s="50" t="s">
        <v>3294</v>
      </c>
      <c r="AB290" s="50" t="s">
        <v>3295</v>
      </c>
      <c r="AC290" s="50" t="s">
        <v>3296</v>
      </c>
      <c r="AD290" s="50" t="s">
        <v>3297</v>
      </c>
      <c r="AE290" s="50" t="s">
        <v>3298</v>
      </c>
      <c r="AF290" s="50" t="s">
        <v>3299</v>
      </c>
      <c r="AG290" s="50" t="s">
        <v>96</v>
      </c>
      <c r="AH290" s="56" t="s">
        <v>126</v>
      </c>
    </row>
    <row r="291" spans="1:34" ht="13" x14ac:dyDescent="0.15">
      <c r="A291" s="33">
        <v>290</v>
      </c>
      <c r="B291" s="32" t="s">
        <v>3300</v>
      </c>
      <c r="C291" s="32" t="s">
        <v>3301</v>
      </c>
      <c r="D291" s="32">
        <v>2018</v>
      </c>
      <c r="E291" s="32" t="s">
        <v>229</v>
      </c>
      <c r="F291" s="32">
        <v>2</v>
      </c>
      <c r="G291" s="32">
        <v>-7</v>
      </c>
      <c r="H291" s="32">
        <v>-4</v>
      </c>
      <c r="I291" s="32">
        <v>-3</v>
      </c>
      <c r="J291" s="32">
        <v>2</v>
      </c>
      <c r="K291" s="32" t="s">
        <v>43</v>
      </c>
      <c r="L291" s="32" t="s">
        <v>43</v>
      </c>
      <c r="M291" s="32">
        <v>0</v>
      </c>
      <c r="N291" s="32">
        <v>0</v>
      </c>
      <c r="O291" s="32" t="s">
        <v>243</v>
      </c>
      <c r="P291" s="32" t="s">
        <v>16</v>
      </c>
      <c r="Q291" s="32">
        <v>0.25</v>
      </c>
      <c r="R291" s="32">
        <v>0.25</v>
      </c>
      <c r="S291" s="32">
        <v>0.5</v>
      </c>
      <c r="T291" s="32">
        <f t="shared" ref="T291:T301" si="21">SUM(Q291:S291)</f>
        <v>1</v>
      </c>
      <c r="U291" s="32" t="s">
        <v>3302</v>
      </c>
      <c r="V291" s="32" t="s">
        <v>3281</v>
      </c>
      <c r="W291" s="32" t="s">
        <v>21</v>
      </c>
      <c r="X291" s="32" t="s">
        <v>232</v>
      </c>
      <c r="Y291" s="32" t="s">
        <v>233</v>
      </c>
      <c r="Z291" s="32" t="s">
        <v>3303</v>
      </c>
      <c r="AA291" s="32" t="s">
        <v>3304</v>
      </c>
      <c r="AB291" s="32" t="s">
        <v>3305</v>
      </c>
      <c r="AC291" s="32" t="s">
        <v>3306</v>
      </c>
      <c r="AD291" s="32" t="s">
        <v>3307</v>
      </c>
      <c r="AE291" s="32" t="s">
        <v>3308</v>
      </c>
      <c r="AF291" s="32" t="s">
        <v>3309</v>
      </c>
      <c r="AG291" s="32" t="s">
        <v>96</v>
      </c>
      <c r="AH291" s="32" t="s">
        <v>126</v>
      </c>
    </row>
    <row r="292" spans="1:34" ht="13" x14ac:dyDescent="0.15">
      <c r="A292" s="31">
        <v>291</v>
      </c>
      <c r="B292" s="32" t="s">
        <v>3310</v>
      </c>
      <c r="C292" s="32" t="s">
        <v>3311</v>
      </c>
      <c r="D292" s="32">
        <v>2003</v>
      </c>
      <c r="E292" s="32" t="s">
        <v>580</v>
      </c>
      <c r="F292" s="32">
        <v>3</v>
      </c>
      <c r="G292" s="32">
        <v>-3</v>
      </c>
      <c r="H292" s="32">
        <v>-1</v>
      </c>
      <c r="I292" s="32">
        <v>0</v>
      </c>
      <c r="J292" s="32">
        <v>0</v>
      </c>
      <c r="K292" s="32" t="s">
        <v>45</v>
      </c>
      <c r="L292" s="32" t="s">
        <v>45</v>
      </c>
      <c r="M292" s="32">
        <v>0</v>
      </c>
      <c r="N292" s="32">
        <v>1</v>
      </c>
      <c r="O292" s="32" t="s">
        <v>84</v>
      </c>
      <c r="P292" s="32" t="s">
        <v>23</v>
      </c>
      <c r="Q292" s="32">
        <v>0.75</v>
      </c>
      <c r="R292" s="32">
        <v>0.25</v>
      </c>
      <c r="S292" s="32">
        <v>0</v>
      </c>
      <c r="T292" s="32">
        <f t="shared" si="21"/>
        <v>1</v>
      </c>
      <c r="U292" s="32" t="s">
        <v>3312</v>
      </c>
      <c r="V292" s="32" t="s">
        <v>131</v>
      </c>
      <c r="W292" s="32" t="s">
        <v>35</v>
      </c>
      <c r="X292" s="32" t="s">
        <v>117</v>
      </c>
      <c r="Y292" s="32" t="s">
        <v>205</v>
      </c>
      <c r="Z292" s="32" t="s">
        <v>3313</v>
      </c>
      <c r="AA292" s="32" t="s">
        <v>3314</v>
      </c>
      <c r="AB292" s="32" t="s">
        <v>3315</v>
      </c>
      <c r="AC292" s="32" t="s">
        <v>3316</v>
      </c>
      <c r="AD292" s="32" t="s">
        <v>3317</v>
      </c>
      <c r="AE292" s="32" t="s">
        <v>137</v>
      </c>
      <c r="AF292" s="32" t="s">
        <v>3318</v>
      </c>
      <c r="AG292" s="32" t="s">
        <v>96</v>
      </c>
      <c r="AH292" s="32"/>
    </row>
    <row r="293" spans="1:34" ht="13" x14ac:dyDescent="0.15">
      <c r="A293" s="33">
        <v>292</v>
      </c>
      <c r="B293" s="32" t="s">
        <v>3319</v>
      </c>
      <c r="C293" s="32" t="s">
        <v>3320</v>
      </c>
      <c r="D293" s="32">
        <v>2020</v>
      </c>
      <c r="E293" s="32" t="s">
        <v>229</v>
      </c>
      <c r="F293" s="32">
        <v>3</v>
      </c>
      <c r="G293" s="32">
        <v>-7</v>
      </c>
      <c r="H293" s="32">
        <v>-6</v>
      </c>
      <c r="I293" s="32">
        <v>-6</v>
      </c>
      <c r="J293" s="32">
        <v>5</v>
      </c>
      <c r="K293" s="32" t="s">
        <v>738</v>
      </c>
      <c r="L293" s="32" t="s">
        <v>43</v>
      </c>
      <c r="M293" s="32">
        <v>0</v>
      </c>
      <c r="N293" s="32">
        <v>0</v>
      </c>
      <c r="O293" s="32" t="s">
        <v>84</v>
      </c>
      <c r="P293" s="32" t="s">
        <v>23</v>
      </c>
      <c r="Q293" s="32">
        <v>0.75</v>
      </c>
      <c r="R293" s="32">
        <v>0.25</v>
      </c>
      <c r="S293" s="32">
        <v>0</v>
      </c>
      <c r="T293" s="32">
        <f t="shared" si="21"/>
        <v>1</v>
      </c>
      <c r="U293" s="32" t="s">
        <v>3321</v>
      </c>
      <c r="V293" s="32" t="s">
        <v>3322</v>
      </c>
      <c r="W293" s="32" t="s">
        <v>17</v>
      </c>
      <c r="X293" s="32" t="s">
        <v>3323</v>
      </c>
      <c r="Y293" s="32" t="s">
        <v>1540</v>
      </c>
      <c r="Z293" s="32" t="s">
        <v>3324</v>
      </c>
      <c r="AA293" s="32" t="s">
        <v>3325</v>
      </c>
      <c r="AB293" s="32" t="s">
        <v>3326</v>
      </c>
      <c r="AC293" s="32" t="s">
        <v>3327</v>
      </c>
      <c r="AD293" s="32" t="s">
        <v>3328</v>
      </c>
      <c r="AE293" s="32" t="s">
        <v>94</v>
      </c>
      <c r="AF293" s="32" t="s">
        <v>3329</v>
      </c>
      <c r="AG293" s="32" t="s">
        <v>96</v>
      </c>
      <c r="AH293" s="32" t="s">
        <v>126</v>
      </c>
    </row>
    <row r="294" spans="1:34" ht="13" x14ac:dyDescent="0.15">
      <c r="A294" s="31">
        <v>293</v>
      </c>
      <c r="B294" s="32" t="s">
        <v>3330</v>
      </c>
      <c r="C294" s="32" t="s">
        <v>3331</v>
      </c>
      <c r="D294" s="32">
        <v>2011</v>
      </c>
      <c r="E294" s="32" t="s">
        <v>1633</v>
      </c>
      <c r="F294" s="32">
        <v>3</v>
      </c>
      <c r="G294" s="32">
        <v>-4</v>
      </c>
      <c r="H294" s="32">
        <v>-1</v>
      </c>
      <c r="I294" s="32">
        <v>-3</v>
      </c>
      <c r="J294" s="32">
        <v>0</v>
      </c>
      <c r="K294" s="32" t="s">
        <v>216</v>
      </c>
      <c r="L294" s="32" t="s">
        <v>45</v>
      </c>
      <c r="M294" s="32">
        <v>0</v>
      </c>
      <c r="N294" s="32">
        <v>1</v>
      </c>
      <c r="O294" s="32" t="s">
        <v>84</v>
      </c>
      <c r="P294" s="32" t="s">
        <v>113</v>
      </c>
      <c r="Q294" s="32">
        <v>1</v>
      </c>
      <c r="R294" s="32">
        <v>0</v>
      </c>
      <c r="S294" s="32">
        <v>0</v>
      </c>
      <c r="T294" s="32">
        <f t="shared" si="21"/>
        <v>1</v>
      </c>
      <c r="U294" s="32" t="s">
        <v>3332</v>
      </c>
      <c r="V294" s="32" t="s">
        <v>520</v>
      </c>
      <c r="W294" s="32" t="s">
        <v>34</v>
      </c>
      <c r="X294" s="32" t="s">
        <v>3333</v>
      </c>
      <c r="Y294" s="32" t="s">
        <v>3334</v>
      </c>
      <c r="Z294" s="32" t="s">
        <v>3335</v>
      </c>
      <c r="AA294" s="32" t="s">
        <v>3336</v>
      </c>
      <c r="AB294" s="32" t="s">
        <v>3337</v>
      </c>
      <c r="AC294" s="32" t="s">
        <v>3338</v>
      </c>
      <c r="AD294" s="32" t="s">
        <v>3339</v>
      </c>
      <c r="AE294" s="32" t="s">
        <v>3340</v>
      </c>
      <c r="AF294" s="32" t="s">
        <v>3341</v>
      </c>
      <c r="AG294" s="32" t="s">
        <v>96</v>
      </c>
      <c r="AH294" s="32" t="s">
        <v>126</v>
      </c>
    </row>
    <row r="295" spans="1:34" ht="13" x14ac:dyDescent="0.15">
      <c r="A295" s="33">
        <v>294</v>
      </c>
      <c r="B295" s="33" t="s">
        <v>3342</v>
      </c>
      <c r="C295" s="33" t="s">
        <v>3343</v>
      </c>
      <c r="D295" s="33">
        <v>2009</v>
      </c>
      <c r="E295" s="33" t="s">
        <v>111</v>
      </c>
      <c r="F295" s="33">
        <v>3</v>
      </c>
      <c r="G295" s="33">
        <v>-3</v>
      </c>
      <c r="H295" s="33">
        <v>-2</v>
      </c>
      <c r="I295" s="33">
        <v>0</v>
      </c>
      <c r="J295" s="33">
        <v>0</v>
      </c>
      <c r="K295" s="33" t="s">
        <v>45</v>
      </c>
      <c r="L295" s="33" t="s">
        <v>45</v>
      </c>
      <c r="M295" s="33">
        <v>0</v>
      </c>
      <c r="N295" s="33">
        <v>1</v>
      </c>
      <c r="O295" s="33" t="s">
        <v>84</v>
      </c>
      <c r="P295" s="33" t="s">
        <v>23</v>
      </c>
      <c r="Q295" s="33">
        <v>0.25</v>
      </c>
      <c r="R295" s="33">
        <v>0.75</v>
      </c>
      <c r="S295" s="33">
        <v>0</v>
      </c>
      <c r="T295" s="33">
        <f t="shared" si="21"/>
        <v>1</v>
      </c>
      <c r="U295" s="33" t="s">
        <v>3344</v>
      </c>
      <c r="V295" s="33" t="s">
        <v>3345</v>
      </c>
      <c r="W295" s="33" t="s">
        <v>37</v>
      </c>
      <c r="X295" s="33" t="s">
        <v>3346</v>
      </c>
      <c r="Y295" s="33" t="s">
        <v>102</v>
      </c>
      <c r="Z295" s="33" t="s">
        <v>3347</v>
      </c>
      <c r="AA295" s="33" t="s">
        <v>3348</v>
      </c>
      <c r="AB295" s="33" t="s">
        <v>3343</v>
      </c>
      <c r="AC295" s="33" t="s">
        <v>3349</v>
      </c>
      <c r="AD295" s="33" t="s">
        <v>3350</v>
      </c>
      <c r="AE295" s="33" t="s">
        <v>3351</v>
      </c>
      <c r="AF295" s="33" t="s">
        <v>3352</v>
      </c>
      <c r="AG295" s="33" t="s">
        <v>3353</v>
      </c>
      <c r="AH295" s="33"/>
    </row>
    <row r="296" spans="1:34" ht="13" x14ac:dyDescent="0.15">
      <c r="A296" s="31">
        <v>295</v>
      </c>
      <c r="B296" s="32" t="s">
        <v>3354</v>
      </c>
      <c r="C296" s="32" t="s">
        <v>3355</v>
      </c>
      <c r="D296" s="32">
        <v>2010</v>
      </c>
      <c r="E296" s="32" t="s">
        <v>179</v>
      </c>
      <c r="F296" s="32">
        <v>3</v>
      </c>
      <c r="G296" s="32">
        <v>-3</v>
      </c>
      <c r="H296" s="32">
        <v>-2</v>
      </c>
      <c r="I296" s="32">
        <v>-2</v>
      </c>
      <c r="J296" s="32">
        <v>0</v>
      </c>
      <c r="K296" s="32" t="s">
        <v>45</v>
      </c>
      <c r="L296" s="32" t="s">
        <v>45</v>
      </c>
      <c r="M296" s="32">
        <v>0</v>
      </c>
      <c r="N296" s="32">
        <v>1</v>
      </c>
      <c r="O296" s="32" t="s">
        <v>84</v>
      </c>
      <c r="P296" s="32" t="s">
        <v>23</v>
      </c>
      <c r="Q296" s="32">
        <v>1</v>
      </c>
      <c r="R296" s="32">
        <v>0</v>
      </c>
      <c r="S296" s="32">
        <v>0</v>
      </c>
      <c r="T296" s="32">
        <f t="shared" si="21"/>
        <v>1</v>
      </c>
      <c r="U296" s="32" t="s">
        <v>3356</v>
      </c>
      <c r="V296" s="32" t="s">
        <v>2180</v>
      </c>
      <c r="W296" s="32" t="s">
        <v>33</v>
      </c>
      <c r="X296" s="32" t="s">
        <v>259</v>
      </c>
      <c r="Y296" s="32" t="s">
        <v>3357</v>
      </c>
      <c r="Z296" s="32" t="s">
        <v>3358</v>
      </c>
      <c r="AA296" s="32" t="s">
        <v>3359</v>
      </c>
      <c r="AB296" s="32" t="s">
        <v>3360</v>
      </c>
      <c r="AC296" s="32" t="s">
        <v>3361</v>
      </c>
      <c r="AD296" s="32" t="s">
        <v>3362</v>
      </c>
      <c r="AE296" s="32" t="s">
        <v>137</v>
      </c>
      <c r="AF296" s="32" t="s">
        <v>3363</v>
      </c>
      <c r="AG296" s="32" t="s">
        <v>96</v>
      </c>
      <c r="AH296" s="32"/>
    </row>
    <row r="297" spans="1:34" ht="28.5" customHeight="1" x14ac:dyDescent="0.15">
      <c r="A297" s="33">
        <v>296</v>
      </c>
      <c r="B297" s="32" t="s">
        <v>3364</v>
      </c>
      <c r="C297" s="32" t="s">
        <v>3365</v>
      </c>
      <c r="D297" s="32">
        <v>2021</v>
      </c>
      <c r="E297" s="32" t="s">
        <v>99</v>
      </c>
      <c r="F297" s="32">
        <v>2</v>
      </c>
      <c r="G297" s="32">
        <v>-5</v>
      </c>
      <c r="H297" s="32">
        <v>-4</v>
      </c>
      <c r="I297" s="32">
        <v>3</v>
      </c>
      <c r="J297" s="32">
        <v>6</v>
      </c>
      <c r="K297" s="32" t="s">
        <v>604</v>
      </c>
      <c r="L297" s="32" t="s">
        <v>44</v>
      </c>
      <c r="M297" s="32">
        <v>0</v>
      </c>
      <c r="N297" s="32">
        <v>1</v>
      </c>
      <c r="O297" s="32" t="s">
        <v>84</v>
      </c>
      <c r="P297" s="32" t="s">
        <v>16</v>
      </c>
      <c r="Q297" s="32">
        <v>0.25</v>
      </c>
      <c r="R297" s="32">
        <v>0.25</v>
      </c>
      <c r="S297" s="32">
        <v>0.5</v>
      </c>
      <c r="T297" s="32">
        <f t="shared" si="21"/>
        <v>1</v>
      </c>
      <c r="U297" s="32" t="s">
        <v>3366</v>
      </c>
      <c r="V297" s="32" t="s">
        <v>26</v>
      </c>
      <c r="W297" s="32" t="s">
        <v>25</v>
      </c>
      <c r="X297" s="32" t="s">
        <v>3367</v>
      </c>
      <c r="Y297" s="32" t="s">
        <v>1015</v>
      </c>
      <c r="Z297" s="32" t="s">
        <v>3368</v>
      </c>
      <c r="AA297" s="32" t="s">
        <v>3369</v>
      </c>
      <c r="AB297" s="32" t="s">
        <v>3370</v>
      </c>
      <c r="AC297" s="32" t="s">
        <v>3371</v>
      </c>
      <c r="AD297" s="32" t="s">
        <v>3372</v>
      </c>
      <c r="AE297" s="32" t="s">
        <v>94</v>
      </c>
      <c r="AF297" s="32" t="s">
        <v>3373</v>
      </c>
      <c r="AG297" s="32" t="s">
        <v>96</v>
      </c>
      <c r="AH297" s="32" t="s">
        <v>126</v>
      </c>
    </row>
    <row r="298" spans="1:34" ht="28.5" customHeight="1" x14ac:dyDescent="0.15">
      <c r="A298" s="31">
        <v>297</v>
      </c>
      <c r="B298" s="31" t="s">
        <v>3374</v>
      </c>
      <c r="C298" s="31" t="s">
        <v>3375</v>
      </c>
      <c r="D298" s="31">
        <v>2013</v>
      </c>
      <c r="E298" s="31" t="s">
        <v>111</v>
      </c>
      <c r="F298" s="31">
        <v>2</v>
      </c>
      <c r="G298" s="31">
        <v>-9</v>
      </c>
      <c r="H298" s="31">
        <v>0</v>
      </c>
      <c r="I298" s="31">
        <v>-6</v>
      </c>
      <c r="J298" s="31">
        <v>0</v>
      </c>
      <c r="K298" s="31" t="s">
        <v>404</v>
      </c>
      <c r="L298" s="31" t="s">
        <v>405</v>
      </c>
      <c r="M298" s="31">
        <v>1</v>
      </c>
      <c r="N298" s="31">
        <v>1</v>
      </c>
      <c r="O298" s="31" t="s">
        <v>84</v>
      </c>
      <c r="P298" s="31" t="s">
        <v>16</v>
      </c>
      <c r="Q298" s="31">
        <v>0.75</v>
      </c>
      <c r="R298" s="31">
        <v>0.25</v>
      </c>
      <c r="S298" s="31">
        <v>0</v>
      </c>
      <c r="T298" s="31">
        <f t="shared" si="21"/>
        <v>1</v>
      </c>
      <c r="U298" s="31" t="s">
        <v>3376</v>
      </c>
      <c r="V298" s="31" t="s">
        <v>3377</v>
      </c>
      <c r="W298" s="57" t="s">
        <v>116</v>
      </c>
      <c r="X298" s="31" t="s">
        <v>2405</v>
      </c>
      <c r="Y298" s="31" t="s">
        <v>435</v>
      </c>
      <c r="Z298" s="31" t="s">
        <v>3378</v>
      </c>
      <c r="AA298" s="31" t="s">
        <v>3379</v>
      </c>
      <c r="AB298" s="31" t="s">
        <v>3380</v>
      </c>
      <c r="AC298" s="31" t="s">
        <v>3381</v>
      </c>
      <c r="AD298" s="31" t="s">
        <v>3382</v>
      </c>
      <c r="AE298" s="31" t="s">
        <v>3383</v>
      </c>
      <c r="AF298" s="31" t="s">
        <v>3384</v>
      </c>
      <c r="AG298" s="31" t="s">
        <v>3385</v>
      </c>
      <c r="AH298" s="31" t="s">
        <v>126</v>
      </c>
    </row>
    <row r="299" spans="1:34" ht="28.5" customHeight="1" x14ac:dyDescent="0.15">
      <c r="A299" s="33">
        <v>298</v>
      </c>
      <c r="B299" s="32" t="s">
        <v>3386</v>
      </c>
      <c r="C299" s="32" t="s">
        <v>3375</v>
      </c>
      <c r="D299" s="32">
        <v>2013</v>
      </c>
      <c r="E299" s="32" t="s">
        <v>3387</v>
      </c>
      <c r="F299" s="32">
        <v>3</v>
      </c>
      <c r="G299" s="32">
        <v>-4</v>
      </c>
      <c r="H299" s="32">
        <v>-1</v>
      </c>
      <c r="I299" s="32">
        <v>-2</v>
      </c>
      <c r="J299" s="32">
        <v>0</v>
      </c>
      <c r="K299" s="32" t="s">
        <v>45</v>
      </c>
      <c r="L299" s="32" t="s">
        <v>45</v>
      </c>
      <c r="M299" s="32">
        <v>0</v>
      </c>
      <c r="N299" s="32">
        <v>1</v>
      </c>
      <c r="O299" s="32" t="s">
        <v>84</v>
      </c>
      <c r="P299" s="32" t="s">
        <v>23</v>
      </c>
      <c r="Q299" s="32">
        <v>1</v>
      </c>
      <c r="R299" s="32">
        <v>0</v>
      </c>
      <c r="S299" s="32">
        <v>0</v>
      </c>
      <c r="T299" s="32">
        <f t="shared" si="21"/>
        <v>1</v>
      </c>
      <c r="U299" s="32" t="s">
        <v>3388</v>
      </c>
      <c r="V299" s="32" t="s">
        <v>520</v>
      </c>
      <c r="W299" s="32" t="s">
        <v>34</v>
      </c>
      <c r="X299" s="32" t="s">
        <v>521</v>
      </c>
      <c r="Y299" s="32" t="s">
        <v>1069</v>
      </c>
      <c r="Z299" s="32" t="s">
        <v>3389</v>
      </c>
      <c r="AA299" s="32" t="s">
        <v>3390</v>
      </c>
      <c r="AB299" s="32" t="s">
        <v>3391</v>
      </c>
      <c r="AC299" s="32" t="s">
        <v>3392</v>
      </c>
      <c r="AD299" s="32" t="s">
        <v>3393</v>
      </c>
      <c r="AE299" s="32" t="s">
        <v>94</v>
      </c>
      <c r="AF299" s="32" t="s">
        <v>3394</v>
      </c>
      <c r="AG299" s="32" t="s">
        <v>96</v>
      </c>
      <c r="AH299" s="32" t="s">
        <v>126</v>
      </c>
    </row>
    <row r="300" spans="1:34" ht="28.5" customHeight="1" x14ac:dyDescent="0.15">
      <c r="A300" s="31">
        <v>299</v>
      </c>
      <c r="B300" s="31" t="s">
        <v>3395</v>
      </c>
      <c r="C300" s="31" t="s">
        <v>3396</v>
      </c>
      <c r="D300" s="31">
        <v>2010</v>
      </c>
      <c r="E300" s="31" t="s">
        <v>3397</v>
      </c>
      <c r="F300" s="31">
        <v>3</v>
      </c>
      <c r="G300" s="31">
        <v>-3</v>
      </c>
      <c r="H300" s="31">
        <v>-2</v>
      </c>
      <c r="I300" s="31">
        <v>-3</v>
      </c>
      <c r="J300" s="31">
        <v>0</v>
      </c>
      <c r="K300" s="31" t="s">
        <v>45</v>
      </c>
      <c r="L300" s="31" t="s">
        <v>45</v>
      </c>
      <c r="M300" s="31">
        <v>0</v>
      </c>
      <c r="N300" s="31">
        <v>1</v>
      </c>
      <c r="O300" s="31" t="s">
        <v>84</v>
      </c>
      <c r="P300" s="31" t="s">
        <v>113</v>
      </c>
      <c r="Q300" s="31">
        <v>0.75</v>
      </c>
      <c r="R300" s="31">
        <v>0.25</v>
      </c>
      <c r="S300" s="31">
        <v>0</v>
      </c>
      <c r="T300" s="31">
        <f t="shared" si="21"/>
        <v>1</v>
      </c>
      <c r="U300" s="31" t="s">
        <v>3398</v>
      </c>
      <c r="V300" s="31" t="s">
        <v>3399</v>
      </c>
      <c r="W300" s="31" t="s">
        <v>37</v>
      </c>
      <c r="X300" s="31" t="s">
        <v>259</v>
      </c>
      <c r="Y300" s="31" t="s">
        <v>102</v>
      </c>
      <c r="Z300" s="31" t="s">
        <v>3400</v>
      </c>
      <c r="AA300" s="31" t="s">
        <v>3401</v>
      </c>
      <c r="AB300" s="31" t="s">
        <v>3402</v>
      </c>
      <c r="AC300" s="31" t="s">
        <v>3403</v>
      </c>
      <c r="AD300" s="31" t="s">
        <v>3404</v>
      </c>
      <c r="AE300" s="31" t="s">
        <v>137</v>
      </c>
      <c r="AF300" s="31" t="s">
        <v>3405</v>
      </c>
      <c r="AG300" s="31" t="s">
        <v>96</v>
      </c>
      <c r="AH300" s="31"/>
    </row>
    <row r="301" spans="1:34" ht="28.5" customHeight="1" x14ac:dyDescent="0.15">
      <c r="A301" s="33">
        <v>300</v>
      </c>
      <c r="B301" s="32" t="s">
        <v>3406</v>
      </c>
      <c r="C301" s="32" t="s">
        <v>3396</v>
      </c>
      <c r="D301" s="32">
        <v>2017</v>
      </c>
      <c r="E301" s="32" t="s">
        <v>3407</v>
      </c>
      <c r="F301" s="32">
        <v>3</v>
      </c>
      <c r="G301" s="32">
        <v>-4</v>
      </c>
      <c r="H301" s="32">
        <v>-1</v>
      </c>
      <c r="I301" s="32">
        <v>-3</v>
      </c>
      <c r="J301" s="32">
        <v>0</v>
      </c>
      <c r="K301" s="32" t="s">
        <v>216</v>
      </c>
      <c r="L301" s="32" t="s">
        <v>45</v>
      </c>
      <c r="M301" s="32">
        <v>0</v>
      </c>
      <c r="N301" s="32">
        <v>1</v>
      </c>
      <c r="O301" s="32" t="s">
        <v>84</v>
      </c>
      <c r="P301" s="32" t="s">
        <v>16</v>
      </c>
      <c r="Q301" s="32">
        <v>0.25</v>
      </c>
      <c r="R301" s="32">
        <v>0.75</v>
      </c>
      <c r="S301" s="32">
        <v>0</v>
      </c>
      <c r="T301" s="32">
        <f t="shared" si="21"/>
        <v>1</v>
      </c>
      <c r="U301" s="32" t="s">
        <v>3408</v>
      </c>
      <c r="V301" s="32" t="s">
        <v>3409</v>
      </c>
      <c r="W301" s="32" t="s">
        <v>33</v>
      </c>
      <c r="X301" s="32" t="s">
        <v>2244</v>
      </c>
      <c r="Y301" s="32" t="s">
        <v>102</v>
      </c>
      <c r="Z301" s="32" t="s">
        <v>3410</v>
      </c>
      <c r="AA301" s="32" t="s">
        <v>3411</v>
      </c>
      <c r="AB301" s="32" t="s">
        <v>3412</v>
      </c>
      <c r="AC301" s="32" t="s">
        <v>3413</v>
      </c>
      <c r="AD301" s="32" t="s">
        <v>3414</v>
      </c>
      <c r="AE301" s="32" t="s">
        <v>3415</v>
      </c>
      <c r="AF301" s="32" t="s">
        <v>3416</v>
      </c>
      <c r="AG301" s="32" t="s">
        <v>151</v>
      </c>
      <c r="AH301" s="45"/>
    </row>
    <row r="302" spans="1:34" ht="28.5" customHeight="1" x14ac:dyDescent="0.15">
      <c r="A302" s="31">
        <v>301</v>
      </c>
      <c r="B302" s="32" t="s">
        <v>3417</v>
      </c>
      <c r="C302" s="32" t="s">
        <v>3418</v>
      </c>
      <c r="D302" s="32">
        <v>2020</v>
      </c>
      <c r="E302" s="32" t="s">
        <v>3419</v>
      </c>
      <c r="F302" s="32">
        <v>3</v>
      </c>
      <c r="G302" s="32">
        <v>-9</v>
      </c>
      <c r="H302" s="32">
        <v>-4</v>
      </c>
      <c r="I302" s="32">
        <v>2</v>
      </c>
      <c r="J302" s="32">
        <v>2</v>
      </c>
      <c r="K302" s="32" t="s">
        <v>738</v>
      </c>
      <c r="L302" s="32" t="s">
        <v>43</v>
      </c>
      <c r="M302" s="32">
        <v>0</v>
      </c>
      <c r="N302" s="32">
        <v>1</v>
      </c>
      <c r="O302" s="32" t="s">
        <v>3420</v>
      </c>
      <c r="P302" s="32" t="s">
        <v>23</v>
      </c>
      <c r="Q302" s="32">
        <v>1</v>
      </c>
      <c r="R302" s="32">
        <v>0</v>
      </c>
      <c r="S302" s="32">
        <v>0</v>
      </c>
      <c r="T302" s="32">
        <v>0</v>
      </c>
      <c r="U302" s="32" t="s">
        <v>3421</v>
      </c>
      <c r="V302" s="32" t="s">
        <v>3422</v>
      </c>
      <c r="W302" s="32" t="s">
        <v>17</v>
      </c>
      <c r="X302" s="32" t="s">
        <v>3423</v>
      </c>
      <c r="Y302" s="32" t="s">
        <v>284</v>
      </c>
      <c r="Z302" s="32" t="s">
        <v>3424</v>
      </c>
      <c r="AA302" s="32" t="s">
        <v>3425</v>
      </c>
      <c r="AB302" s="32" t="s">
        <v>3426</v>
      </c>
      <c r="AC302" s="32" t="s">
        <v>3427</v>
      </c>
      <c r="AD302" s="32" t="s">
        <v>3428</v>
      </c>
      <c r="AE302" s="32" t="s">
        <v>94</v>
      </c>
      <c r="AF302" s="32" t="s">
        <v>3429</v>
      </c>
      <c r="AG302" s="32" t="s">
        <v>96</v>
      </c>
      <c r="AH302" s="32" t="s">
        <v>126</v>
      </c>
    </row>
    <row r="303" spans="1:34" ht="28.5" customHeight="1" x14ac:dyDescent="0.15">
      <c r="A303" s="33">
        <v>302</v>
      </c>
      <c r="B303" s="32" t="s">
        <v>3430</v>
      </c>
      <c r="C303" s="32" t="s">
        <v>3431</v>
      </c>
      <c r="D303" s="32">
        <v>2013</v>
      </c>
      <c r="E303" s="32" t="s">
        <v>1207</v>
      </c>
      <c r="F303" s="32">
        <v>3</v>
      </c>
      <c r="G303" s="32">
        <v>-3</v>
      </c>
      <c r="H303" s="32">
        <v>-2</v>
      </c>
      <c r="I303" s="32">
        <v>-2</v>
      </c>
      <c r="J303" s="32">
        <v>0</v>
      </c>
      <c r="K303" s="32" t="s">
        <v>45</v>
      </c>
      <c r="L303" s="32" t="s">
        <v>45</v>
      </c>
      <c r="M303" s="32">
        <v>0</v>
      </c>
      <c r="N303" s="32">
        <v>1</v>
      </c>
      <c r="O303" s="32" t="s">
        <v>84</v>
      </c>
      <c r="P303" s="32" t="s">
        <v>113</v>
      </c>
      <c r="Q303" s="32">
        <v>0.5</v>
      </c>
      <c r="R303" s="32">
        <v>0.5</v>
      </c>
      <c r="S303" s="32">
        <v>0</v>
      </c>
      <c r="T303" s="32">
        <f>SUM(Q303:S303)</f>
        <v>1</v>
      </c>
      <c r="U303" s="32" t="s">
        <v>3432</v>
      </c>
      <c r="V303" s="32" t="s">
        <v>3433</v>
      </c>
      <c r="W303" s="32" t="s">
        <v>36</v>
      </c>
      <c r="X303" s="32" t="s">
        <v>3434</v>
      </c>
      <c r="Y303" s="32" t="s">
        <v>582</v>
      </c>
      <c r="Z303" s="32" t="s">
        <v>3435</v>
      </c>
      <c r="AA303" s="32" t="s">
        <v>3436</v>
      </c>
      <c r="AB303" s="32" t="s">
        <v>3437</v>
      </c>
      <c r="AC303" s="32" t="s">
        <v>3438</v>
      </c>
      <c r="AD303" s="32" t="s">
        <v>3439</v>
      </c>
      <c r="AE303" s="32" t="s">
        <v>3440</v>
      </c>
      <c r="AF303" s="32" t="s">
        <v>3441</v>
      </c>
      <c r="AG303" s="32" t="s">
        <v>388</v>
      </c>
      <c r="AH303" s="32"/>
    </row>
    <row r="304" spans="1:34" ht="28.5" customHeight="1" x14ac:dyDescent="0.15">
      <c r="A304" s="31">
        <v>303</v>
      </c>
      <c r="B304" s="31" t="s">
        <v>3442</v>
      </c>
      <c r="C304" s="31" t="s">
        <v>3443</v>
      </c>
      <c r="D304" s="31">
        <v>2019</v>
      </c>
      <c r="E304" s="31" t="s">
        <v>229</v>
      </c>
      <c r="F304" s="31">
        <v>3</v>
      </c>
      <c r="G304" s="31">
        <v>-7</v>
      </c>
      <c r="H304" s="31">
        <v>-4</v>
      </c>
      <c r="I304" s="31">
        <v>-2</v>
      </c>
      <c r="J304" s="31">
        <v>0</v>
      </c>
      <c r="K304" s="31" t="s">
        <v>738</v>
      </c>
      <c r="L304" s="31" t="s">
        <v>43</v>
      </c>
      <c r="M304" s="31">
        <v>0</v>
      </c>
      <c r="N304" s="31">
        <v>0</v>
      </c>
      <c r="O304" s="31" t="s">
        <v>84</v>
      </c>
      <c r="P304" s="31" t="s">
        <v>23</v>
      </c>
      <c r="Q304" s="31">
        <v>1</v>
      </c>
      <c r="R304" s="31">
        <v>0</v>
      </c>
      <c r="S304" s="31">
        <v>0</v>
      </c>
      <c r="T304" s="31">
        <v>1</v>
      </c>
      <c r="U304" s="31" t="s">
        <v>3444</v>
      </c>
      <c r="V304" s="31" t="s">
        <v>3445</v>
      </c>
      <c r="W304" s="31" t="s">
        <v>17</v>
      </c>
      <c r="X304" s="31" t="s">
        <v>971</v>
      </c>
      <c r="Y304" s="31" t="s">
        <v>3446</v>
      </c>
      <c r="Z304" s="31" t="s">
        <v>3447</v>
      </c>
      <c r="AA304" s="31" t="s">
        <v>3448</v>
      </c>
      <c r="AB304" s="31" t="s">
        <v>3449</v>
      </c>
      <c r="AC304" s="31" t="s">
        <v>3450</v>
      </c>
      <c r="AD304" s="31" t="s">
        <v>3451</v>
      </c>
      <c r="AE304" s="31" t="s">
        <v>94</v>
      </c>
      <c r="AF304" s="31" t="s">
        <v>3452</v>
      </c>
      <c r="AG304" s="31" t="s">
        <v>96</v>
      </c>
      <c r="AH304" s="31" t="s">
        <v>126</v>
      </c>
    </row>
    <row r="305" spans="1:34" ht="28.5" customHeight="1" x14ac:dyDescent="0.15">
      <c r="A305" s="33">
        <v>304</v>
      </c>
      <c r="B305" s="33" t="s">
        <v>3453</v>
      </c>
      <c r="C305" s="33" t="s">
        <v>3454</v>
      </c>
      <c r="D305" s="33">
        <v>2012</v>
      </c>
      <c r="E305" s="33" t="s">
        <v>99</v>
      </c>
      <c r="F305" s="33">
        <v>3</v>
      </c>
      <c r="G305" s="33">
        <v>-5</v>
      </c>
      <c r="H305" s="33">
        <v>-4</v>
      </c>
      <c r="I305" s="33">
        <v>-3</v>
      </c>
      <c r="J305" s="33">
        <v>0</v>
      </c>
      <c r="K305" s="33" t="s">
        <v>43</v>
      </c>
      <c r="L305" s="33" t="s">
        <v>43</v>
      </c>
      <c r="M305" s="33">
        <v>0</v>
      </c>
      <c r="N305" s="33">
        <v>1</v>
      </c>
      <c r="O305" s="33" t="s">
        <v>84</v>
      </c>
      <c r="P305" s="33" t="s">
        <v>23</v>
      </c>
      <c r="Q305" s="33">
        <v>0.75</v>
      </c>
      <c r="R305" s="33">
        <v>0</v>
      </c>
      <c r="S305" s="33">
        <v>0.25</v>
      </c>
      <c r="T305" s="33">
        <f t="shared" ref="T305:T306" si="22">SUM(Q305:S305)</f>
        <v>1</v>
      </c>
      <c r="U305" s="33" t="s">
        <v>3455</v>
      </c>
      <c r="V305" s="33" t="s">
        <v>3456</v>
      </c>
      <c r="W305" s="33" t="s">
        <v>17</v>
      </c>
      <c r="X305" s="33" t="s">
        <v>3457</v>
      </c>
      <c r="Y305" s="33" t="s">
        <v>88</v>
      </c>
      <c r="Z305" s="33" t="s">
        <v>3458</v>
      </c>
      <c r="AA305" s="33" t="s">
        <v>3459</v>
      </c>
      <c r="AB305" s="33" t="s">
        <v>3460</v>
      </c>
      <c r="AC305" s="33" t="s">
        <v>3461</v>
      </c>
      <c r="AD305" s="33" t="s">
        <v>3462</v>
      </c>
      <c r="AE305" s="33" t="s">
        <v>3463</v>
      </c>
      <c r="AF305" s="33" t="s">
        <v>3464</v>
      </c>
      <c r="AG305" s="33" t="s">
        <v>3465</v>
      </c>
      <c r="AH305" s="33" t="s">
        <v>96</v>
      </c>
    </row>
    <row r="306" spans="1:34" ht="28.5" customHeight="1" x14ac:dyDescent="0.15">
      <c r="A306" s="31">
        <v>305</v>
      </c>
      <c r="B306" s="32" t="s">
        <v>3466</v>
      </c>
      <c r="C306" s="32" t="s">
        <v>3467</v>
      </c>
      <c r="D306" s="32">
        <v>2021</v>
      </c>
      <c r="E306" s="32" t="s">
        <v>2310</v>
      </c>
      <c r="F306" s="32">
        <v>2</v>
      </c>
      <c r="G306" s="32">
        <v>-9</v>
      </c>
      <c r="H306" s="32">
        <v>-7</v>
      </c>
      <c r="I306" s="32">
        <v>-3</v>
      </c>
      <c r="J306" s="32">
        <v>0</v>
      </c>
      <c r="K306" s="32" t="s">
        <v>494</v>
      </c>
      <c r="L306" s="32" t="s">
        <v>42</v>
      </c>
      <c r="M306" s="32">
        <v>0</v>
      </c>
      <c r="N306" s="32">
        <v>0</v>
      </c>
      <c r="O306" s="32" t="s">
        <v>84</v>
      </c>
      <c r="P306" s="32" t="s">
        <v>16</v>
      </c>
      <c r="Q306" s="32">
        <v>0.25</v>
      </c>
      <c r="R306" s="32">
        <v>0.75</v>
      </c>
      <c r="S306" s="32">
        <v>0</v>
      </c>
      <c r="T306" s="32">
        <f t="shared" si="22"/>
        <v>1</v>
      </c>
      <c r="U306" s="32" t="s">
        <v>3468</v>
      </c>
      <c r="V306" s="32" t="s">
        <v>3469</v>
      </c>
      <c r="W306" s="32" t="s">
        <v>12</v>
      </c>
      <c r="X306" s="32" t="s">
        <v>3470</v>
      </c>
      <c r="Y306" s="32" t="s">
        <v>233</v>
      </c>
      <c r="Z306" s="32" t="s">
        <v>3471</v>
      </c>
      <c r="AA306" s="32" t="s">
        <v>3472</v>
      </c>
      <c r="AB306" s="32" t="s">
        <v>3473</v>
      </c>
      <c r="AC306" s="32" t="s">
        <v>3474</v>
      </c>
      <c r="AD306" s="32" t="s">
        <v>3475</v>
      </c>
      <c r="AE306" s="32" t="s">
        <v>94</v>
      </c>
      <c r="AF306" s="32" t="s">
        <v>3476</v>
      </c>
      <c r="AG306" s="32" t="s">
        <v>96</v>
      </c>
      <c r="AH306" s="32" t="s">
        <v>126</v>
      </c>
    </row>
  </sheetData>
  <autoFilter ref="W1:W295" xr:uid="{00000000-0009-0000-0000-000001000000}"/>
  <conditionalFormatting sqref="S297:S306">
    <cfRule type="cellIs" dxfId="880" priority="1" operator="greaterThan">
      <formula>1</formula>
    </cfRule>
  </conditionalFormatting>
  <conditionalFormatting sqref="P297:P306">
    <cfRule type="cellIs" dxfId="879" priority="2" operator="equal">
      <formula>"Survey"</formula>
    </cfRule>
  </conditionalFormatting>
  <conditionalFormatting sqref="M297:M306">
    <cfRule type="cellIs" dxfId="878" priority="3" operator="equal">
      <formula>1</formula>
    </cfRule>
  </conditionalFormatting>
  <conditionalFormatting sqref="AF297:AF306">
    <cfRule type="containsText" dxfId="877" priority="4" operator="containsText" text="lower">
      <formula>NOT(ISERROR(SEARCH(("lower"),(AF297))))</formula>
    </cfRule>
  </conditionalFormatting>
  <conditionalFormatting sqref="AF297:AF306">
    <cfRule type="containsText" dxfId="876" priority="5" operator="containsText" text="upper">
      <formula>NOT(ISERROR(SEARCH(("upper"),(AF297))))</formula>
    </cfRule>
  </conditionalFormatting>
  <conditionalFormatting sqref="AG297:AG306">
    <cfRule type="containsText" dxfId="875" priority="6" operator="containsText" text="y">
      <formula>NOT(ISERROR(SEARCH(("y"),(AG297))))</formula>
    </cfRule>
  </conditionalFormatting>
  <conditionalFormatting sqref="AF297:AG306">
    <cfRule type="containsBlanks" dxfId="874" priority="7">
      <formula>LEN(TRIM(AF297))=0</formula>
    </cfRule>
  </conditionalFormatting>
  <conditionalFormatting sqref="AE297:AE306">
    <cfRule type="containsText" dxfId="873" priority="8" operator="containsText" text="y">
      <formula>NOT(ISERROR(SEARCH(("y"),(AE297))))</formula>
    </cfRule>
  </conditionalFormatting>
  <conditionalFormatting sqref="AD297:AD306">
    <cfRule type="containsText" dxfId="872" priority="9" operator="containsText" text="lower">
      <formula>NOT(ISERROR(SEARCH(("lower"),(AD297))))</formula>
    </cfRule>
  </conditionalFormatting>
  <conditionalFormatting sqref="AD297:AD306">
    <cfRule type="containsText" dxfId="871" priority="10" operator="containsText" text="upper">
      <formula>NOT(ISERROR(SEARCH(("upper"),(AD297))))</formula>
    </cfRule>
  </conditionalFormatting>
  <conditionalFormatting sqref="C297:AF306">
    <cfRule type="containsBlanks" dxfId="870" priority="11">
      <formula>LEN(TRIM(C297))=0</formula>
    </cfRule>
  </conditionalFormatting>
  <conditionalFormatting sqref="T162">
    <cfRule type="cellIs" dxfId="869" priority="12" operator="greaterThan">
      <formula>1</formula>
    </cfRule>
  </conditionalFormatting>
  <conditionalFormatting sqref="Q162:AE162">
    <cfRule type="containsBlanks" dxfId="868" priority="13">
      <formula>LEN(TRIM(Q162))=0</formula>
    </cfRule>
  </conditionalFormatting>
  <conditionalFormatting sqref="AH35:AJ35">
    <cfRule type="containsText" dxfId="867" priority="14" operator="containsText" text="y">
      <formula>NOT(ISERROR(SEARCH(("y"),(AH35))))</formula>
    </cfRule>
  </conditionalFormatting>
  <conditionalFormatting sqref="AH34">
    <cfRule type="containsText" dxfId="866" priority="15" operator="containsText" text="upper">
      <formula>NOT(ISERROR(SEARCH(("upper"),(AH34))))</formula>
    </cfRule>
  </conditionalFormatting>
  <conditionalFormatting sqref="AH34">
    <cfRule type="containsText" dxfId="865" priority="16" operator="containsText" text="lower">
      <formula>NOT(ISERROR(SEARCH(("lower"),(AH34))))</formula>
    </cfRule>
  </conditionalFormatting>
  <conditionalFormatting sqref="P34">
    <cfRule type="cellIs" dxfId="864" priority="17" operator="equal">
      <formula>"Survey"</formula>
    </cfRule>
  </conditionalFormatting>
  <conditionalFormatting sqref="U34">
    <cfRule type="cellIs" dxfId="863" priority="18" operator="notEqual">
      <formula>1</formula>
    </cfRule>
  </conditionalFormatting>
  <conditionalFormatting sqref="C88:AH88">
    <cfRule type="containsBlanks" dxfId="862" priority="19">
      <formula>LEN(TRIM(C88))=0</formula>
    </cfRule>
  </conditionalFormatting>
  <conditionalFormatting sqref="M88">
    <cfRule type="cellIs" dxfId="861" priority="20" operator="equal">
      <formula>1</formula>
    </cfRule>
  </conditionalFormatting>
  <conditionalFormatting sqref="P88">
    <cfRule type="cellIs" dxfId="860" priority="21" operator="equal">
      <formula>"Survey"</formula>
    </cfRule>
  </conditionalFormatting>
  <conditionalFormatting sqref="T88">
    <cfRule type="cellIs" dxfId="859" priority="22" operator="greaterThan">
      <formula>1</formula>
    </cfRule>
  </conditionalFormatting>
  <conditionalFormatting sqref="AG88">
    <cfRule type="containsText" dxfId="858" priority="23" operator="containsText" text="lower">
      <formula>NOT(ISERROR(SEARCH(("lower"),(AG88))))</formula>
    </cfRule>
  </conditionalFormatting>
  <conditionalFormatting sqref="AG88">
    <cfRule type="containsText" dxfId="857" priority="24" operator="containsText" text="upper">
      <formula>NOT(ISERROR(SEARCH(("upper"),(AG88))))</formula>
    </cfRule>
  </conditionalFormatting>
  <conditionalFormatting sqref="AH88">
    <cfRule type="containsText" dxfId="856" priority="25" operator="containsText" text="y">
      <formula>NOT(ISERROR(SEARCH(("y"),(AH88))))</formula>
    </cfRule>
  </conditionalFormatting>
  <conditionalFormatting sqref="T291">
    <cfRule type="cellIs" dxfId="855" priority="26" operator="greaterThan">
      <formula>1</formula>
    </cfRule>
  </conditionalFormatting>
  <conditionalFormatting sqref="AF291">
    <cfRule type="containsText" dxfId="854" priority="27" operator="containsText" text="upper">
      <formula>NOT(ISERROR(SEARCH(("upper"),(AF291))))</formula>
    </cfRule>
  </conditionalFormatting>
  <conditionalFormatting sqref="AF291">
    <cfRule type="containsText" dxfId="853" priority="28" operator="containsText" text="lower">
      <formula>NOT(ISERROR(SEARCH(("lower"),(AF291))))</formula>
    </cfRule>
  </conditionalFormatting>
  <conditionalFormatting sqref="P291 P295:P296">
    <cfRule type="cellIs" dxfId="852" priority="29" operator="equal">
      <formula>"Survey"</formula>
    </cfRule>
  </conditionalFormatting>
  <conditionalFormatting sqref="M291 M295:M296">
    <cfRule type="cellIs" dxfId="851" priority="30" operator="equal">
      <formula>1</formula>
    </cfRule>
  </conditionalFormatting>
  <conditionalFormatting sqref="AG291">
    <cfRule type="containsText" dxfId="850" priority="31" operator="containsText" text="y">
      <formula>NOT(ISERROR(SEARCH(("y"),(AG291))))</formula>
    </cfRule>
  </conditionalFormatting>
  <conditionalFormatting sqref="T132">
    <cfRule type="cellIs" dxfId="849" priority="42" operator="greaterThan">
      <formula>1</formula>
    </cfRule>
  </conditionalFormatting>
  <conditionalFormatting sqref="P132">
    <cfRule type="cellIs" dxfId="848" priority="43" operator="equal">
      <formula>"Survey"</formula>
    </cfRule>
  </conditionalFormatting>
  <conditionalFormatting sqref="AH132">
    <cfRule type="containsText" dxfId="847" priority="44" operator="containsText" text="y">
      <formula>NOT(ISERROR(SEARCH(("y"),(AH132))))</formula>
    </cfRule>
  </conditionalFormatting>
  <conditionalFormatting sqref="M132">
    <cfRule type="cellIs" dxfId="846" priority="45" operator="equal">
      <formula>1</formula>
    </cfRule>
  </conditionalFormatting>
  <conditionalFormatting sqref="C132:AH132">
    <cfRule type="containsBlanks" dxfId="845" priority="46">
      <formula>LEN(TRIM(C132))=0</formula>
    </cfRule>
  </conditionalFormatting>
  <conditionalFormatting sqref="AG132">
    <cfRule type="containsText" dxfId="844" priority="47" operator="containsText" text="lower">
      <formula>NOT(ISERROR(SEARCH(("lower"),(AG132))))</formula>
    </cfRule>
  </conditionalFormatting>
  <conditionalFormatting sqref="AG132">
    <cfRule type="containsText" dxfId="843" priority="48" operator="containsText" text="upper">
      <formula>NOT(ISERROR(SEARCH(("upper"),(AG132))))</formula>
    </cfRule>
  </conditionalFormatting>
  <conditionalFormatting sqref="AG144">
    <cfRule type="containsText" dxfId="842" priority="49" operator="containsText" text="lower">
      <formula>NOT(ISERROR(SEARCH(("lower"),(AG144))))</formula>
    </cfRule>
  </conditionalFormatting>
  <conditionalFormatting sqref="AG144">
    <cfRule type="containsText" dxfId="841" priority="50" operator="containsText" text="upper">
      <formula>NOT(ISERROR(SEARCH(("upper"),(AG144))))</formula>
    </cfRule>
  </conditionalFormatting>
  <conditionalFormatting sqref="AH144">
    <cfRule type="containsText" dxfId="840" priority="51" operator="containsText" text="y">
      <formula>NOT(ISERROR(SEARCH(("y"),(AH144))))</formula>
    </cfRule>
  </conditionalFormatting>
  <conditionalFormatting sqref="M144">
    <cfRule type="cellIs" dxfId="839" priority="52" operator="equal">
      <formula>1</formula>
    </cfRule>
  </conditionalFormatting>
  <conditionalFormatting sqref="T144">
    <cfRule type="cellIs" dxfId="838" priority="53" operator="greaterThan">
      <formula>1</formula>
    </cfRule>
  </conditionalFormatting>
  <conditionalFormatting sqref="C144:AH144">
    <cfRule type="containsBlanks" dxfId="837" priority="54">
      <formula>LEN(TRIM(C144))=0</formula>
    </cfRule>
  </conditionalFormatting>
  <conditionalFormatting sqref="P144">
    <cfRule type="cellIs" dxfId="836" priority="55" operator="equal">
      <formula>"Survey"</formula>
    </cfRule>
  </conditionalFormatting>
  <conditionalFormatting sqref="P289:P290 P292">
    <cfRule type="cellIs" dxfId="835" priority="56" operator="equal">
      <formula>"Survey"</formula>
    </cfRule>
  </conditionalFormatting>
  <conditionalFormatting sqref="T289:T290 T292">
    <cfRule type="cellIs" dxfId="834" priority="57" operator="greaterThan">
      <formula>1</formula>
    </cfRule>
  </conditionalFormatting>
  <conditionalFormatting sqref="AG289:AG290 AG292">
    <cfRule type="containsText" dxfId="833" priority="58" operator="containsText" text="upper">
      <formula>NOT(ISERROR(SEARCH(("upper"),(AG289))))</formula>
    </cfRule>
  </conditionalFormatting>
  <conditionalFormatting sqref="AG289:AG290 AG292">
    <cfRule type="containsText" dxfId="832" priority="59" operator="containsText" text="lower">
      <formula>NOT(ISERROR(SEARCH(("lower"),(AG289))))</formula>
    </cfRule>
  </conditionalFormatting>
  <conditionalFormatting sqref="AH289:AH292">
    <cfRule type="containsText" dxfId="831" priority="60" operator="containsText" text="y">
      <formula>NOT(ISERROR(SEARCH(("y"),(AH289))))</formula>
    </cfRule>
  </conditionalFormatting>
  <conditionalFormatting sqref="T2:T41 T44:T63 T65:T87 T89:T132 T134:T143 T147:T161 V161:W161 T164:T172 T174:T200 T202:T215 T217:T222 S223 T224:T279 T281:T282 T284:T290 T292:T296">
    <cfRule type="cellIs" dxfId="830" priority="61" operator="greaterThan">
      <formula>1</formula>
    </cfRule>
  </conditionalFormatting>
  <conditionalFormatting sqref="P1:P41 P44:P63 P65:P87 P89:P132 P134:P143 P147:P161 Q161 P164:P172 P174:P200 P202:P215 P217:P279 P281:P282 P284:P288 P293:P296">
    <cfRule type="cellIs" dxfId="829" priority="62" operator="equal">
      <formula>"Survey"</formula>
    </cfRule>
  </conditionalFormatting>
  <conditionalFormatting sqref="AH1:AH33 AH35:AH41 AH44:AH63 AH65:AH87 AH89:AH132 AH134:AH143 AH147:AH161 AF161 AH164:AH172 AH174:AH200 AH202:AH215 AH217:AH222 AF223 AH224:AH279 AH281:AH282 AH284:AH288 AH293:AH296">
    <cfRule type="containsText" dxfId="828" priority="63" operator="containsText" text="y">
      <formula>NOT(ISERROR(SEARCH(("y"),(AH1))))</formula>
    </cfRule>
  </conditionalFormatting>
  <conditionalFormatting sqref="AG1:AG41 AG44:AG63 AG65:AG87 AG89:AG132 AG134:AG143 AG147:AG161 AG164:AG172 AG174:AG200 AG202:AG215 AG217:AG222 AE223 AG224:AG279 AG281:AG282 AG284:AG288 AG293:AG296">
    <cfRule type="containsText" dxfId="827" priority="64" operator="containsText" text="lower">
      <formula>NOT(ISERROR(SEARCH(("lower"),(AG1))))</formula>
    </cfRule>
  </conditionalFormatting>
  <conditionalFormatting sqref="AG1:AG41 AG44:AG63 AG65:AG87 AG89:AG132 AG134:AG143 AG147:AG161 AG164:AG172 AG174:AG200 AG202:AG215 AG217:AG222 AE223 AG224:AG279 AG281:AG282 AG284:AG288 AG293:AG296">
    <cfRule type="containsText" dxfId="826" priority="65" operator="containsText" text="upper">
      <formula>NOT(ISERROR(SEARCH(("upper"),(AG1))))</formula>
    </cfRule>
  </conditionalFormatting>
  <conditionalFormatting sqref="M1:M41 M44:M63 M65:M87 M89:M132 M134:M143 M147:M161 O161 M164:M172 M174:M200 M202:M215 M217:M282 M284:M290 M292:M296">
    <cfRule type="cellIs" dxfId="825" priority="66" operator="equal">
      <formula>1</formula>
    </cfRule>
  </conditionalFormatting>
  <conditionalFormatting sqref="C1:D33 E1:T41 U1:AF33 AG1:AG41 AH1:AH33 C35:D41 U35:AF41 AH35:AH41 C44:AH63 C65:AH87 C89:AH132 C134:P143 Q134:S144 T134:AH143 C147:AH161 C164:AH172 C174:AH200 C202:AH215 C217:L279 M217:M282 N217:AH279 C281:L282 N281:AH282 C284:AG290 AH284:AH296 C292:AG296 G304:J306 K305:L305">
    <cfRule type="containsBlanks" dxfId="824" priority="67">
      <formula>LEN(TRIM(C1))=0</formula>
    </cfRule>
  </conditionalFormatting>
  <hyperlinks>
    <hyperlink ref="AC19" r:id="rId1" xr:uid="{00000000-0004-0000-0100-000000000000}"/>
    <hyperlink ref="AC21" r:id="rId2" xr:uid="{00000000-0004-0000-0100-000001000000}"/>
    <hyperlink ref="AE96" r:id="rId3" xr:uid="{00000000-0004-0000-0100-000002000000}"/>
    <hyperlink ref="AC199" r:id="rId4" xr:uid="{00000000-0004-0000-0100-000003000000}"/>
    <hyperlink ref="AC278" r:id="rId5" xr:uid="{00000000-0004-0000-0100-000004000000}"/>
  </hyperlinks>
  <pageMargins left="0.7" right="0.7" top="0.75" bottom="0.75" header="0.3" footer="0.3"/>
  <legacy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63"/>
  <sheetViews>
    <sheetView tabSelected="1" workbookViewId="0">
      <pane xSplit="2" ySplit="1" topLeftCell="AD52" activePane="bottomRight" state="frozen"/>
      <selection pane="topRight" activeCell="C1" sqref="C1"/>
      <selection pane="bottomLeft" activeCell="A2" sqref="A2"/>
      <selection pane="bottomRight" activeCell="AH64" sqref="AH64"/>
    </sheetView>
  </sheetViews>
  <sheetFormatPr baseColWidth="10" defaultColWidth="12.6640625" defaultRowHeight="15.75" customHeight="1" x14ac:dyDescent="0.15"/>
  <cols>
    <col min="1" max="1" width="4.6640625" customWidth="1"/>
    <col min="2" max="2" width="42.6640625" customWidth="1"/>
    <col min="3" max="3" width="20.1640625" customWidth="1"/>
    <col min="4" max="4" width="6.6640625" customWidth="1"/>
    <col min="6" max="6" width="4.83203125" customWidth="1"/>
    <col min="7" max="7" width="6.1640625" customWidth="1"/>
    <col min="8" max="10" width="4.83203125" customWidth="1"/>
    <col min="11" max="12" width="18" customWidth="1"/>
    <col min="13" max="13" width="5.6640625" customWidth="1"/>
    <col min="14" max="14" width="6" customWidth="1"/>
    <col min="17" max="20" width="6.1640625" customWidth="1"/>
    <col min="23" max="23" width="15.6640625" customWidth="1"/>
    <col min="31" max="31" width="33.83203125" customWidth="1"/>
  </cols>
  <sheetData>
    <row r="1" spans="1:34" ht="14" x14ac:dyDescent="0.15">
      <c r="A1" s="30" t="s">
        <v>47</v>
      </c>
      <c r="B1" s="58" t="s">
        <v>48</v>
      </c>
      <c r="C1" s="30" t="s">
        <v>49</v>
      </c>
      <c r="D1" s="30" t="s">
        <v>50</v>
      </c>
      <c r="E1" s="30" t="s">
        <v>51</v>
      </c>
      <c r="F1" s="30" t="s">
        <v>52</v>
      </c>
      <c r="G1" s="30" t="s">
        <v>53</v>
      </c>
      <c r="H1" s="30" t="s">
        <v>54</v>
      </c>
      <c r="I1" s="30" t="s">
        <v>55</v>
      </c>
      <c r="J1" s="30" t="s">
        <v>56</v>
      </c>
      <c r="K1" s="30" t="s">
        <v>57</v>
      </c>
      <c r="L1" s="30" t="s">
        <v>58</v>
      </c>
      <c r="M1" s="30" t="s">
        <v>59</v>
      </c>
      <c r="N1" s="30" t="s">
        <v>60</v>
      </c>
      <c r="O1" s="30" t="s">
        <v>61</v>
      </c>
      <c r="P1" s="30" t="s">
        <v>3477</v>
      </c>
      <c r="Q1" s="30" t="s">
        <v>63</v>
      </c>
      <c r="R1" s="30" t="s">
        <v>64</v>
      </c>
      <c r="S1" s="30" t="s">
        <v>65</v>
      </c>
      <c r="T1" s="30" t="s">
        <v>66</v>
      </c>
      <c r="U1" s="30" t="s">
        <v>67</v>
      </c>
      <c r="V1" s="30" t="s">
        <v>68</v>
      </c>
      <c r="W1" s="30" t="s">
        <v>69</v>
      </c>
      <c r="X1" s="30" t="s">
        <v>70</v>
      </c>
      <c r="Y1" s="30" t="s">
        <v>71</v>
      </c>
      <c r="Z1" s="30" t="s">
        <v>72</v>
      </c>
      <c r="AA1" s="30" t="s">
        <v>73</v>
      </c>
      <c r="AB1" s="30" t="s">
        <v>74</v>
      </c>
      <c r="AC1" s="30" t="s">
        <v>75</v>
      </c>
      <c r="AD1" s="30" t="s">
        <v>76</v>
      </c>
      <c r="AE1" s="30" t="s">
        <v>77</v>
      </c>
      <c r="AF1" s="30" t="s">
        <v>78</v>
      </c>
      <c r="AG1" s="30" t="s">
        <v>79</v>
      </c>
      <c r="AH1" s="30" t="s">
        <v>3478</v>
      </c>
    </row>
    <row r="2" spans="1:34" ht="14" x14ac:dyDescent="0.15">
      <c r="A2" s="32" t="s">
        <v>3479</v>
      </c>
      <c r="B2" s="59" t="s">
        <v>3480</v>
      </c>
      <c r="C2" s="32" t="s">
        <v>3481</v>
      </c>
      <c r="D2" s="32">
        <v>2018</v>
      </c>
      <c r="E2" s="32" t="s">
        <v>3482</v>
      </c>
      <c r="F2" s="32">
        <v>2</v>
      </c>
      <c r="G2" s="32">
        <v>-10</v>
      </c>
      <c r="H2" s="32">
        <v>-4</v>
      </c>
      <c r="I2" s="32">
        <v>-15</v>
      </c>
      <c r="J2" s="32">
        <v>6</v>
      </c>
      <c r="K2" s="32" t="s">
        <v>405</v>
      </c>
      <c r="L2" s="32" t="s">
        <v>42</v>
      </c>
      <c r="M2" s="32">
        <v>1</v>
      </c>
      <c r="N2" s="32">
        <v>1</v>
      </c>
      <c r="O2" s="32" t="s">
        <v>3483</v>
      </c>
      <c r="P2" s="32" t="s">
        <v>3484</v>
      </c>
      <c r="Q2" s="32">
        <v>0.25</v>
      </c>
      <c r="R2" s="32">
        <v>0.75</v>
      </c>
      <c r="S2" s="32">
        <v>0</v>
      </c>
      <c r="T2" s="32">
        <f t="shared" ref="T2:T4" si="0">SUM(Q2:S2)</f>
        <v>1</v>
      </c>
      <c r="U2" s="32" t="s">
        <v>3485</v>
      </c>
      <c r="V2" s="32" t="s">
        <v>15</v>
      </c>
      <c r="W2" s="32"/>
      <c r="X2" s="32" t="s">
        <v>3486</v>
      </c>
      <c r="Y2" s="32" t="s">
        <v>3487</v>
      </c>
      <c r="Z2" s="32" t="s">
        <v>3488</v>
      </c>
      <c r="AA2" s="32" t="s">
        <v>3489</v>
      </c>
      <c r="AB2" s="32" t="s">
        <v>3490</v>
      </c>
      <c r="AC2" s="32" t="s">
        <v>3491</v>
      </c>
      <c r="AD2" s="32" t="s">
        <v>3492</v>
      </c>
      <c r="AE2" s="32" t="s">
        <v>94</v>
      </c>
      <c r="AF2" s="32" t="s">
        <v>3493</v>
      </c>
      <c r="AG2" s="32" t="s">
        <v>96</v>
      </c>
      <c r="AH2" s="32" t="s">
        <v>3494</v>
      </c>
    </row>
    <row r="3" spans="1:34" ht="14" x14ac:dyDescent="0.15">
      <c r="A3" s="32" t="s">
        <v>3495</v>
      </c>
      <c r="B3" s="59" t="s">
        <v>3496</v>
      </c>
      <c r="C3" s="32" t="s">
        <v>3497</v>
      </c>
      <c r="D3" s="32">
        <v>2008</v>
      </c>
      <c r="E3" s="32" t="s">
        <v>3498</v>
      </c>
      <c r="F3" s="43">
        <v>44230</v>
      </c>
      <c r="G3" s="32">
        <v>-3</v>
      </c>
      <c r="H3" s="32">
        <v>0</v>
      </c>
      <c r="I3" s="32">
        <v>-3</v>
      </c>
      <c r="J3" s="32">
        <v>3</v>
      </c>
      <c r="K3" s="32" t="s">
        <v>3499</v>
      </c>
      <c r="L3" s="32" t="s">
        <v>45</v>
      </c>
      <c r="M3" s="32">
        <v>1</v>
      </c>
      <c r="N3" s="32">
        <v>1</v>
      </c>
      <c r="O3" s="32" t="s">
        <v>84</v>
      </c>
      <c r="P3" s="32" t="s">
        <v>10</v>
      </c>
      <c r="Q3" s="32">
        <v>0</v>
      </c>
      <c r="R3" s="32">
        <v>1</v>
      </c>
      <c r="S3" s="32">
        <v>0</v>
      </c>
      <c r="T3" s="32">
        <f t="shared" si="0"/>
        <v>1</v>
      </c>
      <c r="U3" s="32" t="s">
        <v>3500</v>
      </c>
      <c r="V3" s="32" t="s">
        <v>3501</v>
      </c>
      <c r="W3" s="32"/>
      <c r="X3" s="32" t="s">
        <v>3502</v>
      </c>
      <c r="Y3" s="32" t="s">
        <v>102</v>
      </c>
      <c r="Z3" s="32" t="s">
        <v>3503</v>
      </c>
      <c r="AA3" s="32" t="s">
        <v>3504</v>
      </c>
      <c r="AB3" s="32" t="s">
        <v>3505</v>
      </c>
      <c r="AC3" s="32" t="s">
        <v>3506</v>
      </c>
      <c r="AD3" s="32" t="s">
        <v>3507</v>
      </c>
      <c r="AE3" s="32" t="s">
        <v>94</v>
      </c>
      <c r="AF3" s="32" t="s">
        <v>3508</v>
      </c>
      <c r="AG3" s="32" t="s">
        <v>3353</v>
      </c>
      <c r="AH3" s="32" t="s">
        <v>3509</v>
      </c>
    </row>
    <row r="4" spans="1:34" ht="28" x14ac:dyDescent="0.15">
      <c r="A4" s="32" t="s">
        <v>3510</v>
      </c>
      <c r="B4" s="59" t="s">
        <v>3511</v>
      </c>
      <c r="C4" s="32" t="s">
        <v>98</v>
      </c>
      <c r="D4" s="32">
        <v>2017</v>
      </c>
      <c r="E4" s="32" t="s">
        <v>3512</v>
      </c>
      <c r="F4" s="32">
        <v>3</v>
      </c>
      <c r="G4" s="32">
        <v>-10</v>
      </c>
      <c r="H4" s="32">
        <v>-6</v>
      </c>
      <c r="I4" s="32">
        <v>-15</v>
      </c>
      <c r="J4" s="32">
        <v>5</v>
      </c>
      <c r="K4" s="32" t="s">
        <v>42</v>
      </c>
      <c r="L4" s="32" t="s">
        <v>42</v>
      </c>
      <c r="M4" s="32">
        <v>0</v>
      </c>
      <c r="N4" s="32">
        <v>1</v>
      </c>
      <c r="O4" s="32" t="s">
        <v>968</v>
      </c>
      <c r="P4" s="32" t="s">
        <v>10</v>
      </c>
      <c r="Q4" s="32">
        <v>0.25</v>
      </c>
      <c r="R4" s="32">
        <v>0.75</v>
      </c>
      <c r="S4" s="32">
        <v>0</v>
      </c>
      <c r="T4" s="32">
        <f t="shared" si="0"/>
        <v>1</v>
      </c>
      <c r="U4" s="32" t="s">
        <v>3513</v>
      </c>
      <c r="V4" s="32" t="s">
        <v>9</v>
      </c>
      <c r="W4" s="32"/>
      <c r="X4" s="32" t="s">
        <v>3514</v>
      </c>
      <c r="Y4" s="32" t="s">
        <v>102</v>
      </c>
      <c r="Z4" s="32" t="s">
        <v>3515</v>
      </c>
      <c r="AA4" s="32" t="s">
        <v>3516</v>
      </c>
      <c r="AB4" s="32" t="s">
        <v>3517</v>
      </c>
      <c r="AC4" s="32" t="s">
        <v>3518</v>
      </c>
      <c r="AD4" s="32" t="s">
        <v>3519</v>
      </c>
      <c r="AE4" s="32" t="s">
        <v>3520</v>
      </c>
      <c r="AF4" s="32" t="s">
        <v>3521</v>
      </c>
      <c r="AG4" s="32" t="s">
        <v>96</v>
      </c>
      <c r="AH4" s="32" t="s">
        <v>3522</v>
      </c>
    </row>
    <row r="5" spans="1:34" ht="13" x14ac:dyDescent="0.15">
      <c r="A5" s="32" t="s">
        <v>3523</v>
      </c>
      <c r="B5" s="32" t="s">
        <v>3524</v>
      </c>
      <c r="C5" s="32" t="s">
        <v>3525</v>
      </c>
      <c r="D5" s="32">
        <v>2005</v>
      </c>
      <c r="E5" s="32" t="s">
        <v>111</v>
      </c>
      <c r="F5" s="32">
        <v>0</v>
      </c>
      <c r="G5" s="32">
        <v>-9</v>
      </c>
      <c r="H5" s="32">
        <v>0</v>
      </c>
      <c r="I5" s="32">
        <v>-9</v>
      </c>
      <c r="J5" s="32">
        <v>5</v>
      </c>
      <c r="K5" s="32" t="s">
        <v>404</v>
      </c>
      <c r="L5" s="32" t="s">
        <v>404</v>
      </c>
      <c r="M5" s="32">
        <v>1</v>
      </c>
      <c r="N5" s="32">
        <v>1</v>
      </c>
      <c r="O5" s="32" t="s">
        <v>3526</v>
      </c>
      <c r="P5" s="32" t="s">
        <v>3484</v>
      </c>
      <c r="Q5" s="32">
        <v>0</v>
      </c>
      <c r="R5" s="32">
        <v>0</v>
      </c>
      <c r="S5" s="32">
        <f>SUM(Q5:R5)</f>
        <v>0</v>
      </c>
      <c r="T5" s="32" t="s">
        <v>3527</v>
      </c>
      <c r="U5" s="32" t="s">
        <v>3528</v>
      </c>
      <c r="V5" s="32" t="s">
        <v>3529</v>
      </c>
      <c r="W5" s="32"/>
      <c r="X5" s="32" t="s">
        <v>3530</v>
      </c>
      <c r="Y5" s="32" t="s">
        <v>3531</v>
      </c>
      <c r="Z5" s="32" t="s">
        <v>137</v>
      </c>
      <c r="AA5" s="32" t="s">
        <v>3532</v>
      </c>
      <c r="AB5" s="32" t="s">
        <v>137</v>
      </c>
      <c r="AC5" s="32" t="s">
        <v>137</v>
      </c>
      <c r="AD5" s="32" t="s">
        <v>94</v>
      </c>
      <c r="AE5" s="32" t="s">
        <v>3533</v>
      </c>
      <c r="AF5" s="32" t="s">
        <v>126</v>
      </c>
      <c r="AG5" s="32" t="s">
        <v>96</v>
      </c>
      <c r="AH5" s="32" t="s">
        <v>3534</v>
      </c>
    </row>
    <row r="6" spans="1:34" ht="14" x14ac:dyDescent="0.15">
      <c r="A6" s="32" t="s">
        <v>3535</v>
      </c>
      <c r="B6" s="59" t="s">
        <v>3536</v>
      </c>
      <c r="C6" s="32" t="s">
        <v>3537</v>
      </c>
      <c r="D6" s="32">
        <v>2014</v>
      </c>
      <c r="E6" s="32" t="s">
        <v>154</v>
      </c>
      <c r="F6" s="43">
        <v>44230</v>
      </c>
      <c r="G6" s="32">
        <v>-3</v>
      </c>
      <c r="H6" s="32">
        <v>-1</v>
      </c>
      <c r="I6" s="32">
        <v>-3</v>
      </c>
      <c r="J6" s="32">
        <v>0</v>
      </c>
      <c r="K6" s="32" t="s">
        <v>216</v>
      </c>
      <c r="L6" s="32" t="s">
        <v>45</v>
      </c>
      <c r="M6" s="32">
        <v>0</v>
      </c>
      <c r="N6" s="32">
        <v>1</v>
      </c>
      <c r="O6" s="32" t="s">
        <v>84</v>
      </c>
      <c r="P6" s="32" t="s">
        <v>10</v>
      </c>
      <c r="Q6" s="32">
        <v>0.75</v>
      </c>
      <c r="R6" s="32">
        <v>0.25</v>
      </c>
      <c r="S6" s="32">
        <v>0</v>
      </c>
      <c r="T6" s="32">
        <f t="shared" ref="T6:T9" si="1">SUM(Q6:S6)</f>
        <v>1</v>
      </c>
      <c r="U6" s="32" t="s">
        <v>3538</v>
      </c>
      <c r="V6" s="32" t="s">
        <v>3539</v>
      </c>
      <c r="W6" s="32"/>
      <c r="X6" s="32" t="s">
        <v>3540</v>
      </c>
      <c r="Y6" s="32" t="s">
        <v>102</v>
      </c>
      <c r="Z6" s="32" t="s">
        <v>3541</v>
      </c>
      <c r="AA6" s="32" t="s">
        <v>3542</v>
      </c>
      <c r="AB6" s="32" t="s">
        <v>3543</v>
      </c>
      <c r="AC6" s="32" t="s">
        <v>3544</v>
      </c>
      <c r="AD6" s="32" t="s">
        <v>94</v>
      </c>
      <c r="AE6" s="32" t="s">
        <v>94</v>
      </c>
      <c r="AF6" s="32" t="s">
        <v>3545</v>
      </c>
      <c r="AG6" s="32" t="s">
        <v>96</v>
      </c>
      <c r="AH6" s="32" t="s">
        <v>3546</v>
      </c>
    </row>
    <row r="7" spans="1:34" ht="28" x14ac:dyDescent="0.15">
      <c r="A7" s="32" t="s">
        <v>3547</v>
      </c>
      <c r="B7" s="59" t="s">
        <v>3548</v>
      </c>
      <c r="C7" s="32" t="s">
        <v>3549</v>
      </c>
      <c r="D7" s="32">
        <v>2021</v>
      </c>
      <c r="E7" s="32" t="s">
        <v>94</v>
      </c>
      <c r="F7" s="32" t="s">
        <v>3550</v>
      </c>
      <c r="G7" s="32" t="s">
        <v>2468</v>
      </c>
      <c r="H7" s="32" t="s">
        <v>2468</v>
      </c>
      <c r="I7" s="32" t="s">
        <v>2468</v>
      </c>
      <c r="J7" s="32" t="s">
        <v>2468</v>
      </c>
      <c r="K7" s="32" t="s">
        <v>94</v>
      </c>
      <c r="L7" s="32" t="s">
        <v>94</v>
      </c>
      <c r="M7" s="32">
        <v>1</v>
      </c>
      <c r="N7" s="32">
        <v>0</v>
      </c>
      <c r="O7" s="32" t="s">
        <v>84</v>
      </c>
      <c r="P7" s="32" t="s">
        <v>10</v>
      </c>
      <c r="Q7" s="32">
        <v>0.5</v>
      </c>
      <c r="R7" s="32">
        <v>0.5</v>
      </c>
      <c r="S7" s="32">
        <v>0</v>
      </c>
      <c r="T7" s="32">
        <f t="shared" si="1"/>
        <v>1</v>
      </c>
      <c r="U7" s="32" t="s">
        <v>3551</v>
      </c>
      <c r="V7" s="32" t="s">
        <v>137</v>
      </c>
      <c r="W7" s="32"/>
      <c r="X7" s="32" t="s">
        <v>137</v>
      </c>
      <c r="Y7" s="32" t="s">
        <v>448</v>
      </c>
      <c r="Z7" s="32" t="s">
        <v>3552</v>
      </c>
      <c r="AA7" s="32" t="s">
        <v>3553</v>
      </c>
      <c r="AB7" s="32" t="s">
        <v>3554</v>
      </c>
      <c r="AC7" s="32" t="s">
        <v>3555</v>
      </c>
      <c r="AD7" s="32" t="s">
        <v>3556</v>
      </c>
      <c r="AE7" s="32" t="s">
        <v>2468</v>
      </c>
      <c r="AF7" s="32" t="s">
        <v>3557</v>
      </c>
      <c r="AG7" s="32" t="s">
        <v>96</v>
      </c>
      <c r="AH7" s="32" t="s">
        <v>3558</v>
      </c>
    </row>
    <row r="8" spans="1:34" ht="42" x14ac:dyDescent="0.15">
      <c r="A8" s="32" t="s">
        <v>3559</v>
      </c>
      <c r="B8" s="59" t="s">
        <v>3560</v>
      </c>
      <c r="C8" s="32" t="s">
        <v>3561</v>
      </c>
      <c r="D8" s="32">
        <v>2016</v>
      </c>
      <c r="E8" s="32" t="s">
        <v>99</v>
      </c>
      <c r="F8" s="32">
        <v>3</v>
      </c>
      <c r="G8" s="32">
        <v>-6</v>
      </c>
      <c r="H8" s="32">
        <v>-1</v>
      </c>
      <c r="I8" s="32">
        <v>-6</v>
      </c>
      <c r="J8" s="32">
        <v>0</v>
      </c>
      <c r="K8" s="32" t="s">
        <v>3562</v>
      </c>
      <c r="L8" s="32" t="s">
        <v>45</v>
      </c>
      <c r="M8" s="32">
        <v>1</v>
      </c>
      <c r="N8" s="32">
        <v>1</v>
      </c>
      <c r="O8" s="32" t="s">
        <v>84</v>
      </c>
      <c r="P8" s="32" t="s">
        <v>10</v>
      </c>
      <c r="Q8" s="32">
        <v>0.25</v>
      </c>
      <c r="R8" s="32">
        <v>0.75</v>
      </c>
      <c r="S8" s="32">
        <v>0</v>
      </c>
      <c r="T8" s="32">
        <f t="shared" si="1"/>
        <v>1</v>
      </c>
      <c r="U8" s="32" t="s">
        <v>3563</v>
      </c>
      <c r="V8" s="32" t="s">
        <v>3564</v>
      </c>
      <c r="W8" s="32"/>
      <c r="X8" s="32" t="s">
        <v>259</v>
      </c>
      <c r="Y8" s="32" t="s">
        <v>3565</v>
      </c>
      <c r="Z8" s="32" t="s">
        <v>3566</v>
      </c>
      <c r="AA8" s="32" t="s">
        <v>3567</v>
      </c>
      <c r="AB8" s="32" t="s">
        <v>3568</v>
      </c>
      <c r="AC8" s="32" t="s">
        <v>3569</v>
      </c>
      <c r="AD8" s="32" t="s">
        <v>3570</v>
      </c>
      <c r="AE8" s="32" t="s">
        <v>3570</v>
      </c>
      <c r="AF8" s="32" t="s">
        <v>3571</v>
      </c>
      <c r="AG8" s="32" t="s">
        <v>96</v>
      </c>
      <c r="AH8" s="32" t="s">
        <v>3572</v>
      </c>
    </row>
    <row r="9" spans="1:34" ht="28" x14ac:dyDescent="0.15">
      <c r="A9" s="32" t="s">
        <v>3573</v>
      </c>
      <c r="B9" s="59" t="s">
        <v>3574</v>
      </c>
      <c r="C9" s="32" t="s">
        <v>3575</v>
      </c>
      <c r="D9" s="32">
        <v>2013</v>
      </c>
      <c r="E9" s="32" t="s">
        <v>3576</v>
      </c>
      <c r="F9" s="32">
        <v>2</v>
      </c>
      <c r="G9" s="32">
        <v>-9</v>
      </c>
      <c r="H9" s="32">
        <v>-7</v>
      </c>
      <c r="I9" s="32">
        <v>-6</v>
      </c>
      <c r="J9" s="32">
        <v>5</v>
      </c>
      <c r="K9" s="32" t="s">
        <v>42</v>
      </c>
      <c r="L9" s="32" t="s">
        <v>42</v>
      </c>
      <c r="M9" s="32">
        <v>0</v>
      </c>
      <c r="N9" s="32">
        <v>1</v>
      </c>
      <c r="O9" s="32" t="s">
        <v>84</v>
      </c>
      <c r="P9" s="32" t="s">
        <v>10</v>
      </c>
      <c r="Q9" s="32">
        <v>0.25</v>
      </c>
      <c r="R9" s="32">
        <v>0.75</v>
      </c>
      <c r="S9" s="32">
        <v>0</v>
      </c>
      <c r="T9" s="32">
        <f t="shared" si="1"/>
        <v>1</v>
      </c>
      <c r="U9" s="32" t="s">
        <v>3577</v>
      </c>
      <c r="V9" s="32" t="s">
        <v>3578</v>
      </c>
      <c r="W9" s="32"/>
      <c r="X9" s="32" t="s">
        <v>422</v>
      </c>
      <c r="Y9" s="32" t="s">
        <v>3579</v>
      </c>
      <c r="Z9" s="32" t="s">
        <v>3580</v>
      </c>
      <c r="AA9" s="32" t="s">
        <v>3581</v>
      </c>
      <c r="AB9" s="32" t="s">
        <v>3582</v>
      </c>
      <c r="AC9" s="32" t="s">
        <v>3583</v>
      </c>
      <c r="AD9" s="32" t="s">
        <v>3584</v>
      </c>
      <c r="AE9" s="32" t="s">
        <v>3585</v>
      </c>
      <c r="AF9" s="32" t="s">
        <v>3586</v>
      </c>
      <c r="AG9" s="32" t="s">
        <v>96</v>
      </c>
      <c r="AH9" s="32" t="s">
        <v>3587</v>
      </c>
    </row>
    <row r="10" spans="1:34" ht="28" x14ac:dyDescent="0.15">
      <c r="A10" s="32" t="s">
        <v>3588</v>
      </c>
      <c r="B10" s="59" t="s">
        <v>3589</v>
      </c>
      <c r="C10" s="32" t="s">
        <v>3590</v>
      </c>
      <c r="D10" s="32">
        <v>2019</v>
      </c>
      <c r="E10" s="32" t="s">
        <v>111</v>
      </c>
      <c r="F10" s="32">
        <v>3</v>
      </c>
      <c r="G10" s="32">
        <v>-10</v>
      </c>
      <c r="H10" s="32">
        <v>-5</v>
      </c>
      <c r="I10" s="32">
        <v>-9</v>
      </c>
      <c r="J10" s="32">
        <v>5</v>
      </c>
      <c r="K10" s="32" t="s">
        <v>3591</v>
      </c>
      <c r="L10" s="32" t="s">
        <v>43</v>
      </c>
      <c r="M10" s="32">
        <v>0</v>
      </c>
      <c r="N10" s="32">
        <v>0</v>
      </c>
      <c r="O10" s="32" t="s">
        <v>84</v>
      </c>
      <c r="P10" s="32" t="s">
        <v>10</v>
      </c>
      <c r="Q10" s="32">
        <v>1</v>
      </c>
      <c r="R10" s="32">
        <v>0</v>
      </c>
      <c r="S10" s="32">
        <v>0</v>
      </c>
      <c r="T10" s="32">
        <v>1</v>
      </c>
      <c r="U10" s="32" t="s">
        <v>3592</v>
      </c>
      <c r="V10" s="32" t="s">
        <v>3593</v>
      </c>
      <c r="W10" s="32"/>
      <c r="X10" s="32" t="s">
        <v>3594</v>
      </c>
      <c r="Y10" s="32" t="s">
        <v>2892</v>
      </c>
      <c r="Z10" s="32" t="s">
        <v>3595</v>
      </c>
      <c r="AA10" s="32" t="s">
        <v>3596</v>
      </c>
      <c r="AB10" s="32" t="s">
        <v>3597</v>
      </c>
      <c r="AC10" s="32" t="s">
        <v>3598</v>
      </c>
      <c r="AD10" s="32" t="s">
        <v>3599</v>
      </c>
      <c r="AE10" s="32" t="s">
        <v>3600</v>
      </c>
      <c r="AF10" s="32" t="s">
        <v>3601</v>
      </c>
      <c r="AG10" s="32" t="s">
        <v>96</v>
      </c>
      <c r="AH10" s="32" t="s">
        <v>3602</v>
      </c>
    </row>
    <row r="11" spans="1:34" ht="13" x14ac:dyDescent="0.15">
      <c r="A11" s="32" t="s">
        <v>3603</v>
      </c>
      <c r="B11" s="32" t="s">
        <v>3604</v>
      </c>
      <c r="C11" s="32" t="s">
        <v>3590</v>
      </c>
      <c r="D11" s="32">
        <v>2013</v>
      </c>
      <c r="E11" s="32" t="s">
        <v>1024</v>
      </c>
      <c r="F11" s="32">
        <v>3</v>
      </c>
      <c r="G11" s="32">
        <v>-10</v>
      </c>
      <c r="H11" s="32">
        <v>-7</v>
      </c>
      <c r="I11" s="32">
        <v>-9</v>
      </c>
      <c r="J11" s="32">
        <v>5</v>
      </c>
      <c r="K11" s="32" t="s">
        <v>3591</v>
      </c>
      <c r="L11" s="32" t="s">
        <v>43</v>
      </c>
      <c r="M11" s="32">
        <v>0</v>
      </c>
      <c r="N11" s="32">
        <v>1</v>
      </c>
      <c r="O11" s="32" t="s">
        <v>84</v>
      </c>
      <c r="P11" s="32" t="s">
        <v>10</v>
      </c>
      <c r="Q11" s="32">
        <v>1</v>
      </c>
      <c r="R11" s="32">
        <v>0</v>
      </c>
      <c r="S11" s="32">
        <v>0</v>
      </c>
      <c r="T11" s="32">
        <f t="shared" ref="T11:T39" si="2">SUM(Q11:S11)</f>
        <v>1</v>
      </c>
      <c r="U11" s="32" t="s">
        <v>3605</v>
      </c>
      <c r="V11" s="32" t="s">
        <v>3606</v>
      </c>
      <c r="W11" s="32" t="s">
        <v>17</v>
      </c>
      <c r="X11" s="44" t="s">
        <v>1260</v>
      </c>
      <c r="Y11" s="32" t="s">
        <v>3607</v>
      </c>
      <c r="Z11" s="32" t="s">
        <v>3608</v>
      </c>
      <c r="AA11" s="44" t="s">
        <v>3609</v>
      </c>
      <c r="AB11" s="32" t="s">
        <v>3597</v>
      </c>
      <c r="AC11" s="32" t="s">
        <v>3610</v>
      </c>
      <c r="AD11" s="32" t="s">
        <v>3611</v>
      </c>
      <c r="AE11" s="32" t="s">
        <v>3612</v>
      </c>
      <c r="AF11" s="32" t="s">
        <v>3613</v>
      </c>
      <c r="AG11" s="32" t="s">
        <v>96</v>
      </c>
      <c r="AH11" s="32" t="s">
        <v>3602</v>
      </c>
    </row>
    <row r="12" spans="1:34" ht="13" x14ac:dyDescent="0.15">
      <c r="A12" s="32" t="s">
        <v>3614</v>
      </c>
      <c r="B12" s="32" t="s">
        <v>3615</v>
      </c>
      <c r="C12" s="32" t="s">
        <v>3616</v>
      </c>
      <c r="D12" s="32">
        <v>2008</v>
      </c>
      <c r="E12" s="32" t="s">
        <v>111</v>
      </c>
      <c r="F12" s="32">
        <v>0</v>
      </c>
      <c r="G12" s="32">
        <v>-9</v>
      </c>
      <c r="H12" s="32">
        <v>-2</v>
      </c>
      <c r="I12" s="32">
        <v>-9</v>
      </c>
      <c r="J12" s="32">
        <v>5</v>
      </c>
      <c r="K12" s="40" t="s">
        <v>404</v>
      </c>
      <c r="L12" s="40" t="s">
        <v>404</v>
      </c>
      <c r="M12" s="32">
        <v>1</v>
      </c>
      <c r="N12" s="32">
        <v>1</v>
      </c>
      <c r="O12" s="32" t="s">
        <v>84</v>
      </c>
      <c r="P12" s="32" t="s">
        <v>3484</v>
      </c>
      <c r="Q12" s="32">
        <v>0</v>
      </c>
      <c r="R12" s="32">
        <v>0</v>
      </c>
      <c r="S12" s="32">
        <v>0</v>
      </c>
      <c r="T12" s="32">
        <f t="shared" si="2"/>
        <v>0</v>
      </c>
      <c r="U12" s="32" t="s">
        <v>3617</v>
      </c>
      <c r="V12" s="32" t="s">
        <v>3529</v>
      </c>
      <c r="W12" s="32"/>
      <c r="X12" s="32" t="s">
        <v>3530</v>
      </c>
      <c r="Y12" s="32" t="s">
        <v>3618</v>
      </c>
      <c r="Z12" s="32" t="s">
        <v>3619</v>
      </c>
      <c r="AA12" s="32" t="s">
        <v>94</v>
      </c>
      <c r="AB12" s="32" t="s">
        <v>3620</v>
      </c>
      <c r="AC12" s="32" t="s">
        <v>3621</v>
      </c>
      <c r="AD12" s="32" t="s">
        <v>3621</v>
      </c>
      <c r="AE12" s="32" t="s">
        <v>137</v>
      </c>
      <c r="AF12" s="32" t="s">
        <v>3622</v>
      </c>
      <c r="AG12" s="35"/>
      <c r="AH12" s="32" t="s">
        <v>3623</v>
      </c>
    </row>
    <row r="13" spans="1:34" ht="14" x14ac:dyDescent="0.15">
      <c r="A13" s="32" t="s">
        <v>3624</v>
      </c>
      <c r="B13" s="59" t="s">
        <v>3625</v>
      </c>
      <c r="C13" s="32" t="s">
        <v>3626</v>
      </c>
      <c r="D13" s="32">
        <v>2010</v>
      </c>
      <c r="E13" s="32" t="s">
        <v>3627</v>
      </c>
      <c r="F13" s="32">
        <v>2</v>
      </c>
      <c r="G13" s="32">
        <v>-10</v>
      </c>
      <c r="H13" s="32">
        <v>-6</v>
      </c>
      <c r="I13" s="32">
        <v>2</v>
      </c>
      <c r="J13" s="32">
        <v>2</v>
      </c>
      <c r="K13" s="32" t="s">
        <v>308</v>
      </c>
      <c r="L13" s="32" t="s">
        <v>42</v>
      </c>
      <c r="M13" s="32">
        <v>1</v>
      </c>
      <c r="N13" s="32">
        <v>1</v>
      </c>
      <c r="O13" s="32" t="s">
        <v>243</v>
      </c>
      <c r="P13" s="32" t="s">
        <v>10</v>
      </c>
      <c r="Q13" s="32">
        <v>0.25</v>
      </c>
      <c r="R13" s="32">
        <v>0.75</v>
      </c>
      <c r="S13" s="32">
        <v>0</v>
      </c>
      <c r="T13" s="32">
        <f t="shared" si="2"/>
        <v>1</v>
      </c>
      <c r="U13" s="32" t="s">
        <v>3628</v>
      </c>
      <c r="V13" s="32" t="s">
        <v>3629</v>
      </c>
      <c r="W13" s="32"/>
      <c r="X13" s="32" t="s">
        <v>496</v>
      </c>
      <c r="Y13" s="32" t="s">
        <v>3630</v>
      </c>
      <c r="Z13" s="32" t="s">
        <v>3631</v>
      </c>
      <c r="AA13" s="32" t="s">
        <v>94</v>
      </c>
      <c r="AB13" s="32" t="s">
        <v>3632</v>
      </c>
      <c r="AC13" s="32" t="s">
        <v>3633</v>
      </c>
      <c r="AD13" s="32" t="s">
        <v>3634</v>
      </c>
      <c r="AE13" s="32" t="s">
        <v>3635</v>
      </c>
      <c r="AF13" s="32" t="s">
        <v>3636</v>
      </c>
      <c r="AG13" s="32" t="s">
        <v>96</v>
      </c>
      <c r="AH13" s="32" t="s">
        <v>3637</v>
      </c>
    </row>
    <row r="14" spans="1:34" ht="13" x14ac:dyDescent="0.15">
      <c r="A14" s="32" t="s">
        <v>3638</v>
      </c>
      <c r="B14" s="32" t="s">
        <v>3639</v>
      </c>
      <c r="C14" s="32" t="s">
        <v>3640</v>
      </c>
      <c r="D14" s="32">
        <v>2021</v>
      </c>
      <c r="E14" s="32" t="s">
        <v>916</v>
      </c>
      <c r="F14" s="43">
        <v>44595</v>
      </c>
      <c r="G14" s="32">
        <v>-3</v>
      </c>
      <c r="H14" s="32">
        <v>-1</v>
      </c>
      <c r="I14" s="32">
        <v>-2</v>
      </c>
      <c r="J14" s="32">
        <v>8</v>
      </c>
      <c r="K14" s="32" t="s">
        <v>216</v>
      </c>
      <c r="L14" s="32" t="s">
        <v>45</v>
      </c>
      <c r="M14" s="32">
        <v>1</v>
      </c>
      <c r="N14" s="32">
        <v>1</v>
      </c>
      <c r="O14" s="32" t="s">
        <v>3641</v>
      </c>
      <c r="P14" s="32" t="s">
        <v>3484</v>
      </c>
      <c r="Q14" s="32">
        <v>0.25</v>
      </c>
      <c r="R14" s="32">
        <v>0.5</v>
      </c>
      <c r="S14" s="32">
        <v>0.25</v>
      </c>
      <c r="T14" s="32">
        <f t="shared" si="2"/>
        <v>1</v>
      </c>
      <c r="U14" s="32" t="s">
        <v>3642</v>
      </c>
      <c r="V14" s="32" t="s">
        <v>3643</v>
      </c>
      <c r="W14" s="32"/>
      <c r="X14" s="32" t="s">
        <v>3644</v>
      </c>
      <c r="Y14" s="32" t="s">
        <v>88</v>
      </c>
      <c r="Z14" s="32" t="s">
        <v>3645</v>
      </c>
      <c r="AA14" s="32" t="s">
        <v>94</v>
      </c>
      <c r="AB14" s="32" t="s">
        <v>3646</v>
      </c>
      <c r="AC14" s="32" t="s">
        <v>3647</v>
      </c>
      <c r="AD14" s="32" t="s">
        <v>3648</v>
      </c>
      <c r="AE14" s="32" t="s">
        <v>3649</v>
      </c>
      <c r="AF14" s="32" t="s">
        <v>3650</v>
      </c>
      <c r="AG14" s="32" t="s">
        <v>96</v>
      </c>
      <c r="AH14" s="32" t="s">
        <v>3623</v>
      </c>
    </row>
    <row r="15" spans="1:34" ht="14" x14ac:dyDescent="0.15">
      <c r="A15" s="32" t="s">
        <v>3651</v>
      </c>
      <c r="B15" s="59" t="s">
        <v>3652</v>
      </c>
      <c r="C15" s="32" t="s">
        <v>3653</v>
      </c>
      <c r="D15" s="32">
        <v>2020</v>
      </c>
      <c r="E15" s="32" t="s">
        <v>3654</v>
      </c>
      <c r="F15" s="43">
        <v>44595</v>
      </c>
      <c r="G15" s="32">
        <v>-10</v>
      </c>
      <c r="H15" s="32">
        <v>-5</v>
      </c>
      <c r="I15" s="32">
        <v>-9</v>
      </c>
      <c r="J15" s="32">
        <v>5</v>
      </c>
      <c r="K15" s="32" t="s">
        <v>43</v>
      </c>
      <c r="L15" s="32" t="s">
        <v>43</v>
      </c>
      <c r="M15" s="32">
        <v>0</v>
      </c>
      <c r="N15" s="32">
        <v>1</v>
      </c>
      <c r="O15" s="32" t="s">
        <v>1949</v>
      </c>
      <c r="P15" s="32" t="s">
        <v>10</v>
      </c>
      <c r="Q15" s="32">
        <v>0.25</v>
      </c>
      <c r="R15" s="32">
        <v>0.25</v>
      </c>
      <c r="S15" s="32">
        <v>0.5</v>
      </c>
      <c r="T15" s="32">
        <f t="shared" si="2"/>
        <v>1</v>
      </c>
      <c r="U15" s="32" t="s">
        <v>3655</v>
      </c>
      <c r="V15" s="32" t="s">
        <v>137</v>
      </c>
      <c r="W15" s="32"/>
      <c r="X15" s="32" t="s">
        <v>2348</v>
      </c>
      <c r="Y15" s="32" t="s">
        <v>3656</v>
      </c>
      <c r="Z15" s="32" t="s">
        <v>3657</v>
      </c>
      <c r="AA15" s="32" t="s">
        <v>3658</v>
      </c>
      <c r="AB15" s="32" t="s">
        <v>3659</v>
      </c>
      <c r="AC15" s="32" t="s">
        <v>3660</v>
      </c>
      <c r="AD15" s="32" t="s">
        <v>3661</v>
      </c>
      <c r="AE15" s="32" t="s">
        <v>3662</v>
      </c>
      <c r="AF15" s="32" t="s">
        <v>3663</v>
      </c>
      <c r="AG15" s="32" t="s">
        <v>96</v>
      </c>
      <c r="AH15" s="32" t="s">
        <v>3602</v>
      </c>
    </row>
    <row r="16" spans="1:34" ht="28" x14ac:dyDescent="0.15">
      <c r="A16" s="32" t="s">
        <v>3664</v>
      </c>
      <c r="B16" s="59" t="s">
        <v>3665</v>
      </c>
      <c r="C16" s="32" t="s">
        <v>3666</v>
      </c>
      <c r="D16" s="32">
        <v>2017</v>
      </c>
      <c r="E16" s="32" t="s">
        <v>3667</v>
      </c>
      <c r="F16" s="32">
        <v>3</v>
      </c>
      <c r="G16" s="32">
        <v>-10</v>
      </c>
      <c r="H16" s="32">
        <v>-6</v>
      </c>
      <c r="I16" s="32">
        <v>2</v>
      </c>
      <c r="J16" s="32">
        <v>2</v>
      </c>
      <c r="K16" s="32" t="s">
        <v>330</v>
      </c>
      <c r="L16" s="32" t="s">
        <v>42</v>
      </c>
      <c r="M16" s="32">
        <v>1</v>
      </c>
      <c r="N16" s="32">
        <v>1</v>
      </c>
      <c r="O16" s="32" t="s">
        <v>968</v>
      </c>
      <c r="P16" s="32" t="s">
        <v>10</v>
      </c>
      <c r="Q16" s="32">
        <v>0.45</v>
      </c>
      <c r="R16" s="32">
        <v>0.45</v>
      </c>
      <c r="S16" s="32">
        <v>0.1</v>
      </c>
      <c r="T16" s="32">
        <f t="shared" si="2"/>
        <v>1</v>
      </c>
      <c r="U16" s="32" t="s">
        <v>3668</v>
      </c>
      <c r="V16" s="32" t="s">
        <v>3669</v>
      </c>
      <c r="W16" s="32"/>
      <c r="X16" s="32" t="s">
        <v>3670</v>
      </c>
      <c r="Y16" s="32" t="s">
        <v>2892</v>
      </c>
      <c r="Z16" s="32" t="s">
        <v>3671</v>
      </c>
      <c r="AA16" s="32" t="s">
        <v>3672</v>
      </c>
      <c r="AB16" s="32" t="s">
        <v>3673</v>
      </c>
      <c r="AC16" s="32" t="s">
        <v>3674</v>
      </c>
      <c r="AD16" s="32" t="s">
        <v>3675</v>
      </c>
      <c r="AE16" s="32" t="s">
        <v>3676</v>
      </c>
      <c r="AF16" s="32" t="s">
        <v>3677</v>
      </c>
      <c r="AG16" s="32" t="s">
        <v>96</v>
      </c>
      <c r="AH16" s="32" t="s">
        <v>3522</v>
      </c>
    </row>
    <row r="17" spans="1:34" ht="28" x14ac:dyDescent="0.15">
      <c r="A17" s="32" t="s">
        <v>3678</v>
      </c>
      <c r="B17" s="59" t="s">
        <v>3679</v>
      </c>
      <c r="C17" s="32" t="s">
        <v>3680</v>
      </c>
      <c r="D17" s="32">
        <v>2014</v>
      </c>
      <c r="E17" s="32" t="s">
        <v>3512</v>
      </c>
      <c r="F17" s="32">
        <v>3</v>
      </c>
      <c r="G17" s="32">
        <v>-10</v>
      </c>
      <c r="H17" s="32">
        <v>-6</v>
      </c>
      <c r="I17" s="32">
        <v>-15</v>
      </c>
      <c r="J17" s="32">
        <v>5</v>
      </c>
      <c r="K17" s="32" t="s">
        <v>42</v>
      </c>
      <c r="L17" s="32" t="s">
        <v>42</v>
      </c>
      <c r="M17" s="32">
        <v>0</v>
      </c>
      <c r="N17" s="32">
        <v>1</v>
      </c>
      <c r="O17" s="32" t="s">
        <v>84</v>
      </c>
      <c r="P17" s="32" t="s">
        <v>10</v>
      </c>
      <c r="Q17" s="32">
        <v>0.25</v>
      </c>
      <c r="R17" s="32">
        <v>0.5</v>
      </c>
      <c r="S17" s="32">
        <v>0.25</v>
      </c>
      <c r="T17" s="32">
        <f t="shared" si="2"/>
        <v>1</v>
      </c>
      <c r="U17" s="32" t="s">
        <v>3681</v>
      </c>
      <c r="V17" s="32" t="s">
        <v>9</v>
      </c>
      <c r="W17" s="32"/>
      <c r="X17" s="32" t="s">
        <v>422</v>
      </c>
      <c r="Y17" s="32" t="s">
        <v>3682</v>
      </c>
      <c r="Z17" s="32" t="s">
        <v>3683</v>
      </c>
      <c r="AA17" s="32" t="s">
        <v>94</v>
      </c>
      <c r="AB17" s="32" t="s">
        <v>3684</v>
      </c>
      <c r="AC17" s="32" t="s">
        <v>3685</v>
      </c>
      <c r="AD17" s="32" t="s">
        <v>3686</v>
      </c>
      <c r="AE17" s="32" t="s">
        <v>94</v>
      </c>
      <c r="AF17" s="32" t="s">
        <v>3687</v>
      </c>
      <c r="AG17" s="32" t="s">
        <v>96</v>
      </c>
      <c r="AH17" s="32" t="s">
        <v>3688</v>
      </c>
    </row>
    <row r="18" spans="1:34" ht="13" x14ac:dyDescent="0.15">
      <c r="A18" s="32" t="s">
        <v>3689</v>
      </c>
      <c r="B18" s="32" t="s">
        <v>3690</v>
      </c>
      <c r="C18" s="32" t="s">
        <v>3691</v>
      </c>
      <c r="D18" s="32">
        <v>2006</v>
      </c>
      <c r="E18" s="32" t="s">
        <v>2696</v>
      </c>
      <c r="F18" s="32" t="s">
        <v>137</v>
      </c>
      <c r="G18" s="32">
        <v>-9</v>
      </c>
      <c r="H18" s="32">
        <v>0</v>
      </c>
      <c r="I18" s="32">
        <v>-6</v>
      </c>
      <c r="J18" s="32">
        <v>5</v>
      </c>
      <c r="K18" s="32" t="s">
        <v>404</v>
      </c>
      <c r="L18" s="32" t="s">
        <v>404</v>
      </c>
      <c r="M18" s="32">
        <v>1</v>
      </c>
      <c r="N18" s="32">
        <v>1</v>
      </c>
      <c r="O18" s="32" t="s">
        <v>84</v>
      </c>
      <c r="P18" s="32" t="s">
        <v>3484</v>
      </c>
      <c r="Q18" s="32">
        <v>0</v>
      </c>
      <c r="R18" s="32">
        <v>0</v>
      </c>
      <c r="S18" s="32">
        <v>0</v>
      </c>
      <c r="T18" s="32">
        <f t="shared" si="2"/>
        <v>0</v>
      </c>
      <c r="U18" s="32" t="s">
        <v>3617</v>
      </c>
      <c r="V18" s="32" t="s">
        <v>3692</v>
      </c>
      <c r="W18" s="32"/>
      <c r="X18" s="32" t="s">
        <v>3529</v>
      </c>
      <c r="Y18" s="32" t="s">
        <v>3530</v>
      </c>
      <c r="Z18" s="32" t="s">
        <v>3693</v>
      </c>
      <c r="AA18" s="32" t="s">
        <v>137</v>
      </c>
      <c r="AB18" s="32" t="s">
        <v>3694</v>
      </c>
      <c r="AC18" s="32" t="s">
        <v>3695</v>
      </c>
      <c r="AD18" s="32" t="s">
        <v>137</v>
      </c>
      <c r="AE18" s="32" t="s">
        <v>137</v>
      </c>
      <c r="AF18" s="32" t="s">
        <v>3696</v>
      </c>
      <c r="AG18" s="32" t="s">
        <v>96</v>
      </c>
      <c r="AH18" s="32" t="s">
        <v>3623</v>
      </c>
    </row>
    <row r="19" spans="1:34" ht="28" x14ac:dyDescent="0.15">
      <c r="A19" s="32" t="s">
        <v>3697</v>
      </c>
      <c r="B19" s="59" t="s">
        <v>3698</v>
      </c>
      <c r="C19" s="32" t="s">
        <v>3699</v>
      </c>
      <c r="D19" s="32">
        <v>2019</v>
      </c>
      <c r="E19" s="32" t="s">
        <v>3700</v>
      </c>
      <c r="F19" s="32">
        <v>2</v>
      </c>
      <c r="G19" s="32">
        <v>-7</v>
      </c>
      <c r="H19" s="32">
        <v>-6</v>
      </c>
      <c r="I19" s="32">
        <v>2</v>
      </c>
      <c r="J19" s="32">
        <v>2</v>
      </c>
      <c r="K19" s="32" t="s">
        <v>330</v>
      </c>
      <c r="L19" s="32" t="s">
        <v>42</v>
      </c>
      <c r="M19" s="32">
        <v>0</v>
      </c>
      <c r="N19" s="32">
        <v>1</v>
      </c>
      <c r="O19" s="32" t="s">
        <v>1949</v>
      </c>
      <c r="P19" s="32" t="s">
        <v>10</v>
      </c>
      <c r="Q19" s="32">
        <v>0.25</v>
      </c>
      <c r="R19" s="32">
        <v>0.5</v>
      </c>
      <c r="S19" s="32">
        <v>0.25</v>
      </c>
      <c r="T19" s="32">
        <f t="shared" si="2"/>
        <v>1</v>
      </c>
      <c r="U19" s="32" t="s">
        <v>3701</v>
      </c>
      <c r="V19" s="32" t="s">
        <v>3702</v>
      </c>
      <c r="W19" s="32"/>
      <c r="X19" s="32" t="s">
        <v>333</v>
      </c>
      <c r="Y19" s="32" t="s">
        <v>3703</v>
      </c>
      <c r="Z19" s="32" t="s">
        <v>3704</v>
      </c>
      <c r="AA19" s="32" t="s">
        <v>3705</v>
      </c>
      <c r="AB19" s="32" t="s">
        <v>3706</v>
      </c>
      <c r="AC19" s="32" t="s">
        <v>3707</v>
      </c>
      <c r="AD19" s="32" t="s">
        <v>3708</v>
      </c>
      <c r="AE19" s="32" t="s">
        <v>3709</v>
      </c>
      <c r="AF19" s="32" t="s">
        <v>3710</v>
      </c>
      <c r="AG19" s="32" t="s">
        <v>96</v>
      </c>
      <c r="AH19" s="32" t="s">
        <v>3522</v>
      </c>
    </row>
    <row r="20" spans="1:34" ht="28" x14ac:dyDescent="0.15">
      <c r="A20" s="32" t="s">
        <v>3711</v>
      </c>
      <c r="B20" s="59" t="s">
        <v>3712</v>
      </c>
      <c r="C20" s="32" t="s">
        <v>3713</v>
      </c>
      <c r="D20" s="32">
        <v>2014</v>
      </c>
      <c r="E20" s="32" t="s">
        <v>3714</v>
      </c>
      <c r="F20" s="43">
        <v>44230</v>
      </c>
      <c r="G20" s="32">
        <v>-10</v>
      </c>
      <c r="H20" s="32">
        <v>-7</v>
      </c>
      <c r="I20" s="32">
        <v>-15</v>
      </c>
      <c r="J20" s="32">
        <v>0</v>
      </c>
      <c r="K20" s="32" t="s">
        <v>42</v>
      </c>
      <c r="L20" s="32" t="s">
        <v>42</v>
      </c>
      <c r="M20" s="32">
        <v>0</v>
      </c>
      <c r="N20" s="32">
        <v>1</v>
      </c>
      <c r="O20" s="32" t="s">
        <v>3715</v>
      </c>
      <c r="P20" s="32" t="s">
        <v>10</v>
      </c>
      <c r="Q20" s="32">
        <v>0</v>
      </c>
      <c r="R20" s="32">
        <v>0.5</v>
      </c>
      <c r="S20" s="32">
        <v>0.5</v>
      </c>
      <c r="T20" s="32">
        <f t="shared" si="2"/>
        <v>1</v>
      </c>
      <c r="U20" s="32" t="s">
        <v>3716</v>
      </c>
      <c r="V20" s="32" t="s">
        <v>9</v>
      </c>
      <c r="W20" s="32"/>
      <c r="X20" s="32" t="s">
        <v>422</v>
      </c>
      <c r="Y20" s="32" t="s">
        <v>3717</v>
      </c>
      <c r="Z20" s="32" t="s">
        <v>3718</v>
      </c>
      <c r="AA20" s="32" t="s">
        <v>3719</v>
      </c>
      <c r="AB20" s="32" t="s">
        <v>3720</v>
      </c>
      <c r="AC20" s="32" t="s">
        <v>3721</v>
      </c>
      <c r="AD20" s="32" t="s">
        <v>3722</v>
      </c>
      <c r="AE20" s="32" t="s">
        <v>3723</v>
      </c>
      <c r="AF20" s="32" t="s">
        <v>3724</v>
      </c>
      <c r="AG20" s="32" t="s">
        <v>96</v>
      </c>
      <c r="AH20" s="32" t="s">
        <v>3623</v>
      </c>
    </row>
    <row r="21" spans="1:34" ht="14" x14ac:dyDescent="0.15">
      <c r="A21" s="32" t="s">
        <v>3725</v>
      </c>
      <c r="B21" s="59" t="s">
        <v>3726</v>
      </c>
      <c r="C21" s="32" t="s">
        <v>3727</v>
      </c>
      <c r="D21" s="32">
        <v>2017</v>
      </c>
      <c r="E21" s="32" t="s">
        <v>141</v>
      </c>
      <c r="F21" s="32">
        <v>3</v>
      </c>
      <c r="G21" s="32">
        <v>-3</v>
      </c>
      <c r="H21" s="32">
        <v>-2</v>
      </c>
      <c r="I21" s="32">
        <v>-2</v>
      </c>
      <c r="J21" s="32">
        <v>0</v>
      </c>
      <c r="K21" s="32" t="s">
        <v>3728</v>
      </c>
      <c r="L21" s="32" t="s">
        <v>45</v>
      </c>
      <c r="M21" s="32">
        <v>0</v>
      </c>
      <c r="N21" s="32">
        <v>1</v>
      </c>
      <c r="O21" s="32" t="s">
        <v>243</v>
      </c>
      <c r="P21" s="32" t="s">
        <v>10</v>
      </c>
      <c r="Q21" s="32">
        <v>0.25</v>
      </c>
      <c r="R21" s="32">
        <v>0.75</v>
      </c>
      <c r="S21" s="32">
        <v>0</v>
      </c>
      <c r="T21" s="32">
        <f t="shared" si="2"/>
        <v>1</v>
      </c>
      <c r="U21" s="32" t="s">
        <v>3729</v>
      </c>
      <c r="V21" s="32" t="s">
        <v>3730</v>
      </c>
      <c r="W21" s="32"/>
      <c r="X21" s="32" t="s">
        <v>3731</v>
      </c>
      <c r="Y21" s="32" t="s">
        <v>102</v>
      </c>
      <c r="Z21" s="32" t="s">
        <v>3732</v>
      </c>
      <c r="AA21" s="32" t="s">
        <v>3733</v>
      </c>
      <c r="AB21" s="32" t="s">
        <v>3734</v>
      </c>
      <c r="AC21" s="32" t="s">
        <v>3735</v>
      </c>
      <c r="AD21" s="32" t="s">
        <v>3736</v>
      </c>
      <c r="AE21" s="32" t="s">
        <v>3737</v>
      </c>
      <c r="AF21" s="32" t="s">
        <v>3738</v>
      </c>
      <c r="AG21" s="32" t="s">
        <v>151</v>
      </c>
      <c r="AH21" s="32" t="s">
        <v>3739</v>
      </c>
    </row>
    <row r="22" spans="1:34" ht="28" x14ac:dyDescent="0.15">
      <c r="A22" s="32" t="s">
        <v>3740</v>
      </c>
      <c r="B22" s="59" t="s">
        <v>3741</v>
      </c>
      <c r="C22" s="32" t="s">
        <v>3742</v>
      </c>
      <c r="D22" s="32">
        <v>2016</v>
      </c>
      <c r="E22" s="32" t="s">
        <v>3743</v>
      </c>
      <c r="F22" s="32">
        <v>3</v>
      </c>
      <c r="G22" s="32">
        <v>-10</v>
      </c>
      <c r="H22" s="32">
        <v>-7</v>
      </c>
      <c r="I22" s="32">
        <v>-9</v>
      </c>
      <c r="J22" s="32">
        <v>5</v>
      </c>
      <c r="K22" s="32" t="s">
        <v>42</v>
      </c>
      <c r="L22" s="32" t="s">
        <v>42</v>
      </c>
      <c r="M22" s="32">
        <v>0</v>
      </c>
      <c r="N22" s="32">
        <v>1</v>
      </c>
      <c r="O22" s="32" t="s">
        <v>968</v>
      </c>
      <c r="P22" s="32" t="s">
        <v>10</v>
      </c>
      <c r="Q22" s="32">
        <v>0.25</v>
      </c>
      <c r="R22" s="32">
        <v>0.5</v>
      </c>
      <c r="S22" s="32">
        <v>0.25</v>
      </c>
      <c r="T22" s="32">
        <f t="shared" si="2"/>
        <v>1</v>
      </c>
      <c r="U22" s="32" t="s">
        <v>3744</v>
      </c>
      <c r="V22" s="32" t="s">
        <v>3745</v>
      </c>
      <c r="W22" s="32"/>
      <c r="X22" s="32" t="s">
        <v>422</v>
      </c>
      <c r="Y22" s="32" t="s">
        <v>102</v>
      </c>
      <c r="Z22" s="32" t="s">
        <v>3746</v>
      </c>
      <c r="AA22" s="32" t="s">
        <v>3747</v>
      </c>
      <c r="AB22" s="32" t="s">
        <v>3748</v>
      </c>
      <c r="AC22" s="32" t="s">
        <v>3749</v>
      </c>
      <c r="AD22" s="32" t="s">
        <v>3750</v>
      </c>
      <c r="AE22" s="32" t="s">
        <v>3751</v>
      </c>
      <c r="AF22" s="32" t="s">
        <v>3752</v>
      </c>
      <c r="AG22" s="32" t="s">
        <v>564</v>
      </c>
      <c r="AH22" s="32" t="s">
        <v>3753</v>
      </c>
    </row>
    <row r="23" spans="1:34" ht="28" x14ac:dyDescent="0.15">
      <c r="A23" s="32" t="s">
        <v>3754</v>
      </c>
      <c r="B23" s="59" t="s">
        <v>3755</v>
      </c>
      <c r="C23" s="32" t="s">
        <v>1754</v>
      </c>
      <c r="D23" s="32">
        <v>2016</v>
      </c>
      <c r="E23" s="32" t="s">
        <v>3743</v>
      </c>
      <c r="F23" s="32">
        <v>3</v>
      </c>
      <c r="G23" s="32">
        <v>-10</v>
      </c>
      <c r="H23" s="32">
        <v>-7</v>
      </c>
      <c r="I23" s="32">
        <v>-9</v>
      </c>
      <c r="J23" s="32">
        <v>0</v>
      </c>
      <c r="K23" s="32" t="s">
        <v>42</v>
      </c>
      <c r="L23" s="32" t="s">
        <v>42</v>
      </c>
      <c r="M23" s="32">
        <v>0</v>
      </c>
      <c r="N23" s="32">
        <v>1</v>
      </c>
      <c r="O23" s="32" t="s">
        <v>268</v>
      </c>
      <c r="P23" s="32" t="s">
        <v>10</v>
      </c>
      <c r="Q23" s="32">
        <v>0.25</v>
      </c>
      <c r="R23" s="32">
        <v>0.75</v>
      </c>
      <c r="S23" s="32">
        <v>0</v>
      </c>
      <c r="T23" s="32">
        <f t="shared" si="2"/>
        <v>1</v>
      </c>
      <c r="U23" s="32" t="s">
        <v>3756</v>
      </c>
      <c r="V23" s="32" t="s">
        <v>3757</v>
      </c>
      <c r="W23" s="32"/>
      <c r="X23" s="32" t="s">
        <v>496</v>
      </c>
      <c r="Y23" s="32" t="s">
        <v>102</v>
      </c>
      <c r="Z23" s="32" t="s">
        <v>3758</v>
      </c>
      <c r="AA23" s="32" t="s">
        <v>3759</v>
      </c>
      <c r="AB23" s="32" t="s">
        <v>3760</v>
      </c>
      <c r="AC23" s="32" t="s">
        <v>3761</v>
      </c>
      <c r="AD23" s="32" t="s">
        <v>3762</v>
      </c>
      <c r="AE23" s="32" t="s">
        <v>3763</v>
      </c>
      <c r="AF23" s="32" t="s">
        <v>3764</v>
      </c>
      <c r="AG23" s="32" t="s">
        <v>564</v>
      </c>
      <c r="AH23" s="32" t="s">
        <v>3753</v>
      </c>
    </row>
    <row r="24" spans="1:34" ht="14" x14ac:dyDescent="0.15">
      <c r="A24" s="32" t="s">
        <v>3765</v>
      </c>
      <c r="B24" s="59" t="s">
        <v>3766</v>
      </c>
      <c r="C24" s="32" t="s">
        <v>1839</v>
      </c>
      <c r="D24" s="32">
        <v>2018</v>
      </c>
      <c r="E24" s="32" t="s">
        <v>3767</v>
      </c>
      <c r="F24" s="32">
        <v>3</v>
      </c>
      <c r="G24" s="32">
        <v>-9</v>
      </c>
      <c r="H24" s="32">
        <v>0</v>
      </c>
      <c r="I24" s="32">
        <v>-3</v>
      </c>
      <c r="J24" s="32">
        <v>0</v>
      </c>
      <c r="K24" s="32" t="s">
        <v>3768</v>
      </c>
      <c r="L24" s="32" t="s">
        <v>3768</v>
      </c>
      <c r="M24" s="32">
        <v>0</v>
      </c>
      <c r="N24" s="32">
        <v>1</v>
      </c>
      <c r="O24" s="32" t="s">
        <v>3769</v>
      </c>
      <c r="P24" s="32" t="s">
        <v>10</v>
      </c>
      <c r="Q24" s="32">
        <v>0.5</v>
      </c>
      <c r="R24" s="32">
        <v>0.5</v>
      </c>
      <c r="S24" s="32">
        <v>0</v>
      </c>
      <c r="T24" s="32">
        <f t="shared" si="2"/>
        <v>1</v>
      </c>
      <c r="U24" s="32" t="s">
        <v>3770</v>
      </c>
      <c r="V24" s="45"/>
      <c r="W24" s="45"/>
      <c r="X24" s="45"/>
      <c r="Y24" s="45"/>
      <c r="Z24" s="45"/>
      <c r="AA24" s="45"/>
      <c r="AB24" s="32" t="s">
        <v>3771</v>
      </c>
      <c r="AC24" s="32" t="s">
        <v>3772</v>
      </c>
      <c r="AD24" s="45"/>
      <c r="AE24" s="45"/>
      <c r="AF24" s="32" t="s">
        <v>3773</v>
      </c>
      <c r="AG24" s="32" t="s">
        <v>151</v>
      </c>
      <c r="AH24" s="45"/>
    </row>
    <row r="25" spans="1:34" ht="28" x14ac:dyDescent="0.15">
      <c r="A25" s="32" t="s">
        <v>3774</v>
      </c>
      <c r="B25" s="59" t="s">
        <v>3775</v>
      </c>
      <c r="C25" s="32" t="s">
        <v>1894</v>
      </c>
      <c r="D25" s="32">
        <v>2012</v>
      </c>
      <c r="E25" s="32" t="s">
        <v>2696</v>
      </c>
      <c r="F25" s="32">
        <v>3</v>
      </c>
      <c r="G25" s="32">
        <v>-3</v>
      </c>
      <c r="H25" s="32">
        <v>-1</v>
      </c>
      <c r="I25" s="32">
        <v>-3</v>
      </c>
      <c r="J25" s="32">
        <v>0</v>
      </c>
      <c r="K25" s="32" t="s">
        <v>45</v>
      </c>
      <c r="L25" s="32" t="s">
        <v>45</v>
      </c>
      <c r="M25" s="32">
        <v>0</v>
      </c>
      <c r="N25" s="32">
        <v>1</v>
      </c>
      <c r="O25" s="32" t="s">
        <v>84</v>
      </c>
      <c r="P25" s="32" t="s">
        <v>10</v>
      </c>
      <c r="Q25" s="32">
        <v>1</v>
      </c>
      <c r="R25" s="32">
        <v>0</v>
      </c>
      <c r="S25" s="32">
        <v>0</v>
      </c>
      <c r="T25" s="32">
        <f t="shared" si="2"/>
        <v>1</v>
      </c>
      <c r="U25" s="32" t="s">
        <v>3776</v>
      </c>
      <c r="V25" s="32" t="s">
        <v>2076</v>
      </c>
      <c r="W25" s="32"/>
      <c r="X25" s="32" t="s">
        <v>1699</v>
      </c>
      <c r="Y25" s="32" t="s">
        <v>102</v>
      </c>
      <c r="Z25" s="32" t="s">
        <v>3777</v>
      </c>
      <c r="AA25" s="32" t="s">
        <v>137</v>
      </c>
      <c r="AB25" s="32" t="s">
        <v>3778</v>
      </c>
      <c r="AC25" s="32" t="s">
        <v>3779</v>
      </c>
      <c r="AD25" s="32" t="s">
        <v>3780</v>
      </c>
      <c r="AE25" s="32" t="s">
        <v>137</v>
      </c>
      <c r="AF25" s="32" t="s">
        <v>3781</v>
      </c>
      <c r="AG25" s="32" t="s">
        <v>96</v>
      </c>
      <c r="AH25" s="32" t="s">
        <v>3782</v>
      </c>
    </row>
    <row r="26" spans="1:34" ht="14" x14ac:dyDescent="0.15">
      <c r="A26" s="32" t="s">
        <v>3783</v>
      </c>
      <c r="B26" s="59" t="s">
        <v>3784</v>
      </c>
      <c r="C26" s="32" t="s">
        <v>3785</v>
      </c>
      <c r="D26" s="32">
        <v>2013</v>
      </c>
      <c r="E26" s="32" t="s">
        <v>3786</v>
      </c>
      <c r="F26" s="43">
        <v>44230</v>
      </c>
      <c r="G26" s="32">
        <v>-9</v>
      </c>
      <c r="H26" s="32">
        <v>-1</v>
      </c>
      <c r="I26" s="32">
        <v>-6</v>
      </c>
      <c r="J26" s="32">
        <v>-2</v>
      </c>
      <c r="K26" s="32" t="s">
        <v>45</v>
      </c>
      <c r="L26" s="32" t="s">
        <v>45</v>
      </c>
      <c r="M26" s="32">
        <v>1</v>
      </c>
      <c r="N26" s="32">
        <v>0</v>
      </c>
      <c r="O26" s="32" t="s">
        <v>1949</v>
      </c>
      <c r="P26" s="32" t="s">
        <v>10</v>
      </c>
      <c r="Q26" s="32">
        <v>0.5</v>
      </c>
      <c r="R26" s="32">
        <v>0.25</v>
      </c>
      <c r="S26" s="32">
        <v>0.25</v>
      </c>
      <c r="T26" s="32">
        <f t="shared" si="2"/>
        <v>1</v>
      </c>
      <c r="U26" s="32" t="s">
        <v>3787</v>
      </c>
      <c r="V26" s="32" t="s">
        <v>3788</v>
      </c>
      <c r="W26" s="32"/>
      <c r="X26" s="32" t="s">
        <v>3789</v>
      </c>
      <c r="Y26" s="32" t="s">
        <v>3790</v>
      </c>
      <c r="Z26" s="32" t="s">
        <v>3791</v>
      </c>
      <c r="AA26" s="32" t="s">
        <v>3792</v>
      </c>
      <c r="AB26" s="32" t="s">
        <v>3793</v>
      </c>
      <c r="AC26" s="32" t="s">
        <v>3794</v>
      </c>
      <c r="AD26" s="32" t="s">
        <v>3795</v>
      </c>
      <c r="AE26" s="32" t="s">
        <v>3796</v>
      </c>
      <c r="AF26" s="32" t="s">
        <v>3797</v>
      </c>
      <c r="AG26" s="32" t="s">
        <v>96</v>
      </c>
      <c r="AH26" s="32" t="s">
        <v>3798</v>
      </c>
    </row>
    <row r="27" spans="1:34" ht="14" x14ac:dyDescent="0.15">
      <c r="A27" s="32" t="s">
        <v>3799</v>
      </c>
      <c r="B27" s="59" t="s">
        <v>3800</v>
      </c>
      <c r="C27" s="32" t="s">
        <v>3801</v>
      </c>
      <c r="D27" s="32">
        <v>2012</v>
      </c>
      <c r="E27" s="32" t="s">
        <v>3800</v>
      </c>
      <c r="F27" s="32">
        <v>3</v>
      </c>
      <c r="G27" s="32">
        <v>-3</v>
      </c>
      <c r="H27" s="32">
        <v>-1</v>
      </c>
      <c r="I27" s="32">
        <v>-2</v>
      </c>
      <c r="J27" s="32">
        <v>0</v>
      </c>
      <c r="K27" s="32" t="s">
        <v>216</v>
      </c>
      <c r="L27" s="32" t="s">
        <v>45</v>
      </c>
      <c r="M27" s="32">
        <v>0</v>
      </c>
      <c r="N27" s="32">
        <v>1</v>
      </c>
      <c r="O27" s="32" t="s">
        <v>84</v>
      </c>
      <c r="P27" s="32" t="s">
        <v>10</v>
      </c>
      <c r="Q27" s="32">
        <v>0.5</v>
      </c>
      <c r="R27" s="32">
        <v>0.5</v>
      </c>
      <c r="S27" s="32">
        <v>0</v>
      </c>
      <c r="T27" s="32">
        <f t="shared" si="2"/>
        <v>1</v>
      </c>
      <c r="U27" s="32" t="s">
        <v>3802</v>
      </c>
      <c r="V27" s="32" t="s">
        <v>31</v>
      </c>
      <c r="W27" s="32"/>
      <c r="X27" s="32" t="s">
        <v>630</v>
      </c>
      <c r="Y27" s="32" t="s">
        <v>582</v>
      </c>
      <c r="Z27" s="32" t="s">
        <v>3803</v>
      </c>
      <c r="AA27" s="32" t="s">
        <v>137</v>
      </c>
      <c r="AB27" s="32" t="s">
        <v>3804</v>
      </c>
      <c r="AC27" s="32" t="s">
        <v>3805</v>
      </c>
      <c r="AD27" s="32" t="s">
        <v>137</v>
      </c>
      <c r="AE27" s="32" t="s">
        <v>137</v>
      </c>
      <c r="AF27" s="32" t="s">
        <v>3806</v>
      </c>
      <c r="AG27" s="32" t="s">
        <v>96</v>
      </c>
      <c r="AH27" s="32" t="s">
        <v>3807</v>
      </c>
    </row>
    <row r="28" spans="1:34" ht="42" x14ac:dyDescent="0.15">
      <c r="A28" s="32" t="s">
        <v>3808</v>
      </c>
      <c r="B28" s="59" t="s">
        <v>3809</v>
      </c>
      <c r="C28" s="32" t="s">
        <v>3810</v>
      </c>
      <c r="D28" s="32">
        <v>2011</v>
      </c>
      <c r="E28" s="32" t="s">
        <v>141</v>
      </c>
      <c r="F28" s="32">
        <v>3</v>
      </c>
      <c r="G28" s="32">
        <v>-3</v>
      </c>
      <c r="H28" s="32">
        <v>-1</v>
      </c>
      <c r="I28" s="32">
        <v>-2</v>
      </c>
      <c r="J28" s="32">
        <v>0</v>
      </c>
      <c r="K28" s="32" t="s">
        <v>216</v>
      </c>
      <c r="L28" s="32" t="s">
        <v>45</v>
      </c>
      <c r="M28" s="32">
        <v>0</v>
      </c>
      <c r="N28" s="32">
        <v>1</v>
      </c>
      <c r="O28" s="32" t="s">
        <v>84</v>
      </c>
      <c r="P28" s="32" t="s">
        <v>10</v>
      </c>
      <c r="Q28" s="32">
        <v>0.75</v>
      </c>
      <c r="R28" s="32">
        <v>0.25</v>
      </c>
      <c r="S28" s="32">
        <v>0</v>
      </c>
      <c r="T28" s="32">
        <f t="shared" si="2"/>
        <v>1</v>
      </c>
      <c r="U28" s="32" t="s">
        <v>3802</v>
      </c>
      <c r="V28" s="32" t="s">
        <v>31</v>
      </c>
      <c r="W28" s="32"/>
      <c r="X28" s="32" t="s">
        <v>259</v>
      </c>
      <c r="Y28" s="32" t="s">
        <v>1116</v>
      </c>
      <c r="Z28" s="32" t="s">
        <v>3811</v>
      </c>
      <c r="AA28" s="32" t="s">
        <v>137</v>
      </c>
      <c r="AB28" s="32" t="s">
        <v>3812</v>
      </c>
      <c r="AC28" s="32" t="s">
        <v>3813</v>
      </c>
      <c r="AD28" s="32" t="s">
        <v>137</v>
      </c>
      <c r="AE28" s="32" t="s">
        <v>137</v>
      </c>
      <c r="AF28" s="32" t="s">
        <v>3814</v>
      </c>
      <c r="AG28" s="32" t="s">
        <v>96</v>
      </c>
      <c r="AH28" s="32" t="s">
        <v>3807</v>
      </c>
    </row>
    <row r="29" spans="1:34" ht="28" x14ac:dyDescent="0.15">
      <c r="A29" s="32" t="s">
        <v>3815</v>
      </c>
      <c r="B29" s="59" t="s">
        <v>3816</v>
      </c>
      <c r="C29" s="32" t="s">
        <v>3817</v>
      </c>
      <c r="D29" s="32">
        <v>2019</v>
      </c>
      <c r="E29" s="32" t="s">
        <v>3818</v>
      </c>
      <c r="F29" s="32">
        <v>3</v>
      </c>
      <c r="G29" s="32">
        <v>-10</v>
      </c>
      <c r="H29" s="32">
        <v>-7</v>
      </c>
      <c r="I29" s="32">
        <v>-15</v>
      </c>
      <c r="J29" s="32">
        <v>0</v>
      </c>
      <c r="K29" s="32" t="s">
        <v>42</v>
      </c>
      <c r="L29" s="32" t="s">
        <v>42</v>
      </c>
      <c r="M29" s="32">
        <v>0</v>
      </c>
      <c r="N29" s="32">
        <v>1</v>
      </c>
      <c r="O29" s="32" t="s">
        <v>268</v>
      </c>
      <c r="P29" s="32" t="s">
        <v>10</v>
      </c>
      <c r="Q29" s="32">
        <v>0.25</v>
      </c>
      <c r="R29" s="32">
        <v>0.25</v>
      </c>
      <c r="S29" s="32">
        <v>0.5</v>
      </c>
      <c r="T29" s="32">
        <f t="shared" si="2"/>
        <v>1</v>
      </c>
      <c r="U29" s="32" t="s">
        <v>3819</v>
      </c>
      <c r="V29" s="32" t="s">
        <v>1198</v>
      </c>
      <c r="W29" s="32"/>
      <c r="X29" s="32" t="s">
        <v>3820</v>
      </c>
      <c r="Y29" s="32" t="s">
        <v>3821</v>
      </c>
      <c r="Z29" s="32" t="s">
        <v>3822</v>
      </c>
      <c r="AA29" s="32" t="s">
        <v>3823</v>
      </c>
      <c r="AB29" s="32" t="s">
        <v>3824</v>
      </c>
      <c r="AC29" s="32" t="s">
        <v>3825</v>
      </c>
      <c r="AD29" s="32" t="s">
        <v>3826</v>
      </c>
      <c r="AE29" s="32" t="s">
        <v>2468</v>
      </c>
      <c r="AF29" s="32" t="s">
        <v>3827</v>
      </c>
      <c r="AG29" s="32" t="s">
        <v>96</v>
      </c>
      <c r="AH29" s="32" t="s">
        <v>3828</v>
      </c>
    </row>
    <row r="30" spans="1:34" ht="28" x14ac:dyDescent="0.15">
      <c r="A30" s="32" t="s">
        <v>3829</v>
      </c>
      <c r="B30" s="59" t="s">
        <v>3830</v>
      </c>
      <c r="C30" s="32" t="s">
        <v>3831</v>
      </c>
      <c r="D30" s="32">
        <v>2012</v>
      </c>
      <c r="E30" s="32" t="s">
        <v>3832</v>
      </c>
      <c r="F30" s="32">
        <v>3</v>
      </c>
      <c r="G30" s="32">
        <v>-10</v>
      </c>
      <c r="H30" s="32">
        <v>0</v>
      </c>
      <c r="I30" s="32">
        <v>-9</v>
      </c>
      <c r="J30" s="32">
        <v>6</v>
      </c>
      <c r="K30" s="32" t="s">
        <v>3833</v>
      </c>
      <c r="L30" s="32" t="s">
        <v>45</v>
      </c>
      <c r="M30" s="32">
        <v>1</v>
      </c>
      <c r="N30" s="32">
        <v>1</v>
      </c>
      <c r="O30" s="32" t="s">
        <v>3834</v>
      </c>
      <c r="P30" s="32" t="s">
        <v>10</v>
      </c>
      <c r="Q30" s="32">
        <v>0.25</v>
      </c>
      <c r="R30" s="32">
        <v>0.25</v>
      </c>
      <c r="S30" s="32">
        <v>0.5</v>
      </c>
      <c r="T30" s="32">
        <f t="shared" si="2"/>
        <v>1</v>
      </c>
      <c r="U30" s="32" t="s">
        <v>3835</v>
      </c>
      <c r="V30" s="32" t="s">
        <v>408</v>
      </c>
      <c r="W30" s="32"/>
      <c r="X30" s="32" t="s">
        <v>408</v>
      </c>
      <c r="Y30" s="32" t="s">
        <v>102</v>
      </c>
      <c r="Z30" s="32" t="s">
        <v>3836</v>
      </c>
      <c r="AA30" s="32" t="s">
        <v>94</v>
      </c>
      <c r="AB30" s="32" t="s">
        <v>3837</v>
      </c>
      <c r="AC30" s="32" t="s">
        <v>3838</v>
      </c>
      <c r="AD30" s="32" t="s">
        <v>116</v>
      </c>
      <c r="AE30" s="32" t="s">
        <v>3839</v>
      </c>
      <c r="AF30" s="32" t="s">
        <v>3840</v>
      </c>
      <c r="AG30" s="32" t="s">
        <v>151</v>
      </c>
      <c r="AH30" s="32" t="s">
        <v>3623</v>
      </c>
    </row>
    <row r="31" spans="1:34" ht="28" x14ac:dyDescent="0.15">
      <c r="A31" s="32" t="s">
        <v>3841</v>
      </c>
      <c r="B31" s="59" t="s">
        <v>3842</v>
      </c>
      <c r="C31" s="32" t="s">
        <v>3843</v>
      </c>
      <c r="D31" s="32">
        <v>2019</v>
      </c>
      <c r="E31" s="32" t="s">
        <v>2147</v>
      </c>
      <c r="F31" s="32">
        <v>2</v>
      </c>
      <c r="G31" s="32">
        <v>-9</v>
      </c>
      <c r="H31" s="32">
        <v>-7</v>
      </c>
      <c r="I31" s="32">
        <v>-6</v>
      </c>
      <c r="J31" s="32">
        <v>5</v>
      </c>
      <c r="K31" s="32" t="s">
        <v>42</v>
      </c>
      <c r="L31" s="32" t="s">
        <v>42</v>
      </c>
      <c r="M31" s="32">
        <v>0</v>
      </c>
      <c r="N31" s="32">
        <v>1</v>
      </c>
      <c r="O31" s="32" t="s">
        <v>84</v>
      </c>
      <c r="P31" s="32" t="s">
        <v>10</v>
      </c>
      <c r="Q31" s="32">
        <v>0</v>
      </c>
      <c r="R31" s="32">
        <v>1</v>
      </c>
      <c r="S31" s="32">
        <v>0</v>
      </c>
      <c r="T31" s="32">
        <f t="shared" si="2"/>
        <v>1</v>
      </c>
      <c r="U31" s="32" t="s">
        <v>3844</v>
      </c>
      <c r="V31" s="32" t="s">
        <v>3845</v>
      </c>
      <c r="W31" s="32"/>
      <c r="X31" s="32" t="s">
        <v>496</v>
      </c>
      <c r="Y31" s="32" t="s">
        <v>102</v>
      </c>
      <c r="Z31" s="32" t="s">
        <v>3846</v>
      </c>
      <c r="AA31" s="32" t="s">
        <v>3847</v>
      </c>
      <c r="AB31" s="32" t="s">
        <v>3848</v>
      </c>
      <c r="AC31" s="32" t="s">
        <v>3849</v>
      </c>
      <c r="AD31" s="32" t="s">
        <v>3850</v>
      </c>
      <c r="AE31" s="32" t="s">
        <v>3851</v>
      </c>
      <c r="AF31" s="32" t="s">
        <v>3852</v>
      </c>
      <c r="AG31" s="32" t="s">
        <v>3853</v>
      </c>
      <c r="AH31" s="32" t="s">
        <v>3522</v>
      </c>
    </row>
    <row r="32" spans="1:34" ht="28" x14ac:dyDescent="0.15">
      <c r="A32" s="32" t="s">
        <v>3854</v>
      </c>
      <c r="B32" s="59" t="s">
        <v>3855</v>
      </c>
      <c r="C32" s="32" t="s">
        <v>3856</v>
      </c>
      <c r="D32" s="32">
        <v>2014</v>
      </c>
      <c r="E32" s="32" t="s">
        <v>408</v>
      </c>
      <c r="F32" s="32">
        <v>3</v>
      </c>
      <c r="G32" s="32">
        <v>-9</v>
      </c>
      <c r="H32" s="32">
        <v>0</v>
      </c>
      <c r="I32" s="32">
        <v>9</v>
      </c>
      <c r="J32" s="32">
        <v>5</v>
      </c>
      <c r="K32" s="32" t="s">
        <v>3857</v>
      </c>
      <c r="L32" s="32" t="s">
        <v>3857</v>
      </c>
      <c r="M32" s="32">
        <v>1</v>
      </c>
      <c r="N32" s="32">
        <v>0</v>
      </c>
      <c r="O32" s="32" t="s">
        <v>968</v>
      </c>
      <c r="P32" s="32" t="s">
        <v>10</v>
      </c>
      <c r="Q32" s="32">
        <v>0.25</v>
      </c>
      <c r="R32" s="32">
        <v>0.5</v>
      </c>
      <c r="S32" s="32">
        <v>0.25</v>
      </c>
      <c r="T32" s="32">
        <f t="shared" si="2"/>
        <v>1</v>
      </c>
      <c r="U32" s="32" t="s">
        <v>3858</v>
      </c>
      <c r="V32" s="32" t="s">
        <v>408</v>
      </c>
      <c r="W32" s="32"/>
      <c r="X32" s="32" t="s">
        <v>408</v>
      </c>
      <c r="Y32" s="32" t="s">
        <v>643</v>
      </c>
      <c r="Z32" s="32" t="s">
        <v>3859</v>
      </c>
      <c r="AA32" s="32" t="s">
        <v>3860</v>
      </c>
      <c r="AB32" s="32" t="s">
        <v>3861</v>
      </c>
      <c r="AC32" s="32" t="s">
        <v>3862</v>
      </c>
      <c r="AD32" s="32" t="s">
        <v>3863</v>
      </c>
      <c r="AE32" s="32" t="s">
        <v>3864</v>
      </c>
      <c r="AF32" s="32" t="s">
        <v>3865</v>
      </c>
      <c r="AG32" s="32" t="s">
        <v>96</v>
      </c>
      <c r="AH32" s="32" t="s">
        <v>3623</v>
      </c>
    </row>
    <row r="33" spans="1:34" ht="28" x14ac:dyDescent="0.15">
      <c r="A33" s="32" t="s">
        <v>3866</v>
      </c>
      <c r="B33" s="59" t="s">
        <v>3867</v>
      </c>
      <c r="C33" s="32" t="s">
        <v>3868</v>
      </c>
      <c r="D33" s="32">
        <v>2019</v>
      </c>
      <c r="E33" s="32" t="s">
        <v>3869</v>
      </c>
      <c r="F33" s="32">
        <v>2</v>
      </c>
      <c r="G33" s="32">
        <v>-7</v>
      </c>
      <c r="H33" s="32">
        <v>-1</v>
      </c>
      <c r="I33" s="32">
        <v>-6</v>
      </c>
      <c r="J33" s="32">
        <v>0</v>
      </c>
      <c r="K33" s="32" t="s">
        <v>45</v>
      </c>
      <c r="L33" s="32" t="s">
        <v>45</v>
      </c>
      <c r="M33" s="32">
        <v>0</v>
      </c>
      <c r="N33" s="32">
        <v>1</v>
      </c>
      <c r="O33" s="32" t="s">
        <v>84</v>
      </c>
      <c r="P33" s="32" t="s">
        <v>10</v>
      </c>
      <c r="Q33" s="32">
        <v>0</v>
      </c>
      <c r="R33" s="32">
        <v>0.75</v>
      </c>
      <c r="S33" s="32">
        <v>0.25</v>
      </c>
      <c r="T33" s="32">
        <f t="shared" si="2"/>
        <v>1</v>
      </c>
      <c r="U33" s="32" t="s">
        <v>3870</v>
      </c>
      <c r="V33" s="32" t="s">
        <v>3409</v>
      </c>
      <c r="W33" s="32"/>
      <c r="X33" s="32" t="s">
        <v>219</v>
      </c>
      <c r="Y33" s="32" t="s">
        <v>102</v>
      </c>
      <c r="Z33" s="32" t="s">
        <v>3871</v>
      </c>
      <c r="AA33" s="32" t="s">
        <v>94</v>
      </c>
      <c r="AB33" s="32" t="s">
        <v>3872</v>
      </c>
      <c r="AC33" s="32" t="s">
        <v>3873</v>
      </c>
      <c r="AD33" s="32" t="s">
        <v>3874</v>
      </c>
      <c r="AE33" s="32" t="s">
        <v>3875</v>
      </c>
      <c r="AF33" s="32" t="s">
        <v>3876</v>
      </c>
      <c r="AG33" s="32" t="s">
        <v>96</v>
      </c>
      <c r="AH33" s="32" t="s">
        <v>96</v>
      </c>
    </row>
    <row r="34" spans="1:34" ht="14" x14ac:dyDescent="0.15">
      <c r="A34" s="32" t="s">
        <v>3877</v>
      </c>
      <c r="B34" s="59" t="s">
        <v>3878</v>
      </c>
      <c r="C34" s="32" t="s">
        <v>3879</v>
      </c>
      <c r="D34" s="32">
        <v>2010</v>
      </c>
      <c r="E34" s="32" t="s">
        <v>3880</v>
      </c>
      <c r="F34" s="32">
        <v>0</v>
      </c>
      <c r="G34" s="32">
        <v>-10</v>
      </c>
      <c r="H34" s="32">
        <v>-6</v>
      </c>
      <c r="I34" s="32">
        <v>2</v>
      </c>
      <c r="J34" s="32">
        <v>2</v>
      </c>
      <c r="K34" s="32" t="s">
        <v>330</v>
      </c>
      <c r="L34" s="32" t="s">
        <v>42</v>
      </c>
      <c r="M34" s="32">
        <v>0</v>
      </c>
      <c r="N34" s="32">
        <v>1</v>
      </c>
      <c r="O34" s="32" t="s">
        <v>1949</v>
      </c>
      <c r="P34" s="32" t="s">
        <v>10</v>
      </c>
      <c r="Q34" s="32">
        <v>0</v>
      </c>
      <c r="R34" s="32">
        <v>1</v>
      </c>
      <c r="S34" s="32">
        <v>0</v>
      </c>
      <c r="T34" s="32">
        <f t="shared" si="2"/>
        <v>1</v>
      </c>
      <c r="U34" s="32" t="s">
        <v>1549</v>
      </c>
      <c r="V34" s="32" t="s">
        <v>3881</v>
      </c>
      <c r="W34" s="32"/>
      <c r="X34" s="32" t="s">
        <v>3882</v>
      </c>
      <c r="Y34" s="32" t="s">
        <v>1116</v>
      </c>
      <c r="Z34" s="32" t="s">
        <v>3883</v>
      </c>
      <c r="AA34" s="32" t="s">
        <v>3884</v>
      </c>
      <c r="AB34" s="32" t="s">
        <v>3885</v>
      </c>
      <c r="AC34" s="32" t="s">
        <v>3886</v>
      </c>
      <c r="AD34" s="32" t="s">
        <v>3887</v>
      </c>
      <c r="AE34" s="32" t="s">
        <v>3888</v>
      </c>
      <c r="AF34" s="32" t="s">
        <v>3889</v>
      </c>
      <c r="AG34" s="32" t="s">
        <v>96</v>
      </c>
      <c r="AH34" s="32" t="s">
        <v>3522</v>
      </c>
    </row>
    <row r="35" spans="1:34" ht="28" x14ac:dyDescent="0.15">
      <c r="A35" s="32" t="s">
        <v>3890</v>
      </c>
      <c r="B35" s="59" t="s">
        <v>3891</v>
      </c>
      <c r="C35" s="32" t="s">
        <v>3892</v>
      </c>
      <c r="D35" s="32">
        <v>2019</v>
      </c>
      <c r="E35" s="32" t="s">
        <v>3893</v>
      </c>
      <c r="F35" s="32">
        <v>2</v>
      </c>
      <c r="G35" s="32">
        <v>-10</v>
      </c>
      <c r="H35" s="32">
        <v>-6</v>
      </c>
      <c r="I35" s="32">
        <v>2</v>
      </c>
      <c r="J35" s="32">
        <v>2</v>
      </c>
      <c r="K35" s="32" t="s">
        <v>330</v>
      </c>
      <c r="L35" s="32" t="s">
        <v>330</v>
      </c>
      <c r="M35" s="32">
        <v>0</v>
      </c>
      <c r="N35" s="32">
        <v>1</v>
      </c>
      <c r="O35" s="32" t="s">
        <v>243</v>
      </c>
      <c r="P35" s="32" t="s">
        <v>10</v>
      </c>
      <c r="Q35" s="32">
        <v>0.5</v>
      </c>
      <c r="R35" s="32">
        <v>0.5</v>
      </c>
      <c r="S35" s="32">
        <v>0</v>
      </c>
      <c r="T35" s="32">
        <f t="shared" si="2"/>
        <v>1</v>
      </c>
      <c r="U35" s="32" t="s">
        <v>3894</v>
      </c>
      <c r="V35" s="32" t="s">
        <v>3895</v>
      </c>
      <c r="W35" s="32"/>
      <c r="X35" s="32" t="s">
        <v>1370</v>
      </c>
      <c r="Y35" s="32" t="s">
        <v>102</v>
      </c>
      <c r="Z35" s="32" t="s">
        <v>3896</v>
      </c>
      <c r="AA35" s="32" t="s">
        <v>3897</v>
      </c>
      <c r="AB35" s="32" t="s">
        <v>3898</v>
      </c>
      <c r="AC35" s="32" t="s">
        <v>3899</v>
      </c>
      <c r="AD35" s="32" t="s">
        <v>3900</v>
      </c>
      <c r="AE35" s="32" t="s">
        <v>3901</v>
      </c>
      <c r="AF35" s="32" t="s">
        <v>3902</v>
      </c>
      <c r="AG35" s="32" t="s">
        <v>564</v>
      </c>
      <c r="AH35" s="32" t="s">
        <v>3522</v>
      </c>
    </row>
    <row r="36" spans="1:34" ht="13" x14ac:dyDescent="0.15">
      <c r="A36" s="32" t="s">
        <v>3903</v>
      </c>
      <c r="B36" s="32" t="s">
        <v>3904</v>
      </c>
      <c r="C36" s="32" t="s">
        <v>3905</v>
      </c>
      <c r="D36" s="32">
        <v>2021</v>
      </c>
      <c r="E36" s="32" t="s">
        <v>3906</v>
      </c>
      <c r="F36" s="43">
        <v>44595</v>
      </c>
      <c r="G36" s="32">
        <v>-10</v>
      </c>
      <c r="H36" s="32">
        <v>0</v>
      </c>
      <c r="I36" s="32">
        <v>-6</v>
      </c>
      <c r="J36" s="32">
        <v>9</v>
      </c>
      <c r="K36" s="32" t="s">
        <v>308</v>
      </c>
      <c r="L36" s="32" t="s">
        <v>42</v>
      </c>
      <c r="M36" s="32">
        <v>1</v>
      </c>
      <c r="N36" s="32">
        <v>1</v>
      </c>
      <c r="O36" s="32" t="s">
        <v>84</v>
      </c>
      <c r="P36" s="32" t="s">
        <v>3484</v>
      </c>
      <c r="Q36" s="32">
        <v>0</v>
      </c>
      <c r="R36" s="32">
        <v>0.75</v>
      </c>
      <c r="S36" s="32">
        <v>0.25</v>
      </c>
      <c r="T36" s="32">
        <f t="shared" si="2"/>
        <v>1</v>
      </c>
      <c r="U36" s="32" t="s">
        <v>3907</v>
      </c>
      <c r="V36" s="32" t="s">
        <v>408</v>
      </c>
      <c r="W36" s="32"/>
      <c r="X36" s="32" t="s">
        <v>408</v>
      </c>
      <c r="Y36" s="32" t="s">
        <v>2892</v>
      </c>
      <c r="Z36" s="32" t="s">
        <v>3908</v>
      </c>
      <c r="AA36" s="32" t="s">
        <v>3909</v>
      </c>
      <c r="AB36" s="32" t="s">
        <v>3910</v>
      </c>
      <c r="AC36" s="32" t="s">
        <v>3911</v>
      </c>
      <c r="AD36" s="32" t="s">
        <v>3912</v>
      </c>
      <c r="AE36" s="32" t="s">
        <v>3913</v>
      </c>
      <c r="AF36" s="32" t="s">
        <v>3914</v>
      </c>
      <c r="AG36" s="32" t="s">
        <v>96</v>
      </c>
      <c r="AH36" s="32" t="s">
        <v>3623</v>
      </c>
    </row>
    <row r="37" spans="1:34" ht="14" x14ac:dyDescent="0.15">
      <c r="A37" s="32" t="s">
        <v>3915</v>
      </c>
      <c r="B37" s="59" t="s">
        <v>3916</v>
      </c>
      <c r="C37" s="32" t="s">
        <v>3917</v>
      </c>
      <c r="D37" s="32">
        <v>2010</v>
      </c>
      <c r="E37" s="32" t="s">
        <v>3918</v>
      </c>
      <c r="F37" s="43">
        <v>44257</v>
      </c>
      <c r="G37" s="32">
        <v>-10</v>
      </c>
      <c r="H37" s="32">
        <v>-7</v>
      </c>
      <c r="I37" s="32">
        <v>-15</v>
      </c>
      <c r="J37" s="32">
        <v>3</v>
      </c>
      <c r="K37" s="32" t="s">
        <v>42</v>
      </c>
      <c r="L37" s="32" t="s">
        <v>42</v>
      </c>
      <c r="M37" s="32">
        <v>0</v>
      </c>
      <c r="N37" s="32">
        <v>0</v>
      </c>
      <c r="O37" s="32" t="s">
        <v>3919</v>
      </c>
      <c r="P37" s="32" t="s">
        <v>10</v>
      </c>
      <c r="Q37" s="32">
        <v>0.75</v>
      </c>
      <c r="R37" s="32">
        <v>0.25</v>
      </c>
      <c r="S37" s="32">
        <v>0</v>
      </c>
      <c r="T37" s="32">
        <f t="shared" si="2"/>
        <v>1</v>
      </c>
      <c r="U37" s="32" t="s">
        <v>3920</v>
      </c>
      <c r="V37" s="32" t="s">
        <v>3921</v>
      </c>
      <c r="W37" s="32"/>
      <c r="X37" s="32" t="s">
        <v>3922</v>
      </c>
      <c r="Y37" s="32" t="s">
        <v>1015</v>
      </c>
      <c r="Z37" s="32" t="s">
        <v>3923</v>
      </c>
      <c r="AA37" s="32" t="s">
        <v>3924</v>
      </c>
      <c r="AB37" s="32" t="s">
        <v>3925</v>
      </c>
      <c r="AC37" s="32" t="s">
        <v>3926</v>
      </c>
      <c r="AD37" s="32" t="s">
        <v>3927</v>
      </c>
      <c r="AE37" s="32" t="s">
        <v>94</v>
      </c>
      <c r="AF37" s="32" t="s">
        <v>3928</v>
      </c>
      <c r="AG37" s="32" t="s">
        <v>96</v>
      </c>
      <c r="AH37" s="32" t="s">
        <v>3522</v>
      </c>
    </row>
    <row r="38" spans="1:34" ht="14" x14ac:dyDescent="0.15">
      <c r="A38" s="32" t="s">
        <v>3929</v>
      </c>
      <c r="B38" s="59" t="s">
        <v>3930</v>
      </c>
      <c r="C38" s="32" t="s">
        <v>3917</v>
      </c>
      <c r="D38" s="32">
        <v>2018</v>
      </c>
      <c r="E38" s="32" t="s">
        <v>3931</v>
      </c>
      <c r="F38" s="32">
        <v>2</v>
      </c>
      <c r="G38" s="32">
        <v>-10</v>
      </c>
      <c r="H38" s="32">
        <v>-4</v>
      </c>
      <c r="I38" s="32">
        <v>2</v>
      </c>
      <c r="J38" s="32">
        <v>7</v>
      </c>
      <c r="K38" s="32" t="s">
        <v>774</v>
      </c>
      <c r="L38" s="32" t="s">
        <v>42</v>
      </c>
      <c r="M38" s="32">
        <v>1</v>
      </c>
      <c r="N38" s="32">
        <v>1</v>
      </c>
      <c r="O38" s="32" t="s">
        <v>268</v>
      </c>
      <c r="P38" s="32" t="s">
        <v>10</v>
      </c>
      <c r="Q38" s="32">
        <v>0.5</v>
      </c>
      <c r="R38" s="32">
        <v>0.25</v>
      </c>
      <c r="S38" s="32">
        <v>0.25</v>
      </c>
      <c r="T38" s="32">
        <f t="shared" si="2"/>
        <v>1</v>
      </c>
      <c r="U38" s="32" t="s">
        <v>3932</v>
      </c>
      <c r="V38" s="32" t="s">
        <v>3933</v>
      </c>
      <c r="W38" s="32"/>
      <c r="X38" s="32" t="s">
        <v>3934</v>
      </c>
      <c r="Y38" s="32" t="s">
        <v>233</v>
      </c>
      <c r="Z38" s="32" t="s">
        <v>3935</v>
      </c>
      <c r="AA38" s="32" t="s">
        <v>3936</v>
      </c>
      <c r="AB38" s="32" t="s">
        <v>3937</v>
      </c>
      <c r="AC38" s="32" t="s">
        <v>3938</v>
      </c>
      <c r="AD38" s="32" t="s">
        <v>3939</v>
      </c>
      <c r="AE38" s="32" t="s">
        <v>3940</v>
      </c>
      <c r="AF38" s="32" t="s">
        <v>3941</v>
      </c>
      <c r="AG38" s="32" t="s">
        <v>96</v>
      </c>
      <c r="AH38" s="32" t="s">
        <v>3942</v>
      </c>
    </row>
    <row r="39" spans="1:34" ht="14" x14ac:dyDescent="0.15">
      <c r="A39" s="32" t="s">
        <v>3943</v>
      </c>
      <c r="B39" s="59" t="s">
        <v>3944</v>
      </c>
      <c r="C39" s="32" t="s">
        <v>3917</v>
      </c>
      <c r="D39" s="32">
        <v>2010</v>
      </c>
      <c r="E39" s="32" t="s">
        <v>94</v>
      </c>
      <c r="F39" s="32" t="s">
        <v>94</v>
      </c>
      <c r="G39" s="32">
        <v>-10</v>
      </c>
      <c r="H39" s="32">
        <v>-1</v>
      </c>
      <c r="I39" s="32">
        <v>-15</v>
      </c>
      <c r="J39" s="32">
        <v>6</v>
      </c>
      <c r="K39" s="32" t="s">
        <v>404</v>
      </c>
      <c r="L39" s="32" t="s">
        <v>42</v>
      </c>
      <c r="M39" s="32">
        <v>1</v>
      </c>
      <c r="N39" s="32">
        <v>1</v>
      </c>
      <c r="O39" s="32" t="s">
        <v>84</v>
      </c>
      <c r="P39" s="32" t="s">
        <v>3484</v>
      </c>
      <c r="Q39" s="32">
        <v>0.25</v>
      </c>
      <c r="R39" s="32">
        <v>0.5</v>
      </c>
      <c r="S39" s="32">
        <v>0.25</v>
      </c>
      <c r="T39" s="32">
        <f t="shared" si="2"/>
        <v>1</v>
      </c>
      <c r="U39" s="32" t="s">
        <v>3945</v>
      </c>
      <c r="V39" s="32" t="s">
        <v>3946</v>
      </c>
      <c r="W39" s="32"/>
      <c r="X39" s="32" t="s">
        <v>3922</v>
      </c>
      <c r="Y39" s="32" t="s">
        <v>1015</v>
      </c>
      <c r="Z39" s="32" t="s">
        <v>3947</v>
      </c>
      <c r="AA39" s="32" t="s">
        <v>3948</v>
      </c>
      <c r="AB39" s="32" t="s">
        <v>3949</v>
      </c>
      <c r="AC39" s="32" t="s">
        <v>3950</v>
      </c>
      <c r="AD39" s="32" t="s">
        <v>3951</v>
      </c>
      <c r="AE39" s="32" t="s">
        <v>137</v>
      </c>
      <c r="AF39" s="32" t="s">
        <v>3952</v>
      </c>
      <c r="AG39" s="32" t="s">
        <v>96</v>
      </c>
      <c r="AH39" s="32" t="s">
        <v>3953</v>
      </c>
    </row>
    <row r="40" spans="1:34" ht="28" x14ac:dyDescent="0.15">
      <c r="A40" s="32" t="s">
        <v>3954</v>
      </c>
      <c r="B40" s="60" t="s">
        <v>3955</v>
      </c>
      <c r="C40" s="50" t="s">
        <v>3956</v>
      </c>
      <c r="D40" s="51">
        <v>2019</v>
      </c>
      <c r="E40" s="50" t="s">
        <v>718</v>
      </c>
      <c r="F40" s="51">
        <v>3</v>
      </c>
      <c r="G40" s="51">
        <v>-3</v>
      </c>
      <c r="H40" s="51">
        <v>-1</v>
      </c>
      <c r="I40" s="51">
        <v>-3</v>
      </c>
      <c r="J40" s="51">
        <v>0</v>
      </c>
      <c r="K40" s="50" t="s">
        <v>45</v>
      </c>
      <c r="L40" s="50" t="s">
        <v>45</v>
      </c>
      <c r="M40" s="51">
        <v>0</v>
      </c>
      <c r="N40" s="51">
        <v>1</v>
      </c>
      <c r="O40" s="50" t="s">
        <v>84</v>
      </c>
      <c r="P40" s="61" t="s">
        <v>10</v>
      </c>
      <c r="Q40" s="51">
        <v>0.5</v>
      </c>
      <c r="R40" s="51">
        <v>0.5</v>
      </c>
      <c r="S40" s="51">
        <v>0</v>
      </c>
      <c r="T40" s="51">
        <v>1</v>
      </c>
      <c r="U40" s="50" t="s">
        <v>3957</v>
      </c>
      <c r="V40" s="50" t="s">
        <v>31</v>
      </c>
      <c r="W40" s="62"/>
      <c r="X40" s="50" t="s">
        <v>3958</v>
      </c>
      <c r="Y40" s="50" t="s">
        <v>102</v>
      </c>
      <c r="Z40" s="50" t="s">
        <v>3959</v>
      </c>
      <c r="AA40" s="50" t="s">
        <v>94</v>
      </c>
      <c r="AB40" s="50" t="s">
        <v>3960</v>
      </c>
      <c r="AC40" s="50" t="s">
        <v>3961</v>
      </c>
      <c r="AD40" s="50" t="s">
        <v>3962</v>
      </c>
      <c r="AE40" s="50" t="s">
        <v>3963</v>
      </c>
      <c r="AF40" s="62"/>
      <c r="AG40" s="62"/>
      <c r="AH40" s="62"/>
    </row>
    <row r="41" spans="1:34" ht="13" x14ac:dyDescent="0.15">
      <c r="A41" s="32" t="s">
        <v>3964</v>
      </c>
      <c r="B41" s="32" t="s">
        <v>3965</v>
      </c>
      <c r="C41" s="32" t="s">
        <v>3966</v>
      </c>
      <c r="D41" s="32">
        <v>2015</v>
      </c>
      <c r="E41" s="32" t="s">
        <v>3967</v>
      </c>
      <c r="F41" s="43">
        <v>44595</v>
      </c>
      <c r="G41" s="32">
        <v>-10</v>
      </c>
      <c r="H41" s="32">
        <v>0</v>
      </c>
      <c r="I41" s="32">
        <v>-9</v>
      </c>
      <c r="J41" s="32">
        <v>0</v>
      </c>
      <c r="K41" s="32" t="s">
        <v>3833</v>
      </c>
      <c r="L41" s="32" t="s">
        <v>45</v>
      </c>
      <c r="M41" s="32">
        <v>1</v>
      </c>
      <c r="N41" s="32">
        <v>1</v>
      </c>
      <c r="O41" s="32" t="s">
        <v>968</v>
      </c>
      <c r="P41" s="32" t="s">
        <v>3484</v>
      </c>
      <c r="Q41" s="32">
        <v>0.5</v>
      </c>
      <c r="R41" s="32">
        <v>0.5</v>
      </c>
      <c r="S41" s="32">
        <v>0</v>
      </c>
      <c r="T41" s="32">
        <f t="shared" ref="T41:T46" si="3">SUM(Q41:S41)</f>
        <v>1</v>
      </c>
      <c r="U41" s="32" t="s">
        <v>3968</v>
      </c>
      <c r="V41" s="32" t="s">
        <v>408</v>
      </c>
      <c r="W41" s="32"/>
      <c r="X41" s="32" t="s">
        <v>408</v>
      </c>
      <c r="Y41" s="32" t="s">
        <v>102</v>
      </c>
      <c r="Z41" s="32" t="s">
        <v>3969</v>
      </c>
      <c r="AA41" s="32" t="s">
        <v>3970</v>
      </c>
      <c r="AB41" s="32" t="s">
        <v>3971</v>
      </c>
      <c r="AC41" s="32" t="s">
        <v>3972</v>
      </c>
      <c r="AD41" s="32" t="s">
        <v>3973</v>
      </c>
      <c r="AE41" s="32" t="s">
        <v>94</v>
      </c>
      <c r="AF41" s="32" t="s">
        <v>94</v>
      </c>
      <c r="AG41" s="32" t="s">
        <v>96</v>
      </c>
      <c r="AH41" s="32" t="s">
        <v>3623</v>
      </c>
    </row>
    <row r="42" spans="1:34" ht="42" x14ac:dyDescent="0.15">
      <c r="A42" s="32" t="s">
        <v>3974</v>
      </c>
      <c r="B42" s="59" t="s">
        <v>3975</v>
      </c>
      <c r="C42" s="32" t="s">
        <v>3976</v>
      </c>
      <c r="D42" s="32">
        <v>2015</v>
      </c>
      <c r="E42" s="32" t="s">
        <v>3977</v>
      </c>
      <c r="F42" s="63">
        <v>44595</v>
      </c>
      <c r="G42" s="32">
        <v>-10</v>
      </c>
      <c r="H42" s="32">
        <v>-6</v>
      </c>
      <c r="I42" s="32">
        <v>2</v>
      </c>
      <c r="J42" s="32">
        <v>5</v>
      </c>
      <c r="K42" s="32" t="s">
        <v>330</v>
      </c>
      <c r="L42" s="32" t="s">
        <v>42</v>
      </c>
      <c r="M42" s="32">
        <v>1</v>
      </c>
      <c r="N42" s="32">
        <v>0</v>
      </c>
      <c r="O42" s="32" t="s">
        <v>968</v>
      </c>
      <c r="P42" s="32" t="s">
        <v>10</v>
      </c>
      <c r="Q42" s="32">
        <v>0.45</v>
      </c>
      <c r="R42" s="32">
        <v>0.45</v>
      </c>
      <c r="S42" s="32">
        <v>0.1</v>
      </c>
      <c r="T42" s="32">
        <f t="shared" si="3"/>
        <v>1</v>
      </c>
      <c r="U42" s="32" t="s">
        <v>3978</v>
      </c>
      <c r="V42" s="32" t="s">
        <v>3979</v>
      </c>
      <c r="W42" s="32"/>
      <c r="X42" s="32" t="s">
        <v>3980</v>
      </c>
      <c r="Y42" s="32" t="s">
        <v>2440</v>
      </c>
      <c r="Z42" s="32" t="s">
        <v>3981</v>
      </c>
      <c r="AA42" s="32" t="s">
        <v>3982</v>
      </c>
      <c r="AB42" s="32" t="s">
        <v>3983</v>
      </c>
      <c r="AC42" s="32" t="s">
        <v>3984</v>
      </c>
      <c r="AD42" s="32" t="s">
        <v>3985</v>
      </c>
      <c r="AE42" s="32" t="s">
        <v>3986</v>
      </c>
      <c r="AF42" s="32" t="s">
        <v>3987</v>
      </c>
      <c r="AG42" s="32" t="s">
        <v>96</v>
      </c>
      <c r="AH42" s="32" t="s">
        <v>3988</v>
      </c>
    </row>
    <row r="43" spans="1:34" ht="14" x14ac:dyDescent="0.15">
      <c r="A43" s="32" t="s">
        <v>3989</v>
      </c>
      <c r="B43" s="59" t="s">
        <v>3990</v>
      </c>
      <c r="C43" s="32" t="s">
        <v>3991</v>
      </c>
      <c r="D43" s="32">
        <v>2014</v>
      </c>
      <c r="E43" s="32" t="s">
        <v>3786</v>
      </c>
      <c r="F43" s="43">
        <v>44230</v>
      </c>
      <c r="G43" s="32">
        <v>-9</v>
      </c>
      <c r="H43" s="32">
        <v>-1</v>
      </c>
      <c r="I43" s="32">
        <v>-6</v>
      </c>
      <c r="J43" s="32">
        <v>-2</v>
      </c>
      <c r="K43" s="32" t="s">
        <v>45</v>
      </c>
      <c r="L43" s="32" t="s">
        <v>45</v>
      </c>
      <c r="M43" s="32">
        <v>1</v>
      </c>
      <c r="N43" s="32">
        <v>0</v>
      </c>
      <c r="O43" s="32" t="s">
        <v>1949</v>
      </c>
      <c r="P43" s="32" t="s">
        <v>10</v>
      </c>
      <c r="Q43" s="32">
        <v>0.5</v>
      </c>
      <c r="R43" s="32">
        <v>0.5</v>
      </c>
      <c r="S43" s="32">
        <v>0</v>
      </c>
      <c r="T43" s="32">
        <f t="shared" si="3"/>
        <v>1</v>
      </c>
      <c r="U43" s="32" t="s">
        <v>3992</v>
      </c>
      <c r="V43" s="32" t="s">
        <v>3788</v>
      </c>
      <c r="W43" s="32"/>
      <c r="X43" s="32" t="s">
        <v>3789</v>
      </c>
      <c r="Y43" s="32" t="s">
        <v>88</v>
      </c>
      <c r="Z43" s="32" t="s">
        <v>3993</v>
      </c>
      <c r="AA43" s="32" t="s">
        <v>3994</v>
      </c>
      <c r="AB43" s="32" t="s">
        <v>3995</v>
      </c>
      <c r="AC43" s="32" t="s">
        <v>3996</v>
      </c>
      <c r="AD43" s="32" t="s">
        <v>3795</v>
      </c>
      <c r="AE43" s="32" t="s">
        <v>3997</v>
      </c>
      <c r="AF43" s="32" t="s">
        <v>3998</v>
      </c>
      <c r="AG43" s="32" t="s">
        <v>96</v>
      </c>
      <c r="AH43" s="32" t="s">
        <v>3999</v>
      </c>
    </row>
    <row r="44" spans="1:34" ht="28" x14ac:dyDescent="0.15">
      <c r="A44" s="32" t="s">
        <v>4000</v>
      </c>
      <c r="B44" s="59" t="s">
        <v>4001</v>
      </c>
      <c r="C44" s="32" t="s">
        <v>4002</v>
      </c>
      <c r="D44" s="32">
        <v>2009</v>
      </c>
      <c r="E44" s="32" t="s">
        <v>4003</v>
      </c>
      <c r="F44" s="43">
        <v>44595</v>
      </c>
      <c r="G44" s="32">
        <v>-3</v>
      </c>
      <c r="H44" s="32">
        <v>-1</v>
      </c>
      <c r="I44" s="32">
        <v>0</v>
      </c>
      <c r="J44" s="32">
        <v>0</v>
      </c>
      <c r="K44" s="32" t="s">
        <v>216</v>
      </c>
      <c r="L44" s="32" t="s">
        <v>44</v>
      </c>
      <c r="M44" s="32">
        <v>0</v>
      </c>
      <c r="N44" s="32">
        <v>1</v>
      </c>
      <c r="O44" s="32" t="s">
        <v>84</v>
      </c>
      <c r="P44" s="32" t="s">
        <v>10</v>
      </c>
      <c r="Q44" s="32">
        <v>0.25</v>
      </c>
      <c r="R44" s="32">
        <v>0.75</v>
      </c>
      <c r="S44" s="32">
        <v>0</v>
      </c>
      <c r="T44" s="32">
        <f t="shared" si="3"/>
        <v>1</v>
      </c>
      <c r="U44" s="32" t="s">
        <v>4004</v>
      </c>
      <c r="V44" s="32" t="s">
        <v>4005</v>
      </c>
      <c r="W44" s="32" t="s">
        <v>28</v>
      </c>
      <c r="X44" s="32" t="s">
        <v>4006</v>
      </c>
      <c r="Y44" s="32" t="s">
        <v>102</v>
      </c>
      <c r="Z44" s="32" t="s">
        <v>4007</v>
      </c>
      <c r="AA44" s="32" t="s">
        <v>4008</v>
      </c>
      <c r="AB44" s="32" t="s">
        <v>4009</v>
      </c>
      <c r="AC44" s="32" t="s">
        <v>4010</v>
      </c>
      <c r="AD44" s="32" t="s">
        <v>4011</v>
      </c>
      <c r="AE44" s="32" t="s">
        <v>94</v>
      </c>
      <c r="AF44" s="32" t="s">
        <v>4012</v>
      </c>
      <c r="AG44" s="32" t="s">
        <v>151</v>
      </c>
      <c r="AH44" s="32" t="s">
        <v>4013</v>
      </c>
    </row>
    <row r="45" spans="1:34" ht="14" x14ac:dyDescent="0.15">
      <c r="A45" s="32" t="s">
        <v>4014</v>
      </c>
      <c r="B45" s="59" t="s">
        <v>4015</v>
      </c>
      <c r="C45" s="32" t="s">
        <v>4016</v>
      </c>
      <c r="D45" s="32">
        <v>2020</v>
      </c>
      <c r="E45" s="32" t="s">
        <v>4017</v>
      </c>
      <c r="F45" s="32">
        <v>3</v>
      </c>
      <c r="G45" s="32">
        <v>-3</v>
      </c>
      <c r="H45" s="32">
        <v>-1</v>
      </c>
      <c r="I45" s="32">
        <v>-3</v>
      </c>
      <c r="J45" s="32">
        <v>0</v>
      </c>
      <c r="K45" s="32" t="s">
        <v>3768</v>
      </c>
      <c r="L45" s="32" t="s">
        <v>3768</v>
      </c>
      <c r="M45" s="32">
        <v>0</v>
      </c>
      <c r="N45" s="32">
        <v>1</v>
      </c>
      <c r="O45" s="32" t="s">
        <v>3111</v>
      </c>
      <c r="P45" s="32" t="s">
        <v>10</v>
      </c>
      <c r="Q45" s="32">
        <v>0</v>
      </c>
      <c r="R45" s="32">
        <v>0</v>
      </c>
      <c r="S45" s="32">
        <v>1</v>
      </c>
      <c r="T45" s="32">
        <f t="shared" si="3"/>
        <v>1</v>
      </c>
      <c r="U45" s="32" t="s">
        <v>4018</v>
      </c>
      <c r="V45" s="32" t="s">
        <v>4019</v>
      </c>
      <c r="W45" s="32" t="s">
        <v>4020</v>
      </c>
      <c r="X45" s="32" t="s">
        <v>4021</v>
      </c>
      <c r="Y45" s="32" t="s">
        <v>102</v>
      </c>
      <c r="Z45" s="32" t="s">
        <v>4022</v>
      </c>
      <c r="AA45" s="32" t="s">
        <v>4023</v>
      </c>
      <c r="AB45" s="32" t="s">
        <v>4024</v>
      </c>
      <c r="AC45" s="32" t="s">
        <v>4025</v>
      </c>
      <c r="AD45" s="32" t="s">
        <v>4026</v>
      </c>
      <c r="AE45" s="32" t="s">
        <v>94</v>
      </c>
      <c r="AF45" s="32" t="s">
        <v>4027</v>
      </c>
      <c r="AG45" s="32" t="s">
        <v>96</v>
      </c>
      <c r="AH45" s="32" t="s">
        <v>4028</v>
      </c>
    </row>
    <row r="46" spans="1:34" ht="14" x14ac:dyDescent="0.15">
      <c r="A46" s="32" t="s">
        <v>4029</v>
      </c>
      <c r="B46" s="59" t="s">
        <v>4030</v>
      </c>
      <c r="C46" s="32" t="s">
        <v>2589</v>
      </c>
      <c r="D46" s="32">
        <v>2017</v>
      </c>
      <c r="E46" s="32" t="s">
        <v>4031</v>
      </c>
      <c r="F46" s="43">
        <v>44230</v>
      </c>
      <c r="G46" s="32">
        <v>-7</v>
      </c>
      <c r="H46" s="32">
        <v>-4</v>
      </c>
      <c r="I46" s="32">
        <v>-3</v>
      </c>
      <c r="J46" s="32">
        <v>5</v>
      </c>
      <c r="K46" s="32" t="s">
        <v>43</v>
      </c>
      <c r="L46" s="32" t="s">
        <v>43</v>
      </c>
      <c r="M46" s="32">
        <v>0</v>
      </c>
      <c r="N46" s="32">
        <v>1</v>
      </c>
      <c r="O46" s="32" t="s">
        <v>243</v>
      </c>
      <c r="P46" s="32" t="s">
        <v>10</v>
      </c>
      <c r="Q46" s="32">
        <v>0.5</v>
      </c>
      <c r="R46" s="32">
        <v>0.5</v>
      </c>
      <c r="S46" s="32">
        <v>0</v>
      </c>
      <c r="T46" s="32">
        <f t="shared" si="3"/>
        <v>1</v>
      </c>
      <c r="U46" s="32" t="s">
        <v>4032</v>
      </c>
      <c r="V46" s="32" t="s">
        <v>4033</v>
      </c>
      <c r="W46" s="32" t="s">
        <v>17</v>
      </c>
      <c r="X46" s="32" t="s">
        <v>2937</v>
      </c>
      <c r="Y46" s="32" t="s">
        <v>88</v>
      </c>
      <c r="Z46" s="32" t="s">
        <v>4034</v>
      </c>
      <c r="AA46" s="32" t="s">
        <v>4035</v>
      </c>
      <c r="AB46" s="32" t="s">
        <v>2594</v>
      </c>
      <c r="AC46" s="32" t="s">
        <v>4036</v>
      </c>
      <c r="AD46" s="32" t="s">
        <v>4037</v>
      </c>
      <c r="AE46" s="32" t="s">
        <v>4038</v>
      </c>
      <c r="AF46" s="32" t="s">
        <v>4039</v>
      </c>
      <c r="AG46" s="32" t="s">
        <v>151</v>
      </c>
      <c r="AH46" s="32" t="s">
        <v>3602</v>
      </c>
    </row>
    <row r="47" spans="1:34" ht="13" x14ac:dyDescent="0.15">
      <c r="A47" s="32" t="s">
        <v>4040</v>
      </c>
      <c r="B47" s="32" t="s">
        <v>4041</v>
      </c>
      <c r="C47" s="32" t="s">
        <v>4042</v>
      </c>
      <c r="D47" s="32">
        <v>2009</v>
      </c>
      <c r="E47" s="32" t="s">
        <v>99</v>
      </c>
      <c r="F47" s="32">
        <v>3</v>
      </c>
      <c r="G47" s="32">
        <v>-7</v>
      </c>
      <c r="H47" s="32">
        <v>-4</v>
      </c>
      <c r="I47" s="32">
        <v>-6</v>
      </c>
      <c r="J47" s="32">
        <v>3</v>
      </c>
      <c r="K47" s="32" t="s">
        <v>405</v>
      </c>
      <c r="L47" s="32" t="s">
        <v>405</v>
      </c>
      <c r="M47" s="32">
        <v>0</v>
      </c>
      <c r="N47" s="32">
        <v>1</v>
      </c>
      <c r="O47" s="32" t="s">
        <v>84</v>
      </c>
      <c r="P47" s="32" t="s">
        <v>10</v>
      </c>
      <c r="Q47" s="32">
        <v>1</v>
      </c>
      <c r="R47" s="32">
        <v>0</v>
      </c>
      <c r="S47" s="32">
        <v>0</v>
      </c>
      <c r="T47" s="32">
        <v>0</v>
      </c>
      <c r="U47" s="32" t="s">
        <v>4043</v>
      </c>
      <c r="V47" s="32" t="s">
        <v>4044</v>
      </c>
      <c r="W47" s="32" t="s">
        <v>25</v>
      </c>
      <c r="X47" s="32" t="s">
        <v>4045</v>
      </c>
      <c r="Y47" s="32" t="s">
        <v>4046</v>
      </c>
      <c r="Z47" s="32" t="s">
        <v>4047</v>
      </c>
      <c r="AA47" s="32" t="s">
        <v>94</v>
      </c>
      <c r="AB47" s="32" t="s">
        <v>4048</v>
      </c>
      <c r="AC47" s="32" t="s">
        <v>4049</v>
      </c>
      <c r="AD47" s="32" t="s">
        <v>4050</v>
      </c>
      <c r="AE47" s="32" t="s">
        <v>94</v>
      </c>
      <c r="AF47" s="32" t="s">
        <v>4051</v>
      </c>
      <c r="AG47" s="32" t="s">
        <v>96</v>
      </c>
      <c r="AH47" s="32" t="s">
        <v>126</v>
      </c>
    </row>
    <row r="48" spans="1:34" ht="28" x14ac:dyDescent="0.15">
      <c r="A48" s="32" t="s">
        <v>4052</v>
      </c>
      <c r="B48" s="59" t="s">
        <v>4053</v>
      </c>
      <c r="C48" s="32" t="s">
        <v>4054</v>
      </c>
      <c r="D48" s="32">
        <v>2008</v>
      </c>
      <c r="E48" s="32" t="s">
        <v>4055</v>
      </c>
      <c r="F48" s="32">
        <v>2</v>
      </c>
      <c r="G48" s="32">
        <v>-10</v>
      </c>
      <c r="H48" s="32">
        <v>-5</v>
      </c>
      <c r="I48" s="32">
        <v>-15</v>
      </c>
      <c r="J48" s="32">
        <v>0</v>
      </c>
      <c r="K48" s="32" t="s">
        <v>308</v>
      </c>
      <c r="L48" s="32" t="s">
        <v>42</v>
      </c>
      <c r="M48" s="32">
        <v>0</v>
      </c>
      <c r="N48" s="32">
        <v>1</v>
      </c>
      <c r="O48" s="32" t="s">
        <v>968</v>
      </c>
      <c r="P48" s="32" t="s">
        <v>10</v>
      </c>
      <c r="Q48" s="32">
        <v>0.25</v>
      </c>
      <c r="R48" s="32">
        <v>0.75</v>
      </c>
      <c r="S48" s="32">
        <v>9</v>
      </c>
      <c r="T48" s="32">
        <v>1</v>
      </c>
      <c r="U48" s="45"/>
      <c r="V48" s="32">
        <f>SUM(S48:U48)</f>
        <v>10</v>
      </c>
      <c r="W48" s="32"/>
      <c r="X48" s="45"/>
      <c r="Y48" s="45"/>
      <c r="Z48" s="45"/>
      <c r="AA48" s="45"/>
      <c r="AB48" s="45"/>
      <c r="AC48" s="45"/>
      <c r="AD48" s="32" t="s">
        <v>4056</v>
      </c>
      <c r="AE48" s="45"/>
      <c r="AF48" s="32" t="s">
        <v>4057</v>
      </c>
      <c r="AG48" s="32" t="s">
        <v>96</v>
      </c>
      <c r="AH48" s="32" t="s">
        <v>3828</v>
      </c>
    </row>
    <row r="49" spans="1:34" ht="28" x14ac:dyDescent="0.15">
      <c r="A49" s="32" t="s">
        <v>4058</v>
      </c>
      <c r="B49" s="59" t="s">
        <v>4059</v>
      </c>
      <c r="C49" s="32" t="s">
        <v>2792</v>
      </c>
      <c r="D49" s="32">
        <v>2019</v>
      </c>
      <c r="E49" s="32" t="s">
        <v>4060</v>
      </c>
      <c r="F49" s="32" t="s">
        <v>1248</v>
      </c>
      <c r="G49" s="32">
        <v>-10</v>
      </c>
      <c r="H49" s="32">
        <v>-6</v>
      </c>
      <c r="I49" s="32">
        <v>-15</v>
      </c>
      <c r="J49" s="32">
        <v>0</v>
      </c>
      <c r="K49" s="32" t="s">
        <v>42</v>
      </c>
      <c r="L49" s="32" t="s">
        <v>42</v>
      </c>
      <c r="M49" s="32">
        <v>0</v>
      </c>
      <c r="N49" s="32">
        <v>1</v>
      </c>
      <c r="O49" s="32" t="s">
        <v>84</v>
      </c>
      <c r="P49" s="32" t="s">
        <v>10</v>
      </c>
      <c r="Q49" s="32">
        <v>0</v>
      </c>
      <c r="R49" s="32">
        <v>1</v>
      </c>
      <c r="S49" s="32">
        <v>0</v>
      </c>
      <c r="T49" s="32">
        <f t="shared" ref="T49:T50" si="4">SUM(Q49:S49)</f>
        <v>1</v>
      </c>
      <c r="U49" s="32" t="s">
        <v>4061</v>
      </c>
      <c r="V49" s="32" t="s">
        <v>4062</v>
      </c>
      <c r="W49" s="32"/>
      <c r="X49" s="32" t="s">
        <v>422</v>
      </c>
      <c r="Y49" s="32" t="s">
        <v>102</v>
      </c>
      <c r="Z49" s="32" t="s">
        <v>4063</v>
      </c>
      <c r="AA49" s="32" t="s">
        <v>94</v>
      </c>
      <c r="AB49" s="32" t="s">
        <v>4064</v>
      </c>
      <c r="AC49" s="32" t="s">
        <v>4065</v>
      </c>
      <c r="AD49" s="32" t="s">
        <v>4066</v>
      </c>
      <c r="AE49" s="32" t="s">
        <v>4067</v>
      </c>
      <c r="AF49" s="32" t="s">
        <v>4068</v>
      </c>
      <c r="AG49" s="32" t="s">
        <v>96</v>
      </c>
      <c r="AH49" s="32" t="s">
        <v>3522</v>
      </c>
    </row>
    <row r="50" spans="1:34" ht="28" x14ac:dyDescent="0.15">
      <c r="A50" s="32" t="s">
        <v>4069</v>
      </c>
      <c r="B50" s="59" t="s">
        <v>4070</v>
      </c>
      <c r="C50" s="32" t="s">
        <v>4071</v>
      </c>
      <c r="D50" s="32">
        <v>2019</v>
      </c>
      <c r="E50" s="32" t="s">
        <v>4072</v>
      </c>
      <c r="F50" s="43">
        <v>44595</v>
      </c>
      <c r="G50" s="32">
        <v>-3</v>
      </c>
      <c r="H50" s="32">
        <v>-1</v>
      </c>
      <c r="I50" s="32">
        <v>-2</v>
      </c>
      <c r="J50" s="32">
        <v>0</v>
      </c>
      <c r="K50" s="32" t="s">
        <v>216</v>
      </c>
      <c r="L50" s="32" t="s">
        <v>44</v>
      </c>
      <c r="M50" s="32">
        <v>0</v>
      </c>
      <c r="N50" s="32">
        <v>1</v>
      </c>
      <c r="O50" s="32" t="s">
        <v>968</v>
      </c>
      <c r="P50" s="32" t="s">
        <v>10</v>
      </c>
      <c r="Q50" s="32">
        <v>0.25</v>
      </c>
      <c r="R50" s="32">
        <v>0.75</v>
      </c>
      <c r="S50" s="32">
        <v>0</v>
      </c>
      <c r="T50" s="32">
        <f t="shared" si="4"/>
        <v>1</v>
      </c>
      <c r="U50" s="32" t="s">
        <v>4073</v>
      </c>
      <c r="V50" s="32" t="s">
        <v>4074</v>
      </c>
      <c r="W50" s="32" t="s">
        <v>25</v>
      </c>
      <c r="X50" s="32" t="s">
        <v>2104</v>
      </c>
      <c r="Y50" s="32" t="s">
        <v>102</v>
      </c>
      <c r="Z50" s="32" t="s">
        <v>4075</v>
      </c>
      <c r="AA50" s="32" t="s">
        <v>4076</v>
      </c>
      <c r="AB50" s="32" t="s">
        <v>4077</v>
      </c>
      <c r="AC50" s="32" t="s">
        <v>4078</v>
      </c>
      <c r="AD50" s="32" t="s">
        <v>4079</v>
      </c>
      <c r="AE50" s="32" t="s">
        <v>4080</v>
      </c>
      <c r="AF50" s="32" t="s">
        <v>4081</v>
      </c>
      <c r="AG50" s="32" t="s">
        <v>151</v>
      </c>
      <c r="AH50" s="32" t="s">
        <v>4013</v>
      </c>
    </row>
    <row r="51" spans="1:34" ht="14" x14ac:dyDescent="0.15">
      <c r="A51" s="32" t="s">
        <v>4082</v>
      </c>
      <c r="B51" s="59" t="s">
        <v>4083</v>
      </c>
      <c r="C51" s="32" t="s">
        <v>4084</v>
      </c>
      <c r="D51" s="32">
        <v>2007</v>
      </c>
      <c r="E51" s="32" t="s">
        <v>4055</v>
      </c>
      <c r="F51" s="32">
        <v>2</v>
      </c>
      <c r="G51" s="32">
        <v>-10</v>
      </c>
      <c r="H51" s="32">
        <v>-5</v>
      </c>
      <c r="I51" s="32">
        <v>-15</v>
      </c>
      <c r="J51" s="32">
        <v>0</v>
      </c>
      <c r="K51" s="32" t="s">
        <v>308</v>
      </c>
      <c r="L51" s="32" t="s">
        <v>42</v>
      </c>
      <c r="M51" s="32">
        <v>0</v>
      </c>
      <c r="N51" s="32">
        <v>1</v>
      </c>
      <c r="O51" s="32" t="s">
        <v>968</v>
      </c>
      <c r="P51" s="32" t="s">
        <v>10</v>
      </c>
      <c r="Q51" s="32">
        <v>0.25</v>
      </c>
      <c r="R51" s="32">
        <v>0.75</v>
      </c>
      <c r="S51" s="32">
        <v>0</v>
      </c>
      <c r="T51" s="32">
        <v>1</v>
      </c>
      <c r="U51" s="45"/>
      <c r="V51" s="32">
        <f>SUM(S51:U51)</f>
        <v>1</v>
      </c>
      <c r="W51" s="32"/>
      <c r="X51" s="45"/>
      <c r="Y51" s="45"/>
      <c r="Z51" s="45"/>
      <c r="AA51" s="45"/>
      <c r="AB51" s="32" t="s">
        <v>4085</v>
      </c>
      <c r="AC51" s="32" t="s">
        <v>4086</v>
      </c>
      <c r="AD51" s="32"/>
      <c r="AE51" s="32"/>
      <c r="AF51" s="32" t="s">
        <v>4087</v>
      </c>
      <c r="AG51" s="32" t="s">
        <v>96</v>
      </c>
      <c r="AH51" s="32" t="s">
        <v>3753</v>
      </c>
    </row>
    <row r="52" spans="1:34" ht="14" x14ac:dyDescent="0.15">
      <c r="A52" s="32" t="s">
        <v>4088</v>
      </c>
      <c r="B52" s="59" t="s">
        <v>4089</v>
      </c>
      <c r="C52" s="32" t="s">
        <v>4090</v>
      </c>
      <c r="D52" s="32">
        <v>2014</v>
      </c>
      <c r="E52" s="32" t="s">
        <v>4091</v>
      </c>
      <c r="F52" s="32">
        <v>3</v>
      </c>
      <c r="G52" s="32">
        <v>-10</v>
      </c>
      <c r="H52" s="32">
        <v>5</v>
      </c>
      <c r="I52" s="32">
        <v>-9</v>
      </c>
      <c r="J52" s="32">
        <v>8</v>
      </c>
      <c r="K52" s="32" t="s">
        <v>4092</v>
      </c>
      <c r="L52" s="32" t="s">
        <v>405</v>
      </c>
      <c r="M52" s="32">
        <v>1</v>
      </c>
      <c r="N52" s="32">
        <v>1</v>
      </c>
      <c r="O52" s="32" t="s">
        <v>84</v>
      </c>
      <c r="P52" s="32" t="s">
        <v>10</v>
      </c>
      <c r="Q52" s="32">
        <v>0.25</v>
      </c>
      <c r="R52" s="32">
        <v>0.75</v>
      </c>
      <c r="S52" s="32">
        <v>0</v>
      </c>
      <c r="T52" s="32">
        <f t="shared" ref="T52:T59" si="5">SUM(Q52:S52)</f>
        <v>1</v>
      </c>
      <c r="U52" s="32" t="s">
        <v>4093</v>
      </c>
      <c r="V52" s="32" t="s">
        <v>4094</v>
      </c>
      <c r="W52" s="32" t="s">
        <v>408</v>
      </c>
      <c r="X52" s="32" t="s">
        <v>4095</v>
      </c>
      <c r="Y52" s="32" t="s">
        <v>1015</v>
      </c>
      <c r="Z52" s="32" t="s">
        <v>4096</v>
      </c>
      <c r="AA52" s="32" t="s">
        <v>4097</v>
      </c>
      <c r="AB52" s="32" t="s">
        <v>4098</v>
      </c>
      <c r="AC52" s="32" t="s">
        <v>4099</v>
      </c>
      <c r="AD52" s="32" t="s">
        <v>4100</v>
      </c>
      <c r="AE52" s="32" t="s">
        <v>4101</v>
      </c>
      <c r="AF52" s="32" t="s">
        <v>4102</v>
      </c>
      <c r="AG52" s="32" t="s">
        <v>96</v>
      </c>
      <c r="AH52" s="32" t="s">
        <v>4103</v>
      </c>
    </row>
    <row r="53" spans="1:34" ht="28" x14ac:dyDescent="0.15">
      <c r="A53" s="32" t="s">
        <v>4104</v>
      </c>
      <c r="B53" s="59" t="s">
        <v>4105</v>
      </c>
      <c r="C53" s="32" t="s">
        <v>4106</v>
      </c>
      <c r="D53" s="32">
        <v>2017</v>
      </c>
      <c r="E53" s="32" t="s">
        <v>617</v>
      </c>
      <c r="F53" s="32">
        <v>3</v>
      </c>
      <c r="G53" s="32">
        <v>-10</v>
      </c>
      <c r="H53" s="32">
        <v>-7</v>
      </c>
      <c r="I53" s="32">
        <v>-3</v>
      </c>
      <c r="J53" s="32">
        <v>0</v>
      </c>
      <c r="K53" s="32" t="s">
        <v>42</v>
      </c>
      <c r="L53" s="32" t="s">
        <v>42</v>
      </c>
      <c r="M53" s="32">
        <v>0</v>
      </c>
      <c r="N53" s="32">
        <v>1</v>
      </c>
      <c r="O53" s="32" t="s">
        <v>280</v>
      </c>
      <c r="P53" s="32" t="s">
        <v>10</v>
      </c>
      <c r="Q53" s="32">
        <v>0.5</v>
      </c>
      <c r="R53" s="32">
        <v>0.5</v>
      </c>
      <c r="S53" s="32">
        <v>0</v>
      </c>
      <c r="T53" s="32">
        <f t="shared" si="5"/>
        <v>1</v>
      </c>
      <c r="U53" s="32" t="s">
        <v>4107</v>
      </c>
      <c r="V53" s="32" t="s">
        <v>4108</v>
      </c>
      <c r="W53" s="32"/>
      <c r="X53" s="32" t="s">
        <v>4109</v>
      </c>
      <c r="Y53" s="32" t="s">
        <v>448</v>
      </c>
      <c r="Z53" s="32" t="s">
        <v>4110</v>
      </c>
      <c r="AA53" s="32" t="s">
        <v>4111</v>
      </c>
      <c r="AB53" s="32" t="s">
        <v>4112</v>
      </c>
      <c r="AC53" s="32" t="s">
        <v>4113</v>
      </c>
      <c r="AD53" s="32" t="s">
        <v>4114</v>
      </c>
      <c r="AE53" s="32" t="s">
        <v>4115</v>
      </c>
      <c r="AF53" s="32" t="s">
        <v>4116</v>
      </c>
      <c r="AG53" s="32" t="s">
        <v>564</v>
      </c>
      <c r="AH53" s="32" t="s">
        <v>3522</v>
      </c>
    </row>
    <row r="54" spans="1:34" ht="13" x14ac:dyDescent="0.15">
      <c r="A54" s="32" t="s">
        <v>4117</v>
      </c>
      <c r="B54" s="32" t="s">
        <v>4118</v>
      </c>
      <c r="C54" s="32" t="s">
        <v>2982</v>
      </c>
      <c r="D54" s="32">
        <v>2019</v>
      </c>
      <c r="E54" s="32" t="s">
        <v>4119</v>
      </c>
      <c r="F54" s="32">
        <v>3</v>
      </c>
      <c r="G54" s="32">
        <v>-10</v>
      </c>
      <c r="H54" s="32">
        <v>0</v>
      </c>
      <c r="I54" s="32">
        <v>-6</v>
      </c>
      <c r="J54" s="32">
        <v>5</v>
      </c>
      <c r="K54" s="32" t="s">
        <v>4120</v>
      </c>
      <c r="L54" s="32" t="s">
        <v>774</v>
      </c>
      <c r="M54" s="32">
        <v>1</v>
      </c>
      <c r="N54" s="32">
        <v>1</v>
      </c>
      <c r="O54" s="32" t="s">
        <v>1949</v>
      </c>
      <c r="P54" s="32" t="s">
        <v>3484</v>
      </c>
      <c r="Q54" s="32">
        <v>0.5</v>
      </c>
      <c r="R54" s="32">
        <v>0.5</v>
      </c>
      <c r="S54" s="32">
        <v>0</v>
      </c>
      <c r="T54" s="32">
        <f t="shared" si="5"/>
        <v>1</v>
      </c>
      <c r="U54" s="32" t="s">
        <v>4121</v>
      </c>
      <c r="V54" s="32" t="s">
        <v>408</v>
      </c>
      <c r="W54" s="32"/>
      <c r="X54" s="32" t="s">
        <v>2762</v>
      </c>
      <c r="Y54" s="32" t="s">
        <v>233</v>
      </c>
      <c r="Z54" s="32" t="s">
        <v>4122</v>
      </c>
      <c r="AA54" s="32" t="s">
        <v>4123</v>
      </c>
      <c r="AB54" s="32" t="s">
        <v>4124</v>
      </c>
      <c r="AC54" s="32" t="s">
        <v>4125</v>
      </c>
      <c r="AD54" s="32" t="s">
        <v>4126</v>
      </c>
      <c r="AE54" s="32" t="s">
        <v>4127</v>
      </c>
      <c r="AF54" s="32" t="s">
        <v>4128</v>
      </c>
      <c r="AG54" s="32" t="s">
        <v>96</v>
      </c>
      <c r="AH54" s="32" t="s">
        <v>3623</v>
      </c>
    </row>
    <row r="55" spans="1:34" ht="14" x14ac:dyDescent="0.15">
      <c r="A55" s="32" t="s">
        <v>4129</v>
      </c>
      <c r="B55" s="59" t="s">
        <v>4130</v>
      </c>
      <c r="C55" s="32" t="s">
        <v>4131</v>
      </c>
      <c r="D55" s="32">
        <v>2014</v>
      </c>
      <c r="E55" s="32" t="s">
        <v>179</v>
      </c>
      <c r="F55" s="32">
        <v>3</v>
      </c>
      <c r="G55" s="32">
        <v>-3</v>
      </c>
      <c r="H55" s="32">
        <v>-1</v>
      </c>
      <c r="I55" s="32">
        <v>-2</v>
      </c>
      <c r="J55" s="32">
        <v>0</v>
      </c>
      <c r="K55" s="32" t="s">
        <v>3833</v>
      </c>
      <c r="L55" s="32" t="s">
        <v>45</v>
      </c>
      <c r="M55" s="32">
        <v>0</v>
      </c>
      <c r="N55" s="32">
        <v>1</v>
      </c>
      <c r="O55" s="32" t="s">
        <v>84</v>
      </c>
      <c r="P55" s="32" t="s">
        <v>10</v>
      </c>
      <c r="Q55" s="32">
        <v>0.25</v>
      </c>
      <c r="R55" s="32">
        <v>0.75</v>
      </c>
      <c r="S55" s="32">
        <v>0</v>
      </c>
      <c r="T55" s="32">
        <f t="shared" si="5"/>
        <v>1</v>
      </c>
      <c r="U55" s="32" t="s">
        <v>4132</v>
      </c>
      <c r="V55" s="32" t="s">
        <v>3730</v>
      </c>
      <c r="W55" s="32"/>
      <c r="X55" s="32" t="s">
        <v>4133</v>
      </c>
      <c r="Y55" s="32" t="s">
        <v>1069</v>
      </c>
      <c r="Z55" s="32" t="s">
        <v>4134</v>
      </c>
      <c r="AA55" s="32" t="s">
        <v>4135</v>
      </c>
      <c r="AB55" s="32" t="s">
        <v>4136</v>
      </c>
      <c r="AC55" s="32" t="s">
        <v>4137</v>
      </c>
      <c r="AD55" s="32" t="s">
        <v>4138</v>
      </c>
      <c r="AE55" s="32" t="s">
        <v>4139</v>
      </c>
      <c r="AF55" s="32" t="s">
        <v>4140</v>
      </c>
      <c r="AG55" s="32" t="s">
        <v>96</v>
      </c>
      <c r="AH55" s="32" t="s">
        <v>4141</v>
      </c>
    </row>
    <row r="56" spans="1:34" ht="28" x14ac:dyDescent="0.15">
      <c r="A56" s="32" t="s">
        <v>4142</v>
      </c>
      <c r="B56" s="59" t="s">
        <v>4143</v>
      </c>
      <c r="C56" s="32" t="s">
        <v>4144</v>
      </c>
      <c r="D56" s="32">
        <v>2015</v>
      </c>
      <c r="E56" s="32" t="s">
        <v>2147</v>
      </c>
      <c r="F56" s="32">
        <v>2</v>
      </c>
      <c r="G56" s="32">
        <v>-9</v>
      </c>
      <c r="H56" s="32">
        <v>-6</v>
      </c>
      <c r="I56" s="32">
        <v>-6</v>
      </c>
      <c r="J56" s="32">
        <v>5</v>
      </c>
      <c r="K56" s="32" t="s">
        <v>42</v>
      </c>
      <c r="L56" s="32" t="s">
        <v>42</v>
      </c>
      <c r="M56" s="32">
        <v>0</v>
      </c>
      <c r="N56" s="32">
        <v>0</v>
      </c>
      <c r="O56" s="32" t="s">
        <v>968</v>
      </c>
      <c r="P56" s="32" t="s">
        <v>10</v>
      </c>
      <c r="Q56" s="32">
        <v>0</v>
      </c>
      <c r="R56" s="32">
        <v>1</v>
      </c>
      <c r="S56" s="32">
        <v>0</v>
      </c>
      <c r="T56" s="32">
        <f t="shared" si="5"/>
        <v>1</v>
      </c>
      <c r="U56" s="32" t="s">
        <v>4145</v>
      </c>
      <c r="V56" s="32" t="s">
        <v>4146</v>
      </c>
      <c r="W56" s="32"/>
      <c r="X56" s="32" t="s">
        <v>4147</v>
      </c>
      <c r="Y56" s="32" t="s">
        <v>102</v>
      </c>
      <c r="Z56" s="32" t="s">
        <v>4148</v>
      </c>
      <c r="AA56" s="32" t="s">
        <v>94</v>
      </c>
      <c r="AB56" s="32" t="s">
        <v>4149</v>
      </c>
      <c r="AC56" s="32" t="s">
        <v>4150</v>
      </c>
      <c r="AD56" s="32" t="s">
        <v>4151</v>
      </c>
      <c r="AE56" s="32" t="s">
        <v>4152</v>
      </c>
      <c r="AF56" s="32" t="s">
        <v>4153</v>
      </c>
      <c r="AG56" s="32" t="s">
        <v>1557</v>
      </c>
      <c r="AH56" s="32" t="s">
        <v>3753</v>
      </c>
    </row>
    <row r="57" spans="1:34" ht="28" x14ac:dyDescent="0.15">
      <c r="A57" s="32" t="s">
        <v>4154</v>
      </c>
      <c r="B57" s="59" t="s">
        <v>4155</v>
      </c>
      <c r="C57" s="32" t="s">
        <v>4156</v>
      </c>
      <c r="D57" s="32">
        <v>2001</v>
      </c>
      <c r="E57" s="32" t="s">
        <v>4157</v>
      </c>
      <c r="F57" s="43">
        <v>44595</v>
      </c>
      <c r="G57" s="32">
        <v>-3</v>
      </c>
      <c r="H57" s="32">
        <v>-1</v>
      </c>
      <c r="I57" s="32">
        <v>0</v>
      </c>
      <c r="J57" s="32">
        <v>0</v>
      </c>
      <c r="K57" s="32" t="s">
        <v>45</v>
      </c>
      <c r="L57" s="32" t="s">
        <v>45</v>
      </c>
      <c r="M57" s="32">
        <v>0</v>
      </c>
      <c r="N57" s="32">
        <v>1</v>
      </c>
      <c r="O57" s="32" t="s">
        <v>84</v>
      </c>
      <c r="P57" s="32" t="s">
        <v>10</v>
      </c>
      <c r="Q57" s="32">
        <v>0.75</v>
      </c>
      <c r="R57" s="32">
        <v>0.25</v>
      </c>
      <c r="S57" s="32">
        <v>0</v>
      </c>
      <c r="T57" s="32">
        <f t="shared" si="5"/>
        <v>1</v>
      </c>
      <c r="U57" s="32" t="s">
        <v>4158</v>
      </c>
      <c r="V57" s="32" t="s">
        <v>4159</v>
      </c>
      <c r="W57" s="32"/>
      <c r="X57" s="32" t="s">
        <v>4160</v>
      </c>
      <c r="Y57" s="32" t="s">
        <v>102</v>
      </c>
      <c r="Z57" s="32" t="s">
        <v>4161</v>
      </c>
      <c r="AA57" s="32" t="s">
        <v>4162</v>
      </c>
      <c r="AB57" s="32" t="s">
        <v>4156</v>
      </c>
      <c r="AC57" s="32" t="s">
        <v>4163</v>
      </c>
      <c r="AD57" s="32" t="s">
        <v>137</v>
      </c>
      <c r="AE57" s="32" t="s">
        <v>4164</v>
      </c>
      <c r="AF57" s="32" t="s">
        <v>4165</v>
      </c>
      <c r="AG57" s="32" t="s">
        <v>151</v>
      </c>
      <c r="AH57" s="32" t="s">
        <v>3999</v>
      </c>
    </row>
    <row r="58" spans="1:34" ht="28" x14ac:dyDescent="0.15">
      <c r="A58" s="32" t="s">
        <v>4166</v>
      </c>
      <c r="B58" s="59" t="s">
        <v>4167</v>
      </c>
      <c r="C58" s="32" t="s">
        <v>4168</v>
      </c>
      <c r="D58" s="32">
        <v>2013</v>
      </c>
      <c r="E58" s="32" t="s">
        <v>2696</v>
      </c>
      <c r="F58" s="32">
        <v>3</v>
      </c>
      <c r="G58" s="32">
        <v>-3</v>
      </c>
      <c r="H58" s="32">
        <v>-2</v>
      </c>
      <c r="I58" s="32">
        <v>-3</v>
      </c>
      <c r="J58" s="32">
        <v>0</v>
      </c>
      <c r="K58" s="32" t="s">
        <v>216</v>
      </c>
      <c r="L58" s="32" t="s">
        <v>45</v>
      </c>
      <c r="M58" s="32">
        <v>0</v>
      </c>
      <c r="N58" s="32">
        <v>1</v>
      </c>
      <c r="O58" s="32" t="s">
        <v>84</v>
      </c>
      <c r="P58" s="32" t="s">
        <v>10</v>
      </c>
      <c r="Q58" s="32">
        <v>0.25</v>
      </c>
      <c r="R58" s="32">
        <v>0.5</v>
      </c>
      <c r="S58" s="32">
        <v>0.25</v>
      </c>
      <c r="T58" s="32">
        <f t="shared" si="5"/>
        <v>1</v>
      </c>
      <c r="U58" s="32" t="s">
        <v>4169</v>
      </c>
      <c r="V58" s="32" t="s">
        <v>31</v>
      </c>
      <c r="W58" s="32"/>
      <c r="X58" s="32" t="s">
        <v>137</v>
      </c>
      <c r="Y58" s="32" t="s">
        <v>102</v>
      </c>
      <c r="Z58" s="32" t="s">
        <v>10</v>
      </c>
      <c r="AA58" s="32" t="s">
        <v>137</v>
      </c>
      <c r="AB58" s="32" t="s">
        <v>4170</v>
      </c>
      <c r="AC58" s="32" t="s">
        <v>4171</v>
      </c>
      <c r="AD58" s="32" t="s">
        <v>137</v>
      </c>
      <c r="AE58" s="32" t="s">
        <v>137</v>
      </c>
      <c r="AF58" s="32" t="s">
        <v>4172</v>
      </c>
      <c r="AG58" s="32" t="s">
        <v>96</v>
      </c>
      <c r="AH58" s="32" t="s">
        <v>4173</v>
      </c>
    </row>
    <row r="59" spans="1:34" ht="28.5" customHeight="1" x14ac:dyDescent="0.15">
      <c r="A59" s="32" t="s">
        <v>4174</v>
      </c>
      <c r="B59" s="59" t="s">
        <v>4175</v>
      </c>
      <c r="C59" s="32" t="s">
        <v>4176</v>
      </c>
      <c r="D59" s="32">
        <v>2016</v>
      </c>
      <c r="E59" s="32" t="s">
        <v>99</v>
      </c>
      <c r="F59" s="32">
        <v>3</v>
      </c>
      <c r="G59" s="32">
        <v>-10</v>
      </c>
      <c r="H59" s="32">
        <v>0</v>
      </c>
      <c r="I59" s="32">
        <v>-15</v>
      </c>
      <c r="J59" s="32">
        <v>5</v>
      </c>
      <c r="K59" s="32" t="s">
        <v>404</v>
      </c>
      <c r="L59" s="32" t="s">
        <v>404</v>
      </c>
      <c r="M59" s="32">
        <v>1</v>
      </c>
      <c r="N59" s="32">
        <v>1</v>
      </c>
      <c r="O59" s="32" t="s">
        <v>243</v>
      </c>
      <c r="P59" s="32" t="s">
        <v>10</v>
      </c>
      <c r="Q59" s="32">
        <v>0.5</v>
      </c>
      <c r="R59" s="32">
        <v>0.5</v>
      </c>
      <c r="S59" s="32">
        <v>0</v>
      </c>
      <c r="T59" s="32">
        <f t="shared" si="5"/>
        <v>1</v>
      </c>
      <c r="U59" s="32" t="s">
        <v>4177</v>
      </c>
      <c r="V59" s="32" t="s">
        <v>4178</v>
      </c>
      <c r="W59" s="32"/>
      <c r="X59" s="32" t="s">
        <v>4179</v>
      </c>
      <c r="Y59" s="32" t="s">
        <v>522</v>
      </c>
      <c r="Z59" s="32" t="s">
        <v>4180</v>
      </c>
      <c r="AA59" s="32" t="s">
        <v>4181</v>
      </c>
      <c r="AB59" s="32" t="s">
        <v>4182</v>
      </c>
      <c r="AC59" s="32" t="s">
        <v>4183</v>
      </c>
      <c r="AD59" s="32" t="s">
        <v>4184</v>
      </c>
      <c r="AE59" s="32" t="s">
        <v>4185</v>
      </c>
      <c r="AF59" s="32" t="s">
        <v>4186</v>
      </c>
      <c r="AG59" s="32" t="s">
        <v>96</v>
      </c>
      <c r="AH59" s="32" t="s">
        <v>3942</v>
      </c>
    </row>
    <row r="60" spans="1:34" ht="28.5" customHeight="1" x14ac:dyDescent="0.15">
      <c r="A60" s="32" t="s">
        <v>4187</v>
      </c>
      <c r="B60" s="59" t="s">
        <v>4188</v>
      </c>
      <c r="C60" s="32" t="s">
        <v>4189</v>
      </c>
      <c r="D60" s="32">
        <v>2014</v>
      </c>
      <c r="E60" s="32" t="s">
        <v>3101</v>
      </c>
      <c r="F60" s="32">
        <v>3</v>
      </c>
      <c r="G60" s="32">
        <v>-3</v>
      </c>
      <c r="H60" s="32">
        <v>-1</v>
      </c>
      <c r="I60" s="32">
        <v>-3</v>
      </c>
      <c r="J60" s="32">
        <v>0</v>
      </c>
      <c r="K60" s="32" t="s">
        <v>3768</v>
      </c>
      <c r="L60" s="32" t="s">
        <v>3768</v>
      </c>
      <c r="M60" s="32">
        <v>0</v>
      </c>
      <c r="N60" s="32">
        <v>1</v>
      </c>
      <c r="O60" s="32" t="s">
        <v>3111</v>
      </c>
      <c r="P60" s="32" t="s">
        <v>10</v>
      </c>
      <c r="Q60" s="32">
        <v>0.75</v>
      </c>
      <c r="R60" s="32">
        <v>0.25</v>
      </c>
      <c r="S60" s="32">
        <v>0</v>
      </c>
      <c r="T60" s="32">
        <v>1</v>
      </c>
      <c r="U60" s="32" t="s">
        <v>4190</v>
      </c>
      <c r="V60" s="32" t="s">
        <v>31</v>
      </c>
      <c r="W60" s="32"/>
      <c r="X60" s="32" t="s">
        <v>4133</v>
      </c>
      <c r="Y60" s="32" t="s">
        <v>102</v>
      </c>
      <c r="Z60" s="32" t="s">
        <v>4191</v>
      </c>
      <c r="AA60" s="32" t="s">
        <v>94</v>
      </c>
      <c r="AB60" s="32" t="s">
        <v>4192</v>
      </c>
      <c r="AC60" s="32" t="s">
        <v>4193</v>
      </c>
      <c r="AD60" s="32" t="s">
        <v>4194</v>
      </c>
      <c r="AE60" s="32" t="s">
        <v>94</v>
      </c>
      <c r="AF60" s="32" t="s">
        <v>4195</v>
      </c>
      <c r="AG60" s="32" t="s">
        <v>94</v>
      </c>
      <c r="AH60" s="32" t="s">
        <v>4196</v>
      </c>
    </row>
    <row r="61" spans="1:34" ht="28.5" customHeight="1" x14ac:dyDescent="0.15">
      <c r="A61" s="32" t="s">
        <v>4197</v>
      </c>
      <c r="B61" s="59" t="s">
        <v>4198</v>
      </c>
      <c r="C61" s="32" t="s">
        <v>4199</v>
      </c>
      <c r="D61" s="32">
        <v>2014</v>
      </c>
      <c r="E61" s="32" t="s">
        <v>4200</v>
      </c>
      <c r="F61" s="32">
        <v>2</v>
      </c>
      <c r="G61" s="32">
        <v>-3</v>
      </c>
      <c r="H61" s="32">
        <v>-1</v>
      </c>
      <c r="I61" s="32">
        <v>-2</v>
      </c>
      <c r="J61" s="32">
        <v>0</v>
      </c>
      <c r="K61" s="32" t="s">
        <v>216</v>
      </c>
      <c r="L61" s="32" t="s">
        <v>45</v>
      </c>
      <c r="M61" s="32">
        <v>0</v>
      </c>
      <c r="N61" s="32">
        <v>1</v>
      </c>
      <c r="O61" s="32" t="s">
        <v>243</v>
      </c>
      <c r="P61" s="32" t="s">
        <v>10</v>
      </c>
      <c r="Q61" s="32">
        <v>0.25</v>
      </c>
      <c r="R61" s="32">
        <v>0.75</v>
      </c>
      <c r="S61" s="32">
        <v>0</v>
      </c>
      <c r="T61" s="32">
        <f t="shared" ref="T61:T62" si="6">SUM(Q61:S61)</f>
        <v>1</v>
      </c>
      <c r="U61" s="32" t="s">
        <v>4201</v>
      </c>
      <c r="V61" s="32" t="s">
        <v>3730</v>
      </c>
      <c r="W61" s="32"/>
      <c r="X61" s="32" t="s">
        <v>2244</v>
      </c>
      <c r="Y61" s="32" t="s">
        <v>205</v>
      </c>
      <c r="Z61" s="32" t="s">
        <v>4202</v>
      </c>
      <c r="AA61" s="32" t="s">
        <v>4203</v>
      </c>
      <c r="AB61" s="32" t="s">
        <v>4204</v>
      </c>
      <c r="AC61" s="32" t="s">
        <v>4205</v>
      </c>
      <c r="AD61" s="32" t="s">
        <v>4206</v>
      </c>
      <c r="AE61" s="32" t="s">
        <v>4207</v>
      </c>
      <c r="AF61" s="32" t="s">
        <v>4208</v>
      </c>
      <c r="AG61" s="32" t="s">
        <v>96</v>
      </c>
      <c r="AH61" s="44" t="s">
        <v>4209</v>
      </c>
    </row>
    <row r="62" spans="1:34" ht="28.5" customHeight="1" x14ac:dyDescent="0.15">
      <c r="A62" s="32" t="s">
        <v>4210</v>
      </c>
      <c r="B62" s="59" t="s">
        <v>4211</v>
      </c>
      <c r="C62" s="32" t="s">
        <v>4212</v>
      </c>
      <c r="D62" s="32">
        <v>2017</v>
      </c>
      <c r="E62" s="32" t="s">
        <v>4213</v>
      </c>
      <c r="F62" s="32">
        <v>3</v>
      </c>
      <c r="G62" s="32">
        <v>-7</v>
      </c>
      <c r="H62" s="32">
        <v>-6</v>
      </c>
      <c r="I62" s="32">
        <v>2</v>
      </c>
      <c r="J62" s="32">
        <v>2</v>
      </c>
      <c r="K62" s="32" t="s">
        <v>330</v>
      </c>
      <c r="L62" s="32" t="s">
        <v>42</v>
      </c>
      <c r="M62" s="32">
        <v>0</v>
      </c>
      <c r="N62" s="32">
        <v>1</v>
      </c>
      <c r="O62" s="32" t="s">
        <v>243</v>
      </c>
      <c r="P62" s="32" t="s">
        <v>10</v>
      </c>
      <c r="Q62" s="32">
        <v>0.25</v>
      </c>
      <c r="R62" s="32">
        <v>0.75</v>
      </c>
      <c r="S62" s="32">
        <v>0</v>
      </c>
      <c r="T62" s="32">
        <f t="shared" si="6"/>
        <v>1</v>
      </c>
      <c r="U62" s="32" t="s">
        <v>4214</v>
      </c>
      <c r="V62" s="32" t="s">
        <v>4215</v>
      </c>
      <c r="W62" s="32"/>
      <c r="X62" s="32" t="s">
        <v>4216</v>
      </c>
      <c r="Y62" s="32" t="s">
        <v>102</v>
      </c>
      <c r="Z62" s="32" t="s">
        <v>4217</v>
      </c>
      <c r="AA62" s="32" t="s">
        <v>4218</v>
      </c>
      <c r="AB62" s="32" t="s">
        <v>4219</v>
      </c>
      <c r="AC62" s="32" t="s">
        <v>4220</v>
      </c>
      <c r="AD62" s="32" t="s">
        <v>4221</v>
      </c>
      <c r="AE62" s="32" t="s">
        <v>94</v>
      </c>
      <c r="AF62" s="32" t="s">
        <v>4222</v>
      </c>
      <c r="AG62" s="32" t="s">
        <v>96</v>
      </c>
      <c r="AH62" s="32" t="s">
        <v>3522</v>
      </c>
    </row>
    <row r="63" spans="1:34" ht="15.75" customHeight="1" x14ac:dyDescent="0.15">
      <c r="A63" s="99" t="s">
        <v>4937</v>
      </c>
      <c r="B63" s="99" t="s">
        <v>4938</v>
      </c>
      <c r="C63" s="99" t="s">
        <v>2449</v>
      </c>
      <c r="D63" s="99">
        <v>2014</v>
      </c>
      <c r="E63" s="99" t="s">
        <v>934</v>
      </c>
      <c r="F63" s="99">
        <v>3</v>
      </c>
      <c r="G63" s="99">
        <v>-9</v>
      </c>
      <c r="H63" s="99">
        <v>-3</v>
      </c>
      <c r="I63" s="99">
        <v>2</v>
      </c>
      <c r="J63" s="99">
        <v>2</v>
      </c>
      <c r="K63" s="99" t="s">
        <v>42</v>
      </c>
      <c r="L63" s="99" t="s">
        <v>42</v>
      </c>
      <c r="M63" s="99">
        <v>0</v>
      </c>
      <c r="N63" s="99">
        <v>1</v>
      </c>
      <c r="O63" s="99" t="s">
        <v>84</v>
      </c>
      <c r="P63" s="99" t="s">
        <v>10</v>
      </c>
      <c r="Q63" s="99">
        <v>0.5</v>
      </c>
      <c r="R63" s="99">
        <v>0.5</v>
      </c>
      <c r="S63" s="99">
        <v>0</v>
      </c>
      <c r="T63" s="99">
        <v>1</v>
      </c>
      <c r="U63" s="99" t="s">
        <v>4939</v>
      </c>
      <c r="V63" s="99" t="s">
        <v>393</v>
      </c>
      <c r="W63" s="99" t="s">
        <v>15</v>
      </c>
      <c r="X63" s="99" t="s">
        <v>117</v>
      </c>
      <c r="Y63" s="99" t="s">
        <v>102</v>
      </c>
      <c r="Z63" s="99" t="s">
        <v>4940</v>
      </c>
      <c r="AA63" s="99" t="s">
        <v>94</v>
      </c>
      <c r="AB63" s="99" t="s">
        <v>4941</v>
      </c>
      <c r="AC63" s="99" t="s">
        <v>4942</v>
      </c>
      <c r="AD63" s="99" t="s">
        <v>4943</v>
      </c>
      <c r="AE63" s="99"/>
      <c r="AF63" s="99" t="s">
        <v>4944</v>
      </c>
      <c r="AG63" s="99" t="s">
        <v>96</v>
      </c>
      <c r="AH63" s="99" t="s">
        <v>4945</v>
      </c>
    </row>
  </sheetData>
  <autoFilter ref="K1:K57" xr:uid="{00000000-0009-0000-0000-000002000000}"/>
  <customSheetViews>
    <customSheetView guid="{A95560CF-BCF0-4C25-983A-1CCFF7FDB08E}" filter="1" showAutoFilter="1">
      <pageMargins left="0.7" right="0.7" top="0.75" bottom="0.75" header="0.3" footer="0.3"/>
      <autoFilter ref="K1:K57" xr:uid="{210B6E19-5A56-5C40-8D12-BFC9A71A1364}"/>
    </customSheetView>
  </customSheetViews>
  <conditionalFormatting sqref="C61:AH62">
    <cfRule type="containsBlanks" dxfId="823" priority="1">
      <formula>LEN(TRIM(C61))=0</formula>
    </cfRule>
  </conditionalFormatting>
  <conditionalFormatting sqref="AG61:AG62">
    <cfRule type="containsText" dxfId="822" priority="2" operator="containsText" text="upper">
      <formula>NOT(ISERROR(SEARCH(("upper"),(AG61))))</formula>
    </cfRule>
  </conditionalFormatting>
  <conditionalFormatting sqref="AG61:AG62">
    <cfRule type="containsText" dxfId="821" priority="3" operator="containsText" text="lower">
      <formula>NOT(ISERROR(SEARCH(("lower"),(AG61))))</formula>
    </cfRule>
  </conditionalFormatting>
  <conditionalFormatting sqref="AH61:AH62">
    <cfRule type="containsText" dxfId="820" priority="4" operator="containsText" text="y">
      <formula>NOT(ISERROR(SEARCH(("y"),(AH61))))</formula>
    </cfRule>
  </conditionalFormatting>
  <conditionalFormatting sqref="P61:P62">
    <cfRule type="cellIs" dxfId="819" priority="5" operator="equal">
      <formula>"Survey"</formula>
    </cfRule>
  </conditionalFormatting>
  <conditionalFormatting sqref="T61:T62">
    <cfRule type="cellIs" dxfId="818" priority="6" operator="greaterThan">
      <formula>1</formula>
    </cfRule>
  </conditionalFormatting>
  <conditionalFormatting sqref="M61:M62">
    <cfRule type="cellIs" dxfId="817" priority="7" operator="equal">
      <formula>1</formula>
    </cfRule>
  </conditionalFormatting>
  <conditionalFormatting sqref="T5">
    <cfRule type="cellIs" dxfId="816" priority="8" operator="greaterThan">
      <formula>1</formula>
    </cfRule>
  </conditionalFormatting>
  <conditionalFormatting sqref="AG5">
    <cfRule type="containsText" dxfId="815" priority="9" operator="containsText" text="lower">
      <formula>NOT(ISERROR(SEARCH(("lower"),(AG5))))</formula>
    </cfRule>
  </conditionalFormatting>
  <conditionalFormatting sqref="AG5">
    <cfRule type="containsText" dxfId="814" priority="10" operator="containsText" text="upper">
      <formula>NOT(ISERROR(SEARCH(("upper"),(AG5))))</formula>
    </cfRule>
  </conditionalFormatting>
  <conditionalFormatting sqref="AH5">
    <cfRule type="containsText" dxfId="813" priority="11" operator="containsText" text="y">
      <formula>NOT(ISERROR(SEARCH(("y"),(AH5))))</formula>
    </cfRule>
  </conditionalFormatting>
  <conditionalFormatting sqref="M5">
    <cfRule type="cellIs" dxfId="812" priority="12" operator="equal">
      <formula>1</formula>
    </cfRule>
  </conditionalFormatting>
  <conditionalFormatting sqref="C5:AH5">
    <cfRule type="containsBlanks" dxfId="811" priority="13">
      <formula>LEN(TRIM(C5))=0</formula>
    </cfRule>
  </conditionalFormatting>
  <conditionalFormatting sqref="P5">
    <cfRule type="cellIs" dxfId="810" priority="14" operator="equal">
      <formula>"Survey"</formula>
    </cfRule>
  </conditionalFormatting>
  <conditionalFormatting sqref="M57">
    <cfRule type="cellIs" dxfId="809" priority="15" operator="equal">
      <formula>1</formula>
    </cfRule>
  </conditionalFormatting>
  <conditionalFormatting sqref="AG61:AG62">
    <cfRule type="containsText" dxfId="808" priority="16" operator="containsText" text="y">
      <formula>NOT(ISERROR(SEARCH(("y"),(AG61))))</formula>
    </cfRule>
  </conditionalFormatting>
  <conditionalFormatting sqref="P57">
    <cfRule type="cellIs" dxfId="807" priority="17" operator="equal">
      <formula>"Survey"</formula>
    </cfRule>
  </conditionalFormatting>
  <conditionalFormatting sqref="T57">
    <cfRule type="cellIs" dxfId="806" priority="18" operator="greaterThan">
      <formula>1</formula>
    </cfRule>
  </conditionalFormatting>
  <conditionalFormatting sqref="C57:AH57 AI57:AI60">
    <cfRule type="containsBlanks" dxfId="805" priority="19">
      <formula>LEN(TRIM(C57))=0</formula>
    </cfRule>
  </conditionalFormatting>
  <conditionalFormatting sqref="AH57">
    <cfRule type="containsText" dxfId="804" priority="20" operator="containsText" text="upper">
      <formula>NOT(ISERROR(SEARCH(("upper"),(AH57))))</formula>
    </cfRule>
  </conditionalFormatting>
  <conditionalFormatting sqref="AH57">
    <cfRule type="containsText" dxfId="803" priority="21" operator="containsText" text="lower">
      <formula>NOT(ISERROR(SEARCH(("lower"),(AH57))))</formula>
    </cfRule>
  </conditionalFormatting>
  <conditionalFormatting sqref="M59:M60">
    <cfRule type="cellIs" dxfId="802" priority="22" operator="equal">
      <formula>1</formula>
    </cfRule>
  </conditionalFormatting>
  <conditionalFormatting sqref="C59:AF60">
    <cfRule type="containsBlanks" dxfId="801" priority="23">
      <formula>LEN(TRIM(C59))=0</formula>
    </cfRule>
  </conditionalFormatting>
  <conditionalFormatting sqref="AD59:AD60">
    <cfRule type="containsText" dxfId="800" priority="24" operator="containsText" text="upper">
      <formula>NOT(ISERROR(SEARCH(("upper"),(AD59))))</formula>
    </cfRule>
  </conditionalFormatting>
  <conditionalFormatting sqref="AD59:AD60">
    <cfRule type="containsText" dxfId="799" priority="25" operator="containsText" text="lower">
      <formula>NOT(ISERROR(SEARCH(("lower"),(AD59))))</formula>
    </cfRule>
  </conditionalFormatting>
  <conditionalFormatting sqref="AE59:AE60">
    <cfRule type="containsText" dxfId="798" priority="26" operator="containsText" text="y">
      <formula>NOT(ISERROR(SEARCH(("y"),(AE59))))</formula>
    </cfRule>
  </conditionalFormatting>
  <conditionalFormatting sqref="P1:P4 P6:P56 P58:P60">
    <cfRule type="cellIs" dxfId="797" priority="27" operator="equal">
      <formula>"Survey"</formula>
    </cfRule>
  </conditionalFormatting>
  <conditionalFormatting sqref="S59:S60">
    <cfRule type="cellIs" dxfId="796" priority="28" operator="greaterThan">
      <formula>1</formula>
    </cfRule>
  </conditionalFormatting>
  <conditionalFormatting sqref="AH58 AF59:AG60">
    <cfRule type="containsBlanks" dxfId="795" priority="29">
      <formula>LEN(TRIM(AH58))=0</formula>
    </cfRule>
  </conditionalFormatting>
  <conditionalFormatting sqref="AH58 AG59:AG60">
    <cfRule type="containsText" dxfId="794" priority="30" operator="containsText" text="y">
      <formula>NOT(ISERROR(SEARCH(("y"),(AH58))))</formula>
    </cfRule>
  </conditionalFormatting>
  <conditionalFormatting sqref="AF59:AF60">
    <cfRule type="containsText" dxfId="793" priority="31" operator="containsText" text="upper">
      <formula>NOT(ISERROR(SEARCH(("upper"),(AF59))))</formula>
    </cfRule>
  </conditionalFormatting>
  <conditionalFormatting sqref="AF59:AF60">
    <cfRule type="containsText" dxfId="792" priority="32" operator="containsText" text="lower">
      <formula>NOT(ISERROR(SEARCH(("lower"),(AF59))))</formula>
    </cfRule>
  </conditionalFormatting>
  <conditionalFormatting sqref="M55">
    <cfRule type="cellIs" dxfId="791" priority="33" operator="equal">
      <formula>1</formula>
    </cfRule>
  </conditionalFormatting>
  <conditionalFormatting sqref="AG55">
    <cfRule type="containsText" dxfId="790" priority="34" operator="containsText" text="upper">
      <formula>NOT(ISERROR(SEARCH(("upper"),(AG55))))</formula>
    </cfRule>
  </conditionalFormatting>
  <conditionalFormatting sqref="AG55">
    <cfRule type="containsText" dxfId="789" priority="35" operator="containsText" text="lower">
      <formula>NOT(ISERROR(SEARCH(("lower"),(AG55))))</formula>
    </cfRule>
  </conditionalFormatting>
  <conditionalFormatting sqref="AH55">
    <cfRule type="containsText" dxfId="788" priority="36" operator="containsText" text="y">
      <formula>NOT(ISERROR(SEARCH(("y"),(AH55))))</formula>
    </cfRule>
  </conditionalFormatting>
  <conditionalFormatting sqref="T55">
    <cfRule type="cellIs" dxfId="787" priority="37" operator="greaterThan">
      <formula>1</formula>
    </cfRule>
  </conditionalFormatting>
  <conditionalFormatting sqref="C55:AH55">
    <cfRule type="containsBlanks" dxfId="786" priority="38">
      <formula>LEN(TRIM(C55))=0</formula>
    </cfRule>
  </conditionalFormatting>
  <conditionalFormatting sqref="C58:AG58">
    <cfRule type="containsBlanks" dxfId="785" priority="39">
      <formula>LEN(TRIM(C58))=0</formula>
    </cfRule>
  </conditionalFormatting>
  <conditionalFormatting sqref="AG58">
    <cfRule type="containsText" dxfId="784" priority="40" operator="containsText" text="upper">
      <formula>NOT(ISERROR(SEARCH(("upper"),(AG58))))</formula>
    </cfRule>
  </conditionalFormatting>
  <conditionalFormatting sqref="AG58">
    <cfRule type="containsText" dxfId="783" priority="41" operator="containsText" text="lower">
      <formula>NOT(ISERROR(SEARCH(("lower"),(AG58))))</formula>
    </cfRule>
  </conditionalFormatting>
  <conditionalFormatting sqref="M58">
    <cfRule type="cellIs" dxfId="782" priority="42" operator="equal">
      <formula>1</formula>
    </cfRule>
  </conditionalFormatting>
  <conditionalFormatting sqref="T58">
    <cfRule type="cellIs" dxfId="781" priority="43" operator="greaterThan">
      <formula>1</formula>
    </cfRule>
  </conditionalFormatting>
  <conditionalFormatting sqref="AG4 AG6 AG8:AG14 AG16 AG18 AG20:AG23 AG25:AG34 AG36:AG49 AG51:AG54">
    <cfRule type="containsText" dxfId="780" priority="44" operator="containsText" text="upper">
      <formula>NOT(ISERROR(SEARCH(("upper"),(AG4))))</formula>
    </cfRule>
  </conditionalFormatting>
  <conditionalFormatting sqref="AG4 AG6 AG8:AG14 AG16 AG18 AG20:AG23 AG25:AG34 AG36:AG49 AG51:AG54">
    <cfRule type="containsText" dxfId="779" priority="45" operator="containsText" text="lower">
      <formula>NOT(ISERROR(SEARCH(("lower"),(AG4))))</formula>
    </cfRule>
  </conditionalFormatting>
  <conditionalFormatting sqref="AH15">
    <cfRule type="containsText" dxfId="778" priority="46" operator="containsText" text="y">
      <formula>NOT(ISERROR(SEARCH(("y"),(AH15))))</formula>
    </cfRule>
  </conditionalFormatting>
  <conditionalFormatting sqref="M4 M6 M8:M14 M16 M18 M20:M23 M25:M42 M44:M49 M51:M54 M62">
    <cfRule type="cellIs" dxfId="777" priority="47" operator="equal">
      <formula>1</formula>
    </cfRule>
  </conditionalFormatting>
  <conditionalFormatting sqref="AH4:AH6 AH8:AH14 AH16:AH18 AH20:AH23 AH25:AH42 AH44:AH49 AH51:AH54 AH57">
    <cfRule type="containsText" dxfId="776" priority="48" operator="containsText" text="y">
      <formula>NOT(ISERROR(SEARCH(("y"),(AH4))))</formula>
    </cfRule>
  </conditionalFormatting>
  <conditionalFormatting sqref="T4 T6 T8:T14 T16 T18 T20:T23 T25:T34 T36:T49 T51:T54">
    <cfRule type="cellIs" dxfId="775" priority="49" operator="greaterThan">
      <formula>1</formula>
    </cfRule>
  </conditionalFormatting>
  <conditionalFormatting sqref="T15">
    <cfRule type="cellIs" dxfId="774" priority="50" operator="greaterThan">
      <formula>1</formula>
    </cfRule>
  </conditionalFormatting>
  <conditionalFormatting sqref="C15:AH15">
    <cfRule type="containsBlanks" dxfId="773" priority="51">
      <formula>LEN(TRIM(C15))=0</formula>
    </cfRule>
  </conditionalFormatting>
  <conditionalFormatting sqref="AG15">
    <cfRule type="containsText" dxfId="772" priority="52" operator="containsText" text="lower">
      <formula>NOT(ISERROR(SEARCH(("lower"),(AG15))))</formula>
    </cfRule>
  </conditionalFormatting>
  <conditionalFormatting sqref="AG15">
    <cfRule type="containsText" dxfId="771" priority="53" operator="containsText" text="upper">
      <formula>NOT(ISERROR(SEARCH(("upper"),(AG15))))</formula>
    </cfRule>
  </conditionalFormatting>
  <conditionalFormatting sqref="M15">
    <cfRule type="cellIs" dxfId="770" priority="54" operator="equal">
      <formula>1</formula>
    </cfRule>
  </conditionalFormatting>
  <conditionalFormatting sqref="C4:AG4 AH4:AH6 C6:AG6 C8:AH14 C16:AG16 AH16:AH18 C18:AG18 C20:O23 P20:P42 Q20:AH23 C25:O42 Q25:S42 T25:T49 U25:AF42 AG25:AG49 AH25:AH42 C44:S49 U44:AF49 AH44:AH49 C51:AH54 AH57 F62:O62">
    <cfRule type="containsBlanks" dxfId="769" priority="55">
      <formula>LEN(TRIM(C4))=0</formula>
    </cfRule>
  </conditionalFormatting>
  <conditionalFormatting sqref="C17:AH17 C19:D19 E19:P20 Q19:S19 T19:T21 U19:AF19 AG19:AH20">
    <cfRule type="containsBlanks" dxfId="768" priority="56">
      <formula>LEN(TRIM(C17))=0</formula>
    </cfRule>
  </conditionalFormatting>
  <conditionalFormatting sqref="T17 T19:T21">
    <cfRule type="cellIs" dxfId="767" priority="57" operator="greaterThan">
      <formula>1</formula>
    </cfRule>
  </conditionalFormatting>
  <conditionalFormatting sqref="M17 M19:M20">
    <cfRule type="cellIs" dxfId="766" priority="58" operator="equal">
      <formula>1</formula>
    </cfRule>
  </conditionalFormatting>
  <conditionalFormatting sqref="AG17 AG19:AG20">
    <cfRule type="containsText" dxfId="765" priority="59" operator="containsText" text="upper">
      <formula>NOT(ISERROR(SEARCH(("upper"),(AG17))))</formula>
    </cfRule>
  </conditionalFormatting>
  <conditionalFormatting sqref="AG17 AG19:AG20">
    <cfRule type="containsText" dxfId="764" priority="60" operator="containsText" text="lower">
      <formula>NOT(ISERROR(SEARCH(("lower"),(AG17))))</formula>
    </cfRule>
  </conditionalFormatting>
  <conditionalFormatting sqref="AH17 AH19:AH20">
    <cfRule type="containsText" dxfId="763" priority="61" operator="containsText" text="y">
      <formula>NOT(ISERROR(SEARCH(("y"),(AH17))))</formula>
    </cfRule>
  </conditionalFormatting>
  <conditionalFormatting sqref="O43">
    <cfRule type="cellIs" dxfId="762" priority="62" operator="equal">
      <formula>1</formula>
    </cfRule>
  </conditionalFormatting>
  <conditionalFormatting sqref="V43:W43">
    <cfRule type="cellIs" dxfId="761" priority="63" operator="greaterThan">
      <formula>1</formula>
    </cfRule>
  </conditionalFormatting>
  <conditionalFormatting sqref="Q43">
    <cfRule type="cellIs" dxfId="760" priority="64" operator="equal">
      <formula>"Survey"</formula>
    </cfRule>
  </conditionalFormatting>
  <conditionalFormatting sqref="C43:AH43">
    <cfRule type="containsBlanks" dxfId="759" priority="65">
      <formula>LEN(TRIM(C43))=0</formula>
    </cfRule>
  </conditionalFormatting>
  <conditionalFormatting sqref="AG7">
    <cfRule type="containsText" dxfId="758" priority="66" operator="containsText" text="upper">
      <formula>NOT(ISERROR(SEARCH(("upper"),(AG7))))</formula>
    </cfRule>
  </conditionalFormatting>
  <conditionalFormatting sqref="AG7">
    <cfRule type="containsText" dxfId="757" priority="67" operator="containsText" text="lower">
      <formula>NOT(ISERROR(SEARCH(("lower"),(AG7))))</formula>
    </cfRule>
  </conditionalFormatting>
  <conditionalFormatting sqref="M7">
    <cfRule type="cellIs" dxfId="756" priority="68" operator="equal">
      <formula>1</formula>
    </cfRule>
  </conditionalFormatting>
  <conditionalFormatting sqref="AH7">
    <cfRule type="containsText" dxfId="755" priority="69" operator="containsText" text="y">
      <formula>NOT(ISERROR(SEARCH(("y"),(AH7))))</formula>
    </cfRule>
  </conditionalFormatting>
  <conditionalFormatting sqref="C7:AH7">
    <cfRule type="containsBlanks" dxfId="754" priority="70">
      <formula>LEN(TRIM(C7))=0</formula>
    </cfRule>
  </conditionalFormatting>
  <conditionalFormatting sqref="T7">
    <cfRule type="cellIs" dxfId="753" priority="71" operator="greaterThan">
      <formula>1</formula>
    </cfRule>
  </conditionalFormatting>
  <conditionalFormatting sqref="AG3">
    <cfRule type="containsText" dxfId="752" priority="72" operator="containsText" text="upper">
      <formula>NOT(ISERROR(SEARCH(("upper"),(AG3))))</formula>
    </cfRule>
  </conditionalFormatting>
  <conditionalFormatting sqref="AG3">
    <cfRule type="containsText" dxfId="751" priority="73" operator="containsText" text="lower">
      <formula>NOT(ISERROR(SEARCH(("lower"),(AG3))))</formula>
    </cfRule>
  </conditionalFormatting>
  <conditionalFormatting sqref="C3:AG3 AH3:AH6 AH22:AH23 AH25:AH26">
    <cfRule type="containsBlanks" dxfId="750" priority="74">
      <formula>LEN(TRIM(C3))=0</formula>
    </cfRule>
  </conditionalFormatting>
  <conditionalFormatting sqref="M3">
    <cfRule type="cellIs" dxfId="749" priority="75" operator="equal">
      <formula>1</formula>
    </cfRule>
  </conditionalFormatting>
  <conditionalFormatting sqref="AH3:AH6 AH22:AH23 AH25:AH26">
    <cfRule type="containsText" dxfId="748" priority="76" operator="containsText" text="y">
      <formula>NOT(ISERROR(SEARCH(("y"),(AH3))))</formula>
    </cfRule>
  </conditionalFormatting>
  <conditionalFormatting sqref="T3">
    <cfRule type="cellIs" dxfId="747" priority="77" operator="greaterThan">
      <formula>1</formula>
    </cfRule>
  </conditionalFormatting>
  <conditionalFormatting sqref="C1:AH2 AI2:AP2 AH4">
    <cfRule type="containsBlanks" dxfId="746" priority="78">
      <formula>LEN(TRIM(C1))=0</formula>
    </cfRule>
  </conditionalFormatting>
  <conditionalFormatting sqref="M1:M2">
    <cfRule type="cellIs" dxfId="745" priority="79" operator="equal">
      <formula>1</formula>
    </cfRule>
  </conditionalFormatting>
  <conditionalFormatting sqref="AG1">
    <cfRule type="containsText" dxfId="744" priority="80" operator="containsText" text="upper">
      <formula>NOT(ISERROR(SEARCH(("upper"),(AG1))))</formula>
    </cfRule>
  </conditionalFormatting>
  <conditionalFormatting sqref="AG1">
    <cfRule type="containsText" dxfId="743" priority="81" operator="containsText" text="lower">
      <formula>NOT(ISERROR(SEARCH(("lower"),(AG1))))</formula>
    </cfRule>
  </conditionalFormatting>
  <conditionalFormatting sqref="AH1">
    <cfRule type="containsText" dxfId="742" priority="82" operator="containsText" text="y">
      <formula>NOT(ISERROR(SEARCH(("y"),(AH1))))</formula>
    </cfRule>
  </conditionalFormatting>
  <conditionalFormatting sqref="T2">
    <cfRule type="cellIs" dxfId="741" priority="83" operator="greaterThan">
      <formula>1</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outlinePr summaryBelow="0" summaryRight="0"/>
  </sheetPr>
  <dimension ref="A1:AJ999"/>
  <sheetViews>
    <sheetView workbookViewId="0"/>
  </sheetViews>
  <sheetFormatPr baseColWidth="10" defaultColWidth="12.6640625" defaultRowHeight="15.75" customHeight="1" x14ac:dyDescent="0.15"/>
  <cols>
    <col min="2" max="2" width="20.6640625" customWidth="1"/>
  </cols>
  <sheetData>
    <row r="1" spans="1:36" ht="15.75" customHeight="1" x14ac:dyDescent="0.15">
      <c r="A1" s="64">
        <v>159</v>
      </c>
      <c r="B1" s="65" t="s">
        <v>4223</v>
      </c>
      <c r="C1" s="65" t="s">
        <v>4224</v>
      </c>
      <c r="D1" s="65">
        <v>2011</v>
      </c>
      <c r="E1" s="66"/>
      <c r="F1" s="66"/>
      <c r="G1" s="67"/>
      <c r="H1" s="66"/>
      <c r="I1" s="67"/>
      <c r="J1" s="66"/>
      <c r="K1" s="68" t="s">
        <v>42</v>
      </c>
      <c r="L1" s="64">
        <v>0</v>
      </c>
      <c r="M1" s="66"/>
      <c r="N1" s="66"/>
      <c r="O1" s="65" t="s">
        <v>16</v>
      </c>
      <c r="P1" s="66"/>
      <c r="Q1" s="66"/>
      <c r="R1" s="66"/>
      <c r="S1" s="66"/>
      <c r="T1" s="64">
        <f>SUM(Q1:S1)</f>
        <v>0</v>
      </c>
      <c r="U1" s="66"/>
      <c r="V1" s="64" t="s">
        <v>4225</v>
      </c>
      <c r="W1" s="64" t="s">
        <v>4226</v>
      </c>
      <c r="X1" s="66"/>
      <c r="Y1" s="66"/>
      <c r="Z1" s="66"/>
      <c r="AA1" s="66"/>
      <c r="AB1" s="65" t="s">
        <v>4227</v>
      </c>
      <c r="AC1" s="64" t="s">
        <v>4228</v>
      </c>
      <c r="AD1" s="66"/>
      <c r="AE1" s="66"/>
      <c r="AF1" s="65" t="s">
        <v>4229</v>
      </c>
      <c r="AG1" s="66"/>
      <c r="AH1" s="66"/>
      <c r="AI1" s="66"/>
      <c r="AJ1" s="66"/>
    </row>
    <row r="2" spans="1:36" ht="15.75" customHeight="1" x14ac:dyDescent="0.15">
      <c r="A2" s="69">
        <v>162</v>
      </c>
      <c r="B2" s="65" t="s">
        <v>4230</v>
      </c>
      <c r="C2" s="65" t="s">
        <v>4231</v>
      </c>
      <c r="D2" s="65">
        <v>2020</v>
      </c>
      <c r="E2" s="66"/>
      <c r="F2" s="66"/>
      <c r="G2" s="68">
        <v>-10</v>
      </c>
      <c r="H2" s="70">
        <v>-6</v>
      </c>
      <c r="I2" s="71">
        <v>2</v>
      </c>
      <c r="J2" s="70">
        <v>2</v>
      </c>
      <c r="K2" s="71" t="s">
        <v>330</v>
      </c>
      <c r="L2" s="72"/>
      <c r="M2" s="72"/>
      <c r="N2" s="66"/>
      <c r="O2" s="66"/>
      <c r="P2" s="66"/>
      <c r="Q2" s="66"/>
      <c r="R2" s="66"/>
      <c r="S2" s="66"/>
      <c r="T2" s="66"/>
      <c r="U2" s="66"/>
      <c r="V2" s="64">
        <f t="shared" ref="V2:V5" si="0">SUM(S2:U2)</f>
        <v>0</v>
      </c>
      <c r="W2" s="66"/>
      <c r="X2" s="66"/>
      <c r="Y2" s="66"/>
      <c r="Z2" s="66"/>
      <c r="AA2" s="66"/>
      <c r="AB2" s="66"/>
      <c r="AC2" s="66"/>
      <c r="AD2" s="65" t="s">
        <v>4232</v>
      </c>
      <c r="AE2" s="66"/>
      <c r="AF2" s="66"/>
      <c r="AG2" s="66"/>
      <c r="AH2" s="72"/>
      <c r="AI2" s="66"/>
      <c r="AJ2" s="66"/>
    </row>
    <row r="3" spans="1:36" ht="15.75" customHeight="1" x14ac:dyDescent="0.15">
      <c r="A3" s="73">
        <v>163</v>
      </c>
      <c r="B3" s="65" t="s">
        <v>4233</v>
      </c>
      <c r="C3" s="65" t="s">
        <v>4234</v>
      </c>
      <c r="D3" s="65">
        <v>2015</v>
      </c>
      <c r="E3" s="66"/>
      <c r="F3" s="66"/>
      <c r="G3" s="74"/>
      <c r="H3" s="66"/>
      <c r="I3" s="67"/>
      <c r="J3" s="66"/>
      <c r="K3" s="68" t="s">
        <v>42</v>
      </c>
      <c r="L3" s="72"/>
      <c r="M3" s="72"/>
      <c r="N3" s="66"/>
      <c r="O3" s="66"/>
      <c r="P3" s="66"/>
      <c r="Q3" s="66"/>
      <c r="R3" s="66"/>
      <c r="S3" s="66"/>
      <c r="T3" s="66"/>
      <c r="U3" s="66"/>
      <c r="V3" s="64">
        <f t="shared" si="0"/>
        <v>0</v>
      </c>
      <c r="W3" s="66"/>
      <c r="X3" s="66"/>
      <c r="Y3" s="66"/>
      <c r="Z3" s="66"/>
      <c r="AA3" s="66"/>
      <c r="AB3" s="66"/>
      <c r="AC3" s="66"/>
      <c r="AD3" s="65" t="s">
        <v>4235</v>
      </c>
      <c r="AE3" s="66"/>
      <c r="AF3" s="66"/>
      <c r="AG3" s="66"/>
      <c r="AH3" s="64"/>
      <c r="AI3" s="66"/>
      <c r="AJ3" s="66"/>
    </row>
    <row r="4" spans="1:36" ht="15.75" customHeight="1" x14ac:dyDescent="0.15">
      <c r="A4" s="73">
        <v>169</v>
      </c>
      <c r="B4" s="65" t="s">
        <v>4236</v>
      </c>
      <c r="C4" s="65" t="s">
        <v>4237</v>
      </c>
      <c r="D4" s="65">
        <v>2019</v>
      </c>
      <c r="E4" s="66"/>
      <c r="F4" s="66"/>
      <c r="G4" s="74"/>
      <c r="H4" s="53">
        <v>-15</v>
      </c>
      <c r="I4" s="67"/>
      <c r="J4" s="66"/>
      <c r="K4" s="68" t="s">
        <v>42</v>
      </c>
      <c r="L4" s="72"/>
      <c r="M4" s="72"/>
      <c r="N4" s="66"/>
      <c r="O4" s="66"/>
      <c r="P4" s="66"/>
      <c r="Q4" s="66"/>
      <c r="R4" s="66"/>
      <c r="S4" s="66"/>
      <c r="T4" s="66"/>
      <c r="U4" s="66"/>
      <c r="V4" s="64">
        <f t="shared" si="0"/>
        <v>0</v>
      </c>
      <c r="W4" s="66"/>
      <c r="X4" s="66"/>
      <c r="Y4" s="66"/>
      <c r="Z4" s="66"/>
      <c r="AA4" s="66"/>
      <c r="AB4" s="66"/>
      <c r="AC4" s="66"/>
      <c r="AD4" s="65" t="s">
        <v>4238</v>
      </c>
      <c r="AE4" s="66"/>
      <c r="AF4" s="66"/>
      <c r="AG4" s="66"/>
      <c r="AH4" s="72"/>
      <c r="AI4" s="66"/>
      <c r="AJ4" s="66"/>
    </row>
    <row r="5" spans="1:36" ht="15.75" customHeight="1" x14ac:dyDescent="0.15">
      <c r="A5" s="69">
        <v>167</v>
      </c>
      <c r="B5" s="65" t="s">
        <v>4239</v>
      </c>
      <c r="C5" s="65" t="s">
        <v>4240</v>
      </c>
      <c r="D5" s="65">
        <v>2019</v>
      </c>
      <c r="E5" s="66"/>
      <c r="F5" s="66"/>
      <c r="G5" s="53">
        <v>-3</v>
      </c>
      <c r="H5" s="66"/>
      <c r="I5" s="66"/>
      <c r="J5" s="66"/>
      <c r="K5" s="64" t="s">
        <v>216</v>
      </c>
      <c r="L5" s="72"/>
      <c r="M5" s="72"/>
      <c r="N5" s="66"/>
      <c r="O5" s="66"/>
      <c r="P5" s="66"/>
      <c r="Q5" s="70" t="s">
        <v>10</v>
      </c>
      <c r="R5" s="66"/>
      <c r="S5" s="66"/>
      <c r="T5" s="66"/>
      <c r="U5" s="66"/>
      <c r="V5" s="64">
        <f t="shared" si="0"/>
        <v>0</v>
      </c>
      <c r="W5" s="66"/>
      <c r="X5" s="66"/>
      <c r="Y5" s="66"/>
      <c r="Z5" s="66"/>
      <c r="AA5" s="66"/>
      <c r="AB5" s="66"/>
      <c r="AC5" s="66"/>
      <c r="AD5" s="65" t="s">
        <v>4241</v>
      </c>
      <c r="AE5" s="66"/>
      <c r="AF5" s="66"/>
      <c r="AG5" s="66"/>
      <c r="AH5" s="65" t="s">
        <v>4242</v>
      </c>
      <c r="AI5" s="66"/>
      <c r="AJ5" s="66"/>
    </row>
    <row r="6" spans="1:36" ht="15.75" customHeight="1" x14ac:dyDescent="0.15">
      <c r="A6" s="64">
        <v>173</v>
      </c>
      <c r="B6" s="65" t="s">
        <v>4243</v>
      </c>
      <c r="C6" s="65" t="s">
        <v>4244</v>
      </c>
      <c r="D6" s="72"/>
      <c r="E6" s="64" t="s">
        <v>111</v>
      </c>
      <c r="F6" s="64">
        <v>0</v>
      </c>
      <c r="G6" s="66"/>
      <c r="H6" s="66"/>
      <c r="I6" s="66"/>
      <c r="J6" s="66"/>
      <c r="K6" s="64" t="s">
        <v>42</v>
      </c>
      <c r="L6" s="66"/>
      <c r="M6" s="66"/>
      <c r="N6" s="66"/>
      <c r="O6" s="66"/>
      <c r="P6" s="66"/>
      <c r="Q6" s="66"/>
      <c r="R6" s="66"/>
      <c r="S6" s="66"/>
      <c r="T6" s="64">
        <f>SUM(Q6:S6)</f>
        <v>0</v>
      </c>
      <c r="U6" s="66"/>
      <c r="V6" s="66"/>
      <c r="W6" s="66"/>
      <c r="X6" s="66"/>
      <c r="Y6" s="66"/>
      <c r="Z6" s="66"/>
      <c r="AA6" s="66"/>
      <c r="AB6" s="65" t="s">
        <v>4245</v>
      </c>
      <c r="AC6" s="66"/>
      <c r="AD6" s="66"/>
      <c r="AE6" s="66"/>
      <c r="AF6" s="64"/>
      <c r="AG6" s="66"/>
      <c r="AH6" s="66"/>
      <c r="AI6" s="66"/>
      <c r="AJ6" s="66"/>
    </row>
    <row r="7" spans="1:36" ht="15.75" customHeight="1" x14ac:dyDescent="0.15">
      <c r="A7" s="64">
        <v>174</v>
      </c>
      <c r="B7" s="65" t="s">
        <v>4246</v>
      </c>
      <c r="C7" s="65" t="s">
        <v>4247</v>
      </c>
      <c r="D7" s="65">
        <v>2011</v>
      </c>
      <c r="E7" s="66"/>
      <c r="F7" s="66"/>
      <c r="G7" s="66"/>
      <c r="H7" s="66"/>
      <c r="I7" s="66"/>
      <c r="J7" s="66"/>
      <c r="K7" s="64" t="s">
        <v>4248</v>
      </c>
      <c r="L7" s="66"/>
      <c r="M7" s="66"/>
      <c r="N7" s="66"/>
      <c r="O7" s="66"/>
      <c r="P7" s="66"/>
      <c r="Q7" s="66"/>
      <c r="R7" s="66"/>
      <c r="S7" s="66"/>
      <c r="T7" s="66"/>
      <c r="U7" s="66"/>
      <c r="V7" s="66"/>
      <c r="W7" s="66"/>
      <c r="X7" s="66"/>
      <c r="Y7" s="66"/>
      <c r="Z7" s="66"/>
      <c r="AA7" s="66"/>
      <c r="AB7" s="65" t="s">
        <v>4249</v>
      </c>
      <c r="AC7" s="66"/>
      <c r="AD7" s="66"/>
      <c r="AE7" s="66"/>
      <c r="AF7" s="65" t="s">
        <v>4250</v>
      </c>
      <c r="AG7" s="66"/>
      <c r="AH7" s="66"/>
      <c r="AI7" s="66"/>
      <c r="AJ7" s="66"/>
    </row>
    <row r="8" spans="1:36" ht="15.75" customHeight="1" x14ac:dyDescent="0.15">
      <c r="A8" s="73">
        <v>178</v>
      </c>
      <c r="B8" s="65" t="s">
        <v>4251</v>
      </c>
      <c r="C8" s="65" t="s">
        <v>4252</v>
      </c>
      <c r="D8" s="65">
        <v>2012</v>
      </c>
      <c r="E8" s="66"/>
      <c r="F8" s="66"/>
      <c r="G8" s="66"/>
      <c r="H8" s="66"/>
      <c r="I8" s="66"/>
      <c r="J8" s="66"/>
      <c r="K8" s="64" t="s">
        <v>232</v>
      </c>
      <c r="L8" s="66"/>
      <c r="M8" s="66"/>
      <c r="N8" s="66"/>
      <c r="O8" s="66"/>
      <c r="P8" s="66"/>
      <c r="Q8" s="66"/>
      <c r="R8" s="66"/>
      <c r="S8" s="66"/>
      <c r="T8" s="66"/>
      <c r="U8" s="66"/>
      <c r="V8" s="66"/>
      <c r="W8" s="66"/>
      <c r="X8" s="66"/>
      <c r="Y8" s="66"/>
      <c r="Z8" s="66"/>
      <c r="AA8" s="66"/>
      <c r="AB8" s="65" t="s">
        <v>4253</v>
      </c>
      <c r="AC8" s="66"/>
      <c r="AD8" s="66"/>
      <c r="AE8" s="66"/>
      <c r="AF8" s="65" t="s">
        <v>4254</v>
      </c>
      <c r="AG8" s="66"/>
      <c r="AH8" s="66"/>
      <c r="AI8" s="66"/>
      <c r="AJ8" s="66"/>
    </row>
    <row r="9" spans="1:36" ht="15.75" customHeight="1" x14ac:dyDescent="0.15">
      <c r="A9" s="73">
        <v>178</v>
      </c>
      <c r="B9" s="65" t="s">
        <v>4255</v>
      </c>
      <c r="C9" s="65" t="s">
        <v>4256</v>
      </c>
      <c r="D9" s="65">
        <v>2016</v>
      </c>
      <c r="E9" s="64" t="s">
        <v>3893</v>
      </c>
      <c r="F9" s="64">
        <v>2</v>
      </c>
      <c r="G9" s="64">
        <v>-10</v>
      </c>
      <c r="H9" s="70">
        <v>-6</v>
      </c>
      <c r="I9" s="70">
        <v>2</v>
      </c>
      <c r="J9" s="70">
        <v>2</v>
      </c>
      <c r="K9" s="70" t="s">
        <v>330</v>
      </c>
      <c r="L9" s="72"/>
      <c r="M9" s="72"/>
      <c r="N9" s="66"/>
      <c r="O9" s="66"/>
      <c r="P9" s="64" t="s">
        <v>1949</v>
      </c>
      <c r="Q9" s="66"/>
      <c r="R9" s="66"/>
      <c r="S9" s="66"/>
      <c r="T9" s="66"/>
      <c r="U9" s="66"/>
      <c r="V9" s="64">
        <f>SUM(S9:U9)</f>
        <v>0</v>
      </c>
      <c r="W9" s="66"/>
      <c r="X9" s="66"/>
      <c r="Y9" s="66"/>
      <c r="Z9" s="66"/>
      <c r="AA9" s="66"/>
      <c r="AB9" s="66"/>
      <c r="AC9" s="66"/>
      <c r="AD9" s="65" t="s">
        <v>4257</v>
      </c>
      <c r="AE9" s="66"/>
      <c r="AF9" s="66"/>
      <c r="AG9" s="66"/>
      <c r="AH9" s="65" t="s">
        <v>4258</v>
      </c>
      <c r="AI9" s="66"/>
      <c r="AJ9" s="66"/>
    </row>
    <row r="11" spans="1:36" ht="15.75" customHeight="1" x14ac:dyDescent="0.15">
      <c r="A11" s="73">
        <v>185</v>
      </c>
      <c r="B11" s="65" t="s">
        <v>4259</v>
      </c>
      <c r="C11" s="65" t="s">
        <v>4260</v>
      </c>
      <c r="D11" s="65">
        <v>2005</v>
      </c>
      <c r="E11" s="66"/>
      <c r="F11" s="66"/>
      <c r="G11" s="75"/>
      <c r="H11" s="66"/>
      <c r="I11" s="66"/>
      <c r="J11" s="66"/>
      <c r="K11" s="64" t="s">
        <v>112</v>
      </c>
      <c r="L11" s="72"/>
      <c r="M11" s="72"/>
      <c r="N11" s="66"/>
      <c r="O11" s="66"/>
      <c r="P11" s="66"/>
      <c r="Q11" s="66"/>
      <c r="R11" s="66"/>
      <c r="S11" s="66"/>
      <c r="T11" s="66"/>
      <c r="U11" s="66"/>
      <c r="V11" s="64">
        <f t="shared" ref="V11:V12" si="1">SUM(S11:U11)</f>
        <v>0</v>
      </c>
      <c r="W11" s="66"/>
      <c r="X11" s="66"/>
      <c r="Y11" s="66"/>
      <c r="Z11" s="66"/>
      <c r="AA11" s="66"/>
      <c r="AB11" s="66"/>
      <c r="AC11" s="66"/>
      <c r="AD11" s="65" t="s">
        <v>4261</v>
      </c>
      <c r="AE11" s="64" t="s">
        <v>4262</v>
      </c>
      <c r="AF11" s="66"/>
      <c r="AG11" s="66"/>
      <c r="AH11" s="65" t="s">
        <v>4263</v>
      </c>
      <c r="AI11" s="66"/>
      <c r="AJ11" s="66"/>
    </row>
    <row r="12" spans="1:36" ht="15.75" customHeight="1" x14ac:dyDescent="0.15">
      <c r="A12" s="73">
        <v>186</v>
      </c>
      <c r="B12" s="65" t="s">
        <v>4264</v>
      </c>
      <c r="C12" s="65" t="s">
        <v>4265</v>
      </c>
      <c r="D12" s="65">
        <v>2007</v>
      </c>
      <c r="E12" s="66"/>
      <c r="F12" s="66"/>
      <c r="G12" s="75"/>
      <c r="H12" s="66"/>
      <c r="I12" s="66"/>
      <c r="J12" s="66"/>
      <c r="K12" s="64" t="s">
        <v>42</v>
      </c>
      <c r="L12" s="72"/>
      <c r="M12" s="72"/>
      <c r="N12" s="66"/>
      <c r="O12" s="66"/>
      <c r="P12" s="66"/>
      <c r="Q12" s="66"/>
      <c r="R12" s="66"/>
      <c r="S12" s="66"/>
      <c r="T12" s="66"/>
      <c r="U12" s="66"/>
      <c r="V12" s="64">
        <f t="shared" si="1"/>
        <v>0</v>
      </c>
      <c r="W12" s="66"/>
      <c r="X12" s="66"/>
      <c r="Y12" s="66"/>
      <c r="Z12" s="66"/>
      <c r="AA12" s="66"/>
      <c r="AB12" s="66"/>
      <c r="AC12" s="66"/>
      <c r="AD12" s="65" t="s">
        <v>4266</v>
      </c>
      <c r="AE12" s="66"/>
      <c r="AF12" s="66"/>
      <c r="AG12" s="66"/>
      <c r="AH12" s="65" t="s">
        <v>4267</v>
      </c>
      <c r="AI12" s="66"/>
      <c r="AJ12" s="66"/>
    </row>
    <row r="13" spans="1:36" ht="15.75" customHeight="1" x14ac:dyDescent="0.15">
      <c r="A13" s="64">
        <v>191</v>
      </c>
      <c r="B13" s="65" t="s">
        <v>4268</v>
      </c>
      <c r="C13" s="65" t="s">
        <v>4269</v>
      </c>
      <c r="D13" s="65">
        <v>2020</v>
      </c>
      <c r="E13" s="64" t="s">
        <v>111</v>
      </c>
      <c r="F13" s="64">
        <v>0</v>
      </c>
      <c r="G13" s="64">
        <v>-9</v>
      </c>
      <c r="H13" s="64">
        <v>-5</v>
      </c>
      <c r="I13" s="66"/>
      <c r="J13" s="66"/>
      <c r="K13" s="64" t="s">
        <v>308</v>
      </c>
      <c r="L13" s="66"/>
      <c r="M13" s="66"/>
      <c r="N13" s="66"/>
      <c r="O13" s="66"/>
      <c r="P13" s="66"/>
      <c r="Q13" s="66"/>
      <c r="R13" s="66"/>
      <c r="S13" s="66"/>
      <c r="T13" s="64">
        <f>SUM(Q13:S13)</f>
        <v>0</v>
      </c>
      <c r="U13" s="66"/>
      <c r="V13" s="66"/>
      <c r="W13" s="66"/>
      <c r="X13" s="66"/>
      <c r="Y13" s="64" t="s">
        <v>4270</v>
      </c>
      <c r="Z13" s="66"/>
      <c r="AA13" s="66"/>
      <c r="AB13" s="65" t="s">
        <v>4271</v>
      </c>
      <c r="AC13" s="66"/>
      <c r="AD13" s="66"/>
      <c r="AE13" s="66"/>
      <c r="AF13" s="65" t="s">
        <v>4272</v>
      </c>
      <c r="AG13" s="66"/>
      <c r="AH13" s="66"/>
      <c r="AI13" s="66"/>
      <c r="AJ13" s="66"/>
    </row>
    <row r="14" spans="1:36" ht="15.75" customHeight="1" x14ac:dyDescent="0.15">
      <c r="A14" s="73">
        <v>190</v>
      </c>
      <c r="B14" s="65" t="s">
        <v>4273</v>
      </c>
      <c r="C14" s="65" t="s">
        <v>4274</v>
      </c>
      <c r="D14" s="65">
        <v>2014</v>
      </c>
      <c r="E14" s="66"/>
      <c r="F14" s="66"/>
      <c r="G14" s="72"/>
      <c r="H14" s="66"/>
      <c r="I14" s="66"/>
      <c r="J14" s="66"/>
      <c r="K14" s="64" t="s">
        <v>42</v>
      </c>
      <c r="L14" s="72"/>
      <c r="M14" s="72"/>
      <c r="N14" s="66"/>
      <c r="O14" s="66"/>
      <c r="P14" s="66"/>
      <c r="Q14" s="66"/>
      <c r="R14" s="66"/>
      <c r="S14" s="66"/>
      <c r="T14" s="66"/>
      <c r="U14" s="66"/>
      <c r="V14" s="64">
        <f t="shared" ref="V14:V21" si="2">SUM(S14:U14)</f>
        <v>0</v>
      </c>
      <c r="W14" s="66"/>
      <c r="X14" s="66"/>
      <c r="Y14" s="66"/>
      <c r="Z14" s="66"/>
      <c r="AA14" s="66"/>
      <c r="AB14" s="66"/>
      <c r="AC14" s="66"/>
      <c r="AD14" s="65" t="s">
        <v>4275</v>
      </c>
      <c r="AE14" s="66"/>
      <c r="AF14" s="66"/>
      <c r="AG14" s="66"/>
      <c r="AH14" s="65" t="s">
        <v>4276</v>
      </c>
      <c r="AI14" s="66"/>
      <c r="AJ14" s="66"/>
    </row>
    <row r="15" spans="1:36" ht="15.75" customHeight="1" x14ac:dyDescent="0.15">
      <c r="A15" s="73">
        <v>192</v>
      </c>
      <c r="B15" s="53" t="s">
        <v>4277</v>
      </c>
      <c r="C15" s="65" t="s">
        <v>4278</v>
      </c>
      <c r="D15" s="65">
        <v>2019</v>
      </c>
      <c r="E15" s="64" t="s">
        <v>2016</v>
      </c>
      <c r="F15" s="76">
        <v>44595</v>
      </c>
      <c r="G15" s="65">
        <v>-7</v>
      </c>
      <c r="H15" s="64">
        <v>-3</v>
      </c>
      <c r="I15" s="64" t="s">
        <v>94</v>
      </c>
      <c r="J15" s="64" t="s">
        <v>94</v>
      </c>
      <c r="K15" s="64" t="s">
        <v>44</v>
      </c>
      <c r="L15" s="72"/>
      <c r="M15" s="72"/>
      <c r="N15" s="64">
        <v>0</v>
      </c>
      <c r="O15" s="64">
        <v>1</v>
      </c>
      <c r="P15" s="64" t="s">
        <v>165</v>
      </c>
      <c r="Q15" s="64" t="s">
        <v>10</v>
      </c>
      <c r="R15" s="66"/>
      <c r="S15" s="64">
        <v>0</v>
      </c>
      <c r="T15" s="64">
        <v>1</v>
      </c>
      <c r="U15" s="64">
        <v>0</v>
      </c>
      <c r="V15" s="64">
        <f t="shared" si="2"/>
        <v>1</v>
      </c>
      <c r="W15" s="64" t="s">
        <v>4279</v>
      </c>
      <c r="X15" s="64" t="s">
        <v>137</v>
      </c>
      <c r="Y15" s="64" t="s">
        <v>4280</v>
      </c>
      <c r="Z15" s="64" t="s">
        <v>102</v>
      </c>
      <c r="AA15" s="64" t="s">
        <v>4281</v>
      </c>
      <c r="AB15" s="66"/>
      <c r="AC15" s="64" t="s">
        <v>4282</v>
      </c>
      <c r="AD15" s="65" t="s">
        <v>4283</v>
      </c>
      <c r="AE15" s="64" t="s">
        <v>4284</v>
      </c>
      <c r="AF15" s="64" t="s">
        <v>4285</v>
      </c>
      <c r="AG15" s="64" t="s">
        <v>4286</v>
      </c>
      <c r="AH15" s="65" t="s">
        <v>4287</v>
      </c>
      <c r="AI15" s="64" t="s">
        <v>151</v>
      </c>
      <c r="AJ15" s="64" t="s">
        <v>126</v>
      </c>
    </row>
    <row r="16" spans="1:36" ht="15.75" customHeight="1" x14ac:dyDescent="0.15">
      <c r="A16" s="73">
        <v>24</v>
      </c>
      <c r="B16" s="65" t="s">
        <v>4288</v>
      </c>
      <c r="C16" s="64" t="s">
        <v>4289</v>
      </c>
      <c r="D16" s="65">
        <v>2004</v>
      </c>
      <c r="E16" s="64" t="s">
        <v>111</v>
      </c>
      <c r="F16" s="64">
        <v>0</v>
      </c>
      <c r="G16" s="64">
        <v>-9</v>
      </c>
      <c r="H16" s="64">
        <v>0</v>
      </c>
      <c r="I16" s="64">
        <v>-9</v>
      </c>
      <c r="J16" s="64">
        <v>5</v>
      </c>
      <c r="K16" s="41" t="s">
        <v>404</v>
      </c>
      <c r="L16" s="72"/>
      <c r="M16" s="72"/>
      <c r="N16" s="64">
        <v>1</v>
      </c>
      <c r="O16" s="64">
        <v>1</v>
      </c>
      <c r="P16" s="64" t="s">
        <v>84</v>
      </c>
      <c r="Q16" s="64" t="s">
        <v>113</v>
      </c>
      <c r="R16" s="64" t="s">
        <v>4290</v>
      </c>
      <c r="S16" s="64">
        <v>0</v>
      </c>
      <c r="T16" s="64">
        <v>0</v>
      </c>
      <c r="U16" s="64">
        <v>0</v>
      </c>
      <c r="V16" s="64">
        <f t="shared" si="2"/>
        <v>0</v>
      </c>
      <c r="W16" s="64" t="s">
        <v>3617</v>
      </c>
      <c r="X16" s="64" t="s">
        <v>3528</v>
      </c>
      <c r="Y16" s="64" t="s">
        <v>3529</v>
      </c>
      <c r="Z16" s="64" t="s">
        <v>3530</v>
      </c>
      <c r="AA16" s="64" t="s">
        <v>3618</v>
      </c>
      <c r="AB16" s="64" t="s">
        <v>137</v>
      </c>
      <c r="AC16" s="64" t="s">
        <v>137</v>
      </c>
      <c r="AD16" s="65" t="s">
        <v>4291</v>
      </c>
      <c r="AE16" s="64" t="s">
        <v>4292</v>
      </c>
      <c r="AF16" s="64" t="s">
        <v>137</v>
      </c>
      <c r="AG16" s="64" t="s">
        <v>137</v>
      </c>
      <c r="AH16" s="65" t="s">
        <v>4293</v>
      </c>
      <c r="AI16" s="65" t="s">
        <v>96</v>
      </c>
      <c r="AJ16" s="65"/>
    </row>
    <row r="17" spans="1:36" ht="15.75" customHeight="1" x14ac:dyDescent="0.15">
      <c r="A17" s="73">
        <v>200</v>
      </c>
      <c r="B17" s="65" t="s">
        <v>4294</v>
      </c>
      <c r="C17" s="65" t="s">
        <v>4295</v>
      </c>
      <c r="D17" s="65">
        <v>1985</v>
      </c>
      <c r="E17" s="66"/>
      <c r="F17" s="66"/>
      <c r="G17" s="75"/>
      <c r="H17" s="66"/>
      <c r="I17" s="66"/>
      <c r="J17" s="66"/>
      <c r="K17" s="64" t="s">
        <v>42</v>
      </c>
      <c r="L17" s="72"/>
      <c r="M17" s="72"/>
      <c r="N17" s="66"/>
      <c r="O17" s="66"/>
      <c r="P17" s="66"/>
      <c r="Q17" s="66"/>
      <c r="R17" s="66"/>
      <c r="S17" s="66"/>
      <c r="T17" s="66"/>
      <c r="U17" s="66"/>
      <c r="V17" s="64">
        <f t="shared" si="2"/>
        <v>0</v>
      </c>
      <c r="W17" s="66"/>
      <c r="X17" s="66"/>
      <c r="Y17" s="66"/>
      <c r="Z17" s="66"/>
      <c r="AA17" s="66"/>
      <c r="AB17" s="66"/>
      <c r="AC17" s="66"/>
      <c r="AD17" s="65" t="s">
        <v>4296</v>
      </c>
      <c r="AE17" s="66"/>
      <c r="AF17" s="66"/>
      <c r="AG17" s="66"/>
      <c r="AH17" s="65" t="s">
        <v>4297</v>
      </c>
      <c r="AI17" s="66"/>
      <c r="AJ17" s="66"/>
    </row>
    <row r="18" spans="1:36" ht="15.75" customHeight="1" x14ac:dyDescent="0.15">
      <c r="A18" s="73">
        <v>201</v>
      </c>
      <c r="B18" s="65" t="s">
        <v>4298</v>
      </c>
      <c r="C18" s="65" t="s">
        <v>4299</v>
      </c>
      <c r="D18" s="65">
        <v>2000</v>
      </c>
      <c r="E18" s="64" t="s">
        <v>154</v>
      </c>
      <c r="F18" s="66"/>
      <c r="G18" s="53">
        <v>-3</v>
      </c>
      <c r="H18" s="64">
        <v>-2</v>
      </c>
      <c r="I18" s="64">
        <v>-3</v>
      </c>
      <c r="J18" s="64">
        <v>0</v>
      </c>
      <c r="K18" s="64" t="s">
        <v>3833</v>
      </c>
      <c r="L18" s="72"/>
      <c r="M18" s="72"/>
      <c r="N18" s="64">
        <v>0</v>
      </c>
      <c r="O18" s="64">
        <v>1</v>
      </c>
      <c r="P18" s="64" t="s">
        <v>4300</v>
      </c>
      <c r="Q18" s="64" t="s">
        <v>23</v>
      </c>
      <c r="R18" s="66"/>
      <c r="S18" s="66"/>
      <c r="T18" s="66"/>
      <c r="U18" s="66"/>
      <c r="V18" s="64">
        <f t="shared" si="2"/>
        <v>0</v>
      </c>
      <c r="W18" s="66"/>
      <c r="X18" s="66"/>
      <c r="Y18" s="66"/>
      <c r="Z18" s="66"/>
      <c r="AA18" s="66"/>
      <c r="AB18" s="66"/>
      <c r="AC18" s="66"/>
      <c r="AD18" s="65" t="s">
        <v>4301</v>
      </c>
      <c r="AE18" s="66"/>
      <c r="AF18" s="66"/>
      <c r="AG18" s="66"/>
      <c r="AH18" s="65" t="s">
        <v>4302</v>
      </c>
      <c r="AI18" s="66"/>
      <c r="AJ18" s="66"/>
    </row>
    <row r="19" spans="1:36" ht="15.75" customHeight="1" x14ac:dyDescent="0.15">
      <c r="A19" s="69">
        <v>193</v>
      </c>
      <c r="B19" s="65" t="s">
        <v>4303</v>
      </c>
      <c r="C19" s="65" t="s">
        <v>4304</v>
      </c>
      <c r="D19" s="65">
        <v>2016</v>
      </c>
      <c r="E19" s="66"/>
      <c r="F19" s="66"/>
      <c r="G19" s="75"/>
      <c r="H19" s="66"/>
      <c r="I19" s="66"/>
      <c r="J19" s="66"/>
      <c r="K19" s="64" t="s">
        <v>3833</v>
      </c>
      <c r="L19" s="66"/>
      <c r="M19" s="66"/>
      <c r="N19" s="70" t="s">
        <v>84</v>
      </c>
      <c r="O19" s="72"/>
      <c r="P19" s="72"/>
      <c r="Q19" s="66"/>
      <c r="R19" s="66"/>
      <c r="S19" s="66"/>
      <c r="T19" s="66"/>
      <c r="U19" s="66"/>
      <c r="V19" s="64">
        <f t="shared" si="2"/>
        <v>0</v>
      </c>
      <c r="W19" s="66"/>
      <c r="X19" s="66"/>
      <c r="Y19" s="66"/>
      <c r="Z19" s="66"/>
      <c r="AA19" s="66"/>
      <c r="AB19" s="66"/>
      <c r="AC19" s="66"/>
      <c r="AD19" s="65" t="s">
        <v>4305</v>
      </c>
      <c r="AE19" s="66"/>
      <c r="AF19" s="66"/>
      <c r="AG19" s="66"/>
      <c r="AH19" s="65" t="s">
        <v>4306</v>
      </c>
      <c r="AI19" s="66"/>
      <c r="AJ19" s="66"/>
    </row>
    <row r="20" spans="1:36" ht="15.75" customHeight="1" x14ac:dyDescent="0.15">
      <c r="A20" s="73">
        <v>205</v>
      </c>
      <c r="B20" s="53" t="s">
        <v>4307</v>
      </c>
      <c r="C20" s="65" t="s">
        <v>850</v>
      </c>
      <c r="D20" s="65">
        <v>2019</v>
      </c>
      <c r="E20" s="64" t="s">
        <v>1357</v>
      </c>
      <c r="F20" s="64">
        <v>3</v>
      </c>
      <c r="G20" s="65">
        <v>-7</v>
      </c>
      <c r="H20" s="64">
        <v>-3</v>
      </c>
      <c r="I20" s="64" t="s">
        <v>94</v>
      </c>
      <c r="J20" s="64" t="s">
        <v>94</v>
      </c>
      <c r="K20" s="64" t="s">
        <v>202</v>
      </c>
      <c r="L20" s="72"/>
      <c r="M20" s="72"/>
      <c r="N20" s="64">
        <v>0</v>
      </c>
      <c r="O20" s="64">
        <v>1</v>
      </c>
      <c r="P20" s="64" t="s">
        <v>165</v>
      </c>
      <c r="Q20" s="64" t="s">
        <v>23</v>
      </c>
      <c r="R20" s="66"/>
      <c r="S20" s="64">
        <v>1</v>
      </c>
      <c r="T20" s="64">
        <v>0</v>
      </c>
      <c r="U20" s="64">
        <v>0</v>
      </c>
      <c r="V20" s="64">
        <f t="shared" si="2"/>
        <v>1</v>
      </c>
      <c r="W20" s="64" t="s">
        <v>4308</v>
      </c>
      <c r="X20" s="64" t="s">
        <v>137</v>
      </c>
      <c r="Y20" s="64" t="s">
        <v>4280</v>
      </c>
      <c r="Z20" s="64" t="s">
        <v>102</v>
      </c>
      <c r="AA20" s="64" t="s">
        <v>4309</v>
      </c>
      <c r="AB20" s="66"/>
      <c r="AC20" s="64" t="s">
        <v>4310</v>
      </c>
      <c r="AD20" s="65" t="s">
        <v>4311</v>
      </c>
      <c r="AE20" s="64" t="s">
        <v>4312</v>
      </c>
      <c r="AF20" s="64" t="s">
        <v>4313</v>
      </c>
      <c r="AG20" s="64" t="s">
        <v>4314</v>
      </c>
      <c r="AH20" s="65" t="s">
        <v>4315</v>
      </c>
      <c r="AI20" s="64" t="s">
        <v>151</v>
      </c>
      <c r="AJ20" s="64" t="s">
        <v>126</v>
      </c>
    </row>
    <row r="21" spans="1:36" ht="15.75" customHeight="1" x14ac:dyDescent="0.15">
      <c r="A21" s="69">
        <v>197</v>
      </c>
      <c r="B21" s="65" t="s">
        <v>4316</v>
      </c>
      <c r="C21" s="65" t="s">
        <v>4317</v>
      </c>
      <c r="D21" s="65">
        <v>2020</v>
      </c>
      <c r="E21" s="66"/>
      <c r="F21" s="66"/>
      <c r="G21" s="65">
        <v>-3</v>
      </c>
      <c r="H21" s="66"/>
      <c r="I21" s="66"/>
      <c r="J21" s="66"/>
      <c r="K21" s="64" t="s">
        <v>3833</v>
      </c>
      <c r="L21" s="72"/>
      <c r="M21" s="72"/>
      <c r="N21" s="66"/>
      <c r="O21" s="66"/>
      <c r="P21" s="66"/>
      <c r="Q21" s="66"/>
      <c r="R21" s="66"/>
      <c r="S21" s="66"/>
      <c r="T21" s="66"/>
      <c r="U21" s="66"/>
      <c r="V21" s="64">
        <f t="shared" si="2"/>
        <v>0</v>
      </c>
      <c r="W21" s="66"/>
      <c r="X21" s="66"/>
      <c r="Y21" s="66"/>
      <c r="Z21" s="66"/>
      <c r="AA21" s="66"/>
      <c r="AB21" s="66"/>
      <c r="AC21" s="66"/>
      <c r="AD21" s="65" t="s">
        <v>4317</v>
      </c>
      <c r="AE21" s="66"/>
      <c r="AF21" s="66"/>
      <c r="AG21" s="66"/>
      <c r="AH21" s="65" t="s">
        <v>4318</v>
      </c>
      <c r="AI21" s="66"/>
      <c r="AJ21" s="66"/>
    </row>
    <row r="22" spans="1:36" ht="15.75" customHeight="1" x14ac:dyDescent="0.15">
      <c r="A22" s="73"/>
      <c r="B22" s="65" t="s">
        <v>4319</v>
      </c>
      <c r="C22" s="65" t="s">
        <v>4320</v>
      </c>
      <c r="D22" s="65">
        <v>2017</v>
      </c>
      <c r="E22" s="72"/>
      <c r="F22" s="72"/>
      <c r="G22" s="70"/>
      <c r="H22" s="70"/>
      <c r="I22" s="64"/>
      <c r="J22" s="70"/>
      <c r="K22" s="70"/>
      <c r="L22" s="70"/>
      <c r="M22" s="70"/>
      <c r="N22" s="64">
        <v>1</v>
      </c>
      <c r="O22" s="70">
        <v>0</v>
      </c>
      <c r="P22" s="70" t="s">
        <v>84</v>
      </c>
      <c r="Q22" s="70" t="s">
        <v>10</v>
      </c>
      <c r="R22" s="69"/>
      <c r="S22" s="69"/>
      <c r="T22" s="69"/>
      <c r="U22" s="69"/>
      <c r="V22" s="64"/>
      <c r="W22" s="69"/>
      <c r="X22" s="69"/>
      <c r="Y22" s="69"/>
      <c r="Z22" s="69"/>
      <c r="AA22" s="70" t="s">
        <v>4321</v>
      </c>
      <c r="AB22" s="69"/>
      <c r="AC22" s="69"/>
      <c r="AD22" s="65" t="s">
        <v>4322</v>
      </c>
      <c r="AE22" s="70" t="s">
        <v>4323</v>
      </c>
      <c r="AF22" s="70" t="s">
        <v>4324</v>
      </c>
      <c r="AG22" s="69"/>
      <c r="AH22" s="65" t="s">
        <v>4325</v>
      </c>
      <c r="AI22" s="70" t="s">
        <v>96</v>
      </c>
      <c r="AJ22" s="70" t="s">
        <v>126</v>
      </c>
    </row>
    <row r="23" spans="1:36" ht="15.75" customHeight="1" x14ac:dyDescent="0.15">
      <c r="A23" s="73">
        <v>213</v>
      </c>
      <c r="B23" s="65" t="s">
        <v>4326</v>
      </c>
      <c r="C23" s="65" t="s">
        <v>4327</v>
      </c>
      <c r="D23" s="65">
        <v>2010</v>
      </c>
      <c r="E23" s="64" t="s">
        <v>154</v>
      </c>
      <c r="F23" s="66"/>
      <c r="G23" s="75"/>
      <c r="H23" s="66"/>
      <c r="I23" s="64">
        <v>-3</v>
      </c>
      <c r="J23" s="64">
        <v>0</v>
      </c>
      <c r="K23" s="64" t="s">
        <v>3833</v>
      </c>
      <c r="L23" s="72"/>
      <c r="M23" s="72"/>
      <c r="N23" s="66"/>
      <c r="O23" s="66"/>
      <c r="P23" s="66"/>
      <c r="Q23" s="66"/>
      <c r="R23" s="66"/>
      <c r="S23" s="66"/>
      <c r="T23" s="66"/>
      <c r="U23" s="66"/>
      <c r="V23" s="64">
        <f>SUM(S23:U23)</f>
        <v>0</v>
      </c>
      <c r="W23" s="66"/>
      <c r="X23" s="66"/>
      <c r="Y23" s="66"/>
      <c r="Z23" s="66"/>
      <c r="AA23" s="66"/>
      <c r="AB23" s="66"/>
      <c r="AC23" s="66"/>
      <c r="AD23" s="65" t="s">
        <v>4328</v>
      </c>
      <c r="AE23" s="64" t="s">
        <v>4329</v>
      </c>
      <c r="AF23" s="66"/>
      <c r="AG23" s="66"/>
      <c r="AH23" s="65" t="s">
        <v>4330</v>
      </c>
      <c r="AI23" s="66"/>
      <c r="AJ23" s="66"/>
    </row>
    <row r="24" spans="1:36" ht="15.75" customHeight="1" x14ac:dyDescent="0.15">
      <c r="A24" s="70">
        <v>81</v>
      </c>
      <c r="B24" s="65" t="s">
        <v>4331</v>
      </c>
      <c r="C24" s="65" t="s">
        <v>1033</v>
      </c>
      <c r="D24" s="65">
        <v>2021</v>
      </c>
      <c r="E24" s="70" t="s">
        <v>4332</v>
      </c>
      <c r="F24" s="70">
        <v>2</v>
      </c>
      <c r="G24" s="65">
        <v>-8</v>
      </c>
      <c r="H24" s="70">
        <v>-1</v>
      </c>
      <c r="I24" s="70">
        <v>-6</v>
      </c>
      <c r="J24" s="70">
        <v>9</v>
      </c>
      <c r="K24" s="64" t="s">
        <v>4333</v>
      </c>
      <c r="L24" s="64">
        <v>0</v>
      </c>
      <c r="M24" s="64">
        <v>1</v>
      </c>
      <c r="N24" s="64" t="s">
        <v>84</v>
      </c>
      <c r="O24" s="64" t="s">
        <v>23</v>
      </c>
      <c r="P24" s="66"/>
      <c r="Q24" s="64">
        <v>0.75</v>
      </c>
      <c r="R24" s="64">
        <v>0.25</v>
      </c>
      <c r="S24" s="64">
        <v>0</v>
      </c>
      <c r="T24" s="64">
        <f>SUM(Q24:S24)</f>
        <v>1</v>
      </c>
      <c r="U24" s="70" t="s">
        <v>4334</v>
      </c>
      <c r="V24" s="64" t="s">
        <v>4335</v>
      </c>
      <c r="W24" s="64" t="s">
        <v>4336</v>
      </c>
      <c r="X24" s="64" t="s">
        <v>102</v>
      </c>
      <c r="Y24" s="64" t="s">
        <v>4337</v>
      </c>
      <c r="Z24" s="66"/>
      <c r="AA24" s="64" t="s">
        <v>4338</v>
      </c>
      <c r="AB24" s="65" t="s">
        <v>4339</v>
      </c>
      <c r="AC24" s="64" t="s">
        <v>4340</v>
      </c>
      <c r="AD24" s="64" t="s">
        <v>4341</v>
      </c>
      <c r="AE24" s="64" t="s">
        <v>4342</v>
      </c>
      <c r="AF24" s="65" t="s">
        <v>4343</v>
      </c>
      <c r="AG24" s="64" t="s">
        <v>96</v>
      </c>
      <c r="AH24" s="64" t="s">
        <v>126</v>
      </c>
      <c r="AI24" s="72"/>
      <c r="AJ24" s="72"/>
    </row>
    <row r="25" spans="1:36" ht="15.75" customHeight="1" x14ac:dyDescent="0.15">
      <c r="A25" s="73">
        <v>217</v>
      </c>
      <c r="B25" s="65" t="s">
        <v>4344</v>
      </c>
      <c r="C25" s="65" t="s">
        <v>4345</v>
      </c>
      <c r="D25" s="65">
        <v>2010</v>
      </c>
      <c r="E25" s="66"/>
      <c r="F25" s="66"/>
      <c r="G25" s="75"/>
      <c r="H25" s="66"/>
      <c r="I25" s="66"/>
      <c r="J25" s="66"/>
      <c r="K25" s="64" t="s">
        <v>330</v>
      </c>
      <c r="L25" s="72"/>
      <c r="M25" s="72"/>
      <c r="N25" s="66"/>
      <c r="O25" s="66"/>
      <c r="P25" s="66"/>
      <c r="Q25" s="64" t="s">
        <v>10</v>
      </c>
      <c r="R25" s="66"/>
      <c r="S25" s="66"/>
      <c r="T25" s="66"/>
      <c r="U25" s="66"/>
      <c r="V25" s="64">
        <f t="shared" ref="V25:V26" si="3">SUM(S25:U25)</f>
        <v>0</v>
      </c>
      <c r="W25" s="66"/>
      <c r="X25" s="66"/>
      <c r="Y25" s="66"/>
      <c r="Z25" s="66"/>
      <c r="AA25" s="66"/>
      <c r="AB25" s="66"/>
      <c r="AC25" s="66"/>
      <c r="AD25" s="65" t="s">
        <v>4345</v>
      </c>
      <c r="AE25" s="66"/>
      <c r="AF25" s="66"/>
      <c r="AG25" s="66"/>
      <c r="AH25" s="72"/>
      <c r="AI25" s="66"/>
      <c r="AJ25" s="66"/>
    </row>
    <row r="26" spans="1:36" ht="15.75" customHeight="1" x14ac:dyDescent="0.15">
      <c r="A26" s="69">
        <v>211</v>
      </c>
      <c r="B26" s="53" t="s">
        <v>4346</v>
      </c>
      <c r="C26" s="65" t="s">
        <v>4347</v>
      </c>
      <c r="D26" s="65">
        <v>2020</v>
      </c>
      <c r="E26" s="69"/>
      <c r="F26" s="69"/>
      <c r="G26" s="77"/>
      <c r="H26" s="69"/>
      <c r="I26" s="69"/>
      <c r="J26" s="69"/>
      <c r="K26" s="70" t="s">
        <v>3833</v>
      </c>
      <c r="L26" s="72"/>
      <c r="M26" s="72"/>
      <c r="N26" s="73"/>
      <c r="O26" s="69"/>
      <c r="P26" s="69"/>
      <c r="Q26" s="70" t="s">
        <v>10</v>
      </c>
      <c r="R26" s="69"/>
      <c r="S26" s="69"/>
      <c r="T26" s="69"/>
      <c r="U26" s="69"/>
      <c r="V26" s="64">
        <f t="shared" si="3"/>
        <v>0</v>
      </c>
      <c r="W26" s="69"/>
      <c r="X26" s="69"/>
      <c r="Y26" s="69"/>
      <c r="Z26" s="69"/>
      <c r="AA26" s="69"/>
      <c r="AB26" s="69"/>
      <c r="AC26" s="69"/>
      <c r="AD26" s="65" t="s">
        <v>4347</v>
      </c>
      <c r="AE26" s="69"/>
      <c r="AF26" s="69"/>
      <c r="AG26" s="69"/>
      <c r="AH26" s="65" t="s">
        <v>4348</v>
      </c>
      <c r="AI26" s="69"/>
      <c r="AJ26" s="69"/>
    </row>
    <row r="27" spans="1:36" ht="15.75" customHeight="1" x14ac:dyDescent="0.15">
      <c r="A27" s="73">
        <v>226</v>
      </c>
      <c r="B27" s="65" t="s">
        <v>4349</v>
      </c>
      <c r="C27" s="65" t="s">
        <v>4350</v>
      </c>
      <c r="D27" s="65">
        <v>2001</v>
      </c>
      <c r="E27" s="73"/>
      <c r="F27" s="73"/>
      <c r="G27" s="64">
        <v>-9</v>
      </c>
      <c r="H27" s="64">
        <v>-6</v>
      </c>
      <c r="I27" s="65">
        <v>-12</v>
      </c>
      <c r="J27" s="65">
        <v>2</v>
      </c>
      <c r="K27" s="64" t="s">
        <v>42</v>
      </c>
      <c r="L27" s="72"/>
      <c r="M27" s="73"/>
      <c r="N27" s="73"/>
      <c r="O27" s="73"/>
      <c r="P27" s="73"/>
      <c r="Q27" s="73"/>
      <c r="R27" s="73"/>
      <c r="S27" s="73"/>
      <c r="T27" s="73"/>
      <c r="U27" s="64">
        <f>SUM(R27:T27)</f>
        <v>0</v>
      </c>
      <c r="V27" s="73"/>
      <c r="W27" s="73"/>
      <c r="X27" s="73"/>
      <c r="Y27" s="73"/>
      <c r="Z27" s="73"/>
      <c r="AA27" s="73"/>
      <c r="AB27" s="73"/>
      <c r="AC27" s="65" t="s">
        <v>4350</v>
      </c>
      <c r="AD27" s="73"/>
      <c r="AE27" s="73"/>
      <c r="AF27" s="73"/>
      <c r="AG27" s="65" t="s">
        <v>4351</v>
      </c>
      <c r="AH27" s="73"/>
      <c r="AI27" s="73"/>
      <c r="AJ27" s="73"/>
    </row>
    <row r="28" spans="1:36" ht="15.75" customHeight="1" x14ac:dyDescent="0.15">
      <c r="A28" s="73">
        <v>229</v>
      </c>
      <c r="B28" s="65" t="s">
        <v>4352</v>
      </c>
      <c r="C28" s="65" t="s">
        <v>4353</v>
      </c>
      <c r="D28" s="65">
        <v>2021</v>
      </c>
      <c r="E28" s="69"/>
      <c r="F28" s="69"/>
      <c r="G28" s="64">
        <v>-10</v>
      </c>
      <c r="H28" s="70">
        <v>-6</v>
      </c>
      <c r="I28" s="70">
        <v>2</v>
      </c>
      <c r="J28" s="70">
        <v>2</v>
      </c>
      <c r="K28" s="70" t="s">
        <v>330</v>
      </c>
      <c r="L28" s="72"/>
      <c r="M28" s="72"/>
      <c r="N28" s="73"/>
      <c r="O28" s="69"/>
      <c r="P28" s="69"/>
      <c r="Q28" s="69"/>
      <c r="R28" s="69"/>
      <c r="S28" s="69"/>
      <c r="T28" s="69"/>
      <c r="U28" s="69"/>
      <c r="V28" s="64">
        <f t="shared" ref="V28:V31" si="4">SUM(S28:U28)</f>
        <v>0</v>
      </c>
      <c r="W28" s="69"/>
      <c r="X28" s="69"/>
      <c r="Y28" s="69"/>
      <c r="Z28" s="69"/>
      <c r="AA28" s="69"/>
      <c r="AB28" s="69"/>
      <c r="AC28" s="69"/>
      <c r="AD28" s="65" t="s">
        <v>4353</v>
      </c>
      <c r="AE28" s="69"/>
      <c r="AF28" s="69"/>
      <c r="AG28" s="69"/>
      <c r="AH28" s="65" t="s">
        <v>4354</v>
      </c>
      <c r="AI28" s="69"/>
      <c r="AJ28" s="69"/>
    </row>
    <row r="29" spans="1:36" ht="15.75" customHeight="1" x14ac:dyDescent="0.15">
      <c r="A29" s="69">
        <v>217</v>
      </c>
      <c r="B29" s="65" t="s">
        <v>4355</v>
      </c>
      <c r="C29" s="65" t="s">
        <v>4356</v>
      </c>
      <c r="D29" s="65">
        <v>2004</v>
      </c>
      <c r="E29" s="69"/>
      <c r="F29" s="69"/>
      <c r="G29" s="64">
        <v>-10</v>
      </c>
      <c r="H29" s="70">
        <v>-7</v>
      </c>
      <c r="I29" s="70">
        <v>-9</v>
      </c>
      <c r="J29" s="70">
        <v>0</v>
      </c>
      <c r="K29" s="70" t="s">
        <v>42</v>
      </c>
      <c r="L29" s="72"/>
      <c r="M29" s="72"/>
      <c r="N29" s="73"/>
      <c r="O29" s="69"/>
      <c r="P29" s="69"/>
      <c r="Q29" s="69"/>
      <c r="R29" s="69"/>
      <c r="S29" s="69"/>
      <c r="T29" s="69"/>
      <c r="U29" s="69"/>
      <c r="V29" s="64">
        <f t="shared" si="4"/>
        <v>0</v>
      </c>
      <c r="W29" s="69"/>
      <c r="X29" s="69"/>
      <c r="Y29" s="69"/>
      <c r="Z29" s="69"/>
      <c r="AA29" s="69"/>
      <c r="AB29" s="69"/>
      <c r="AC29" s="69"/>
      <c r="AD29" s="65" t="s">
        <v>4356</v>
      </c>
      <c r="AE29" s="69"/>
      <c r="AF29" s="69"/>
      <c r="AG29" s="69"/>
      <c r="AH29" s="65" t="s">
        <v>4357</v>
      </c>
      <c r="AI29" s="69"/>
      <c r="AJ29" s="69"/>
    </row>
    <row r="30" spans="1:36" ht="15.75" customHeight="1" x14ac:dyDescent="0.15">
      <c r="A30" s="73">
        <v>236</v>
      </c>
      <c r="B30" s="65" t="s">
        <v>4358</v>
      </c>
      <c r="C30" s="65" t="s">
        <v>4359</v>
      </c>
      <c r="D30" s="65">
        <v>2005</v>
      </c>
      <c r="E30" s="69"/>
      <c r="F30" s="69"/>
      <c r="G30" s="53">
        <v>-10</v>
      </c>
      <c r="H30" s="70">
        <v>-5</v>
      </c>
      <c r="I30" s="69"/>
      <c r="J30" s="69"/>
      <c r="K30" s="70" t="s">
        <v>308</v>
      </c>
      <c r="L30" s="72"/>
      <c r="M30" s="72"/>
      <c r="N30" s="73"/>
      <c r="O30" s="69"/>
      <c r="P30" s="69"/>
      <c r="Q30" s="69"/>
      <c r="R30" s="69"/>
      <c r="S30" s="69"/>
      <c r="T30" s="69"/>
      <c r="U30" s="69"/>
      <c r="V30" s="64">
        <f t="shared" si="4"/>
        <v>0</v>
      </c>
      <c r="W30" s="69"/>
      <c r="X30" s="69"/>
      <c r="Y30" s="69"/>
      <c r="Z30" s="69"/>
      <c r="AA30" s="69"/>
      <c r="AB30" s="69"/>
      <c r="AC30" s="69"/>
      <c r="AD30" s="65" t="s">
        <v>4359</v>
      </c>
      <c r="AE30" s="69"/>
      <c r="AF30" s="69"/>
      <c r="AG30" s="69"/>
      <c r="AH30" s="65" t="s">
        <v>4360</v>
      </c>
      <c r="AI30" s="69"/>
      <c r="AJ30" s="69"/>
    </row>
    <row r="31" spans="1:36" ht="15.75" customHeight="1" x14ac:dyDescent="0.15">
      <c r="A31" s="73">
        <v>220</v>
      </c>
      <c r="B31" s="65" t="s">
        <v>4361</v>
      </c>
      <c r="C31" s="65" t="s">
        <v>4362</v>
      </c>
      <c r="D31" s="65">
        <v>2014</v>
      </c>
      <c r="E31" s="69"/>
      <c r="F31" s="69"/>
      <c r="G31" s="77"/>
      <c r="H31" s="69"/>
      <c r="I31" s="69"/>
      <c r="J31" s="69"/>
      <c r="K31" s="70" t="s">
        <v>4363</v>
      </c>
      <c r="L31" s="72"/>
      <c r="M31" s="72"/>
      <c r="N31" s="73"/>
      <c r="O31" s="69"/>
      <c r="P31" s="69"/>
      <c r="Q31" s="69"/>
      <c r="R31" s="69"/>
      <c r="S31" s="69"/>
      <c r="T31" s="69"/>
      <c r="U31" s="69"/>
      <c r="V31" s="64">
        <f t="shared" si="4"/>
        <v>0</v>
      </c>
      <c r="W31" s="69"/>
      <c r="X31" s="69"/>
      <c r="Y31" s="69"/>
      <c r="Z31" s="69"/>
      <c r="AA31" s="69"/>
      <c r="AB31" s="69"/>
      <c r="AC31" s="69"/>
      <c r="AD31" s="65" t="s">
        <v>4362</v>
      </c>
      <c r="AE31" s="69"/>
      <c r="AF31" s="69"/>
      <c r="AG31" s="69"/>
      <c r="AH31" s="65" t="s">
        <v>4364</v>
      </c>
      <c r="AI31" s="69"/>
      <c r="AJ31" s="69"/>
    </row>
    <row r="32" spans="1:36" ht="15.75" customHeight="1" x14ac:dyDescent="0.15">
      <c r="A32" s="64">
        <v>244</v>
      </c>
      <c r="B32" s="65" t="s">
        <v>4365</v>
      </c>
      <c r="C32" s="65" t="s">
        <v>4366</v>
      </c>
      <c r="D32" s="65">
        <v>2007</v>
      </c>
      <c r="E32" s="73"/>
      <c r="F32" s="73"/>
      <c r="G32" s="73"/>
      <c r="H32" s="73"/>
      <c r="I32" s="73"/>
      <c r="J32" s="73"/>
      <c r="K32" s="64" t="s">
        <v>496</v>
      </c>
      <c r="L32" s="73"/>
      <c r="M32" s="73"/>
      <c r="N32" s="73"/>
      <c r="O32" s="73"/>
      <c r="P32" s="73"/>
      <c r="Q32" s="73"/>
      <c r="R32" s="73"/>
      <c r="S32" s="73"/>
      <c r="T32" s="64">
        <f>SUM(Q32:S32)</f>
        <v>0</v>
      </c>
      <c r="U32" s="73"/>
      <c r="V32" s="73"/>
      <c r="W32" s="73"/>
      <c r="X32" s="73"/>
      <c r="Y32" s="73"/>
      <c r="Z32" s="73"/>
      <c r="AA32" s="73"/>
      <c r="AB32" s="65" t="s">
        <v>4366</v>
      </c>
      <c r="AC32" s="73"/>
      <c r="AD32" s="73"/>
      <c r="AE32" s="73"/>
      <c r="AF32" s="65" t="s">
        <v>4367</v>
      </c>
      <c r="AG32" s="73"/>
      <c r="AH32" s="73"/>
      <c r="AI32" s="73"/>
      <c r="AJ32" s="73"/>
    </row>
    <row r="33" spans="1:36" ht="15.75" customHeight="1" x14ac:dyDescent="0.15">
      <c r="A33" s="69">
        <v>224</v>
      </c>
      <c r="B33" s="65" t="s">
        <v>4368</v>
      </c>
      <c r="C33" s="65" t="s">
        <v>4369</v>
      </c>
      <c r="D33" s="65">
        <v>2021</v>
      </c>
      <c r="E33" s="69"/>
      <c r="F33" s="69"/>
      <c r="G33" s="77"/>
      <c r="H33" s="69"/>
      <c r="I33" s="69"/>
      <c r="J33" s="69"/>
      <c r="K33" s="70" t="s">
        <v>4370</v>
      </c>
      <c r="L33" s="72"/>
      <c r="M33" s="72"/>
      <c r="N33" s="73"/>
      <c r="O33" s="69"/>
      <c r="P33" s="69"/>
      <c r="Q33" s="70" t="s">
        <v>10</v>
      </c>
      <c r="R33" s="69"/>
      <c r="S33" s="70">
        <v>1</v>
      </c>
      <c r="T33" s="70">
        <v>0</v>
      </c>
      <c r="U33" s="70">
        <v>0</v>
      </c>
      <c r="V33" s="64">
        <f t="shared" ref="V33:V35" si="5">SUM(S33:U33)</f>
        <v>1</v>
      </c>
      <c r="W33" s="70" t="s">
        <v>4371</v>
      </c>
      <c r="X33" s="69"/>
      <c r="Y33" s="69"/>
      <c r="Z33" s="69"/>
      <c r="AA33" s="69"/>
      <c r="AB33" s="69"/>
      <c r="AC33" s="69"/>
      <c r="AD33" s="65" t="s">
        <v>4372</v>
      </c>
      <c r="AE33" s="70" t="s">
        <v>4373</v>
      </c>
      <c r="AF33" s="69"/>
      <c r="AG33" s="69"/>
      <c r="AH33" s="65" t="s">
        <v>4374</v>
      </c>
      <c r="AI33" s="69"/>
      <c r="AJ33" s="69"/>
    </row>
    <row r="34" spans="1:36" ht="15.75" customHeight="1" x14ac:dyDescent="0.15">
      <c r="A34" s="69">
        <v>225</v>
      </c>
      <c r="B34" s="65" t="s">
        <v>4375</v>
      </c>
      <c r="C34" s="65" t="s">
        <v>4376</v>
      </c>
      <c r="D34" s="65">
        <v>2018</v>
      </c>
      <c r="E34" s="69"/>
      <c r="F34" s="69"/>
      <c r="G34" s="77"/>
      <c r="H34" s="69"/>
      <c r="I34" s="69"/>
      <c r="J34" s="69"/>
      <c r="K34" s="70" t="s">
        <v>404</v>
      </c>
      <c r="L34" s="72"/>
      <c r="M34" s="72"/>
      <c r="N34" s="73"/>
      <c r="O34" s="69"/>
      <c r="P34" s="69"/>
      <c r="Q34" s="69"/>
      <c r="R34" s="69"/>
      <c r="S34" s="69"/>
      <c r="T34" s="69"/>
      <c r="U34" s="69"/>
      <c r="V34" s="64">
        <f t="shared" si="5"/>
        <v>0</v>
      </c>
      <c r="W34" s="69"/>
      <c r="X34" s="69"/>
      <c r="Y34" s="69"/>
      <c r="Z34" s="69"/>
      <c r="AA34" s="69"/>
      <c r="AB34" s="69"/>
      <c r="AC34" s="69"/>
      <c r="AD34" s="65" t="s">
        <v>4377</v>
      </c>
      <c r="AE34" s="69"/>
      <c r="AF34" s="69"/>
      <c r="AG34" s="69"/>
      <c r="AH34" s="65" t="s">
        <v>4378</v>
      </c>
      <c r="AI34" s="69"/>
      <c r="AJ34" s="69"/>
    </row>
    <row r="35" spans="1:36" ht="15.75" customHeight="1" x14ac:dyDescent="0.15">
      <c r="A35" s="73">
        <v>371</v>
      </c>
      <c r="B35" s="65" t="s">
        <v>4379</v>
      </c>
      <c r="C35" s="65" t="s">
        <v>4380</v>
      </c>
      <c r="D35" s="65">
        <v>2021</v>
      </c>
      <c r="E35" s="53"/>
      <c r="F35" s="70">
        <v>3</v>
      </c>
      <c r="G35" s="65">
        <v>-3</v>
      </c>
      <c r="H35" s="70">
        <v>-1</v>
      </c>
      <c r="I35" s="70">
        <v>-3</v>
      </c>
      <c r="J35" s="70">
        <v>0</v>
      </c>
      <c r="K35" s="70" t="s">
        <v>3768</v>
      </c>
      <c r="L35" s="72"/>
      <c r="M35" s="72"/>
      <c r="N35" s="64">
        <v>0</v>
      </c>
      <c r="O35" s="70">
        <v>1</v>
      </c>
      <c r="P35" s="70" t="s">
        <v>165</v>
      </c>
      <c r="Q35" s="70" t="s">
        <v>16</v>
      </c>
      <c r="R35" s="69"/>
      <c r="S35" s="65">
        <v>0</v>
      </c>
      <c r="T35" s="65">
        <v>0.5</v>
      </c>
      <c r="U35" s="70">
        <v>0.5</v>
      </c>
      <c r="V35" s="64">
        <f t="shared" si="5"/>
        <v>1</v>
      </c>
      <c r="W35" s="70" t="s">
        <v>4381</v>
      </c>
      <c r="X35" s="65" t="s">
        <v>2180</v>
      </c>
      <c r="Y35" s="65" t="s">
        <v>2244</v>
      </c>
      <c r="Z35" s="65" t="s">
        <v>88</v>
      </c>
      <c r="AA35" s="72"/>
      <c r="AB35" s="69"/>
      <c r="AC35" s="69"/>
      <c r="AD35" s="70" t="s">
        <v>4382</v>
      </c>
      <c r="AE35" s="70" t="s">
        <v>4383</v>
      </c>
      <c r="AF35" s="70" t="s">
        <v>4384</v>
      </c>
      <c r="AG35" s="69"/>
      <c r="AH35" s="65" t="s">
        <v>4385</v>
      </c>
      <c r="AI35" s="70" t="s">
        <v>96</v>
      </c>
      <c r="AJ35" s="70" t="s">
        <v>126</v>
      </c>
    </row>
    <row r="36" spans="1:36" ht="15.75" customHeight="1" x14ac:dyDescent="0.15">
      <c r="A36" s="64">
        <v>255</v>
      </c>
      <c r="B36" s="65" t="s">
        <v>4386</v>
      </c>
      <c r="C36" s="65" t="s">
        <v>4387</v>
      </c>
      <c r="D36" s="65">
        <v>2003</v>
      </c>
      <c r="E36" s="73"/>
      <c r="F36" s="73"/>
      <c r="G36" s="73"/>
      <c r="H36" s="73"/>
      <c r="I36" s="73"/>
      <c r="J36" s="73"/>
      <c r="K36" s="64" t="s">
        <v>44</v>
      </c>
      <c r="L36" s="73"/>
      <c r="M36" s="73"/>
      <c r="N36" s="73"/>
      <c r="O36" s="73"/>
      <c r="P36" s="73"/>
      <c r="Q36" s="73"/>
      <c r="R36" s="73"/>
      <c r="S36" s="73"/>
      <c r="T36" s="64">
        <f t="shared" ref="T36:T37" si="6">SUM(Q36:S36)</f>
        <v>0</v>
      </c>
      <c r="U36" s="73"/>
      <c r="V36" s="73"/>
      <c r="W36" s="73"/>
      <c r="X36" s="73"/>
      <c r="Y36" s="73"/>
      <c r="Z36" s="73"/>
      <c r="AA36" s="73"/>
      <c r="AB36" s="65" t="s">
        <v>4387</v>
      </c>
      <c r="AC36" s="73"/>
      <c r="AD36" s="73"/>
      <c r="AE36" s="73"/>
      <c r="AF36" s="65" t="s">
        <v>4388</v>
      </c>
      <c r="AG36" s="73"/>
      <c r="AH36" s="73"/>
      <c r="AI36" s="73"/>
      <c r="AJ36" s="73"/>
    </row>
    <row r="37" spans="1:36" ht="15.75" customHeight="1" x14ac:dyDescent="0.15">
      <c r="A37" s="73">
        <v>256</v>
      </c>
      <c r="B37" s="65" t="s">
        <v>4389</v>
      </c>
      <c r="C37" s="65" t="s">
        <v>4390</v>
      </c>
      <c r="D37" s="65">
        <v>2021</v>
      </c>
      <c r="E37" s="73"/>
      <c r="F37" s="73"/>
      <c r="G37" s="73"/>
      <c r="H37" s="73"/>
      <c r="I37" s="73"/>
      <c r="J37" s="73"/>
      <c r="K37" s="73"/>
      <c r="L37" s="73"/>
      <c r="M37" s="73"/>
      <c r="N37" s="73"/>
      <c r="O37" s="73"/>
      <c r="P37" s="73"/>
      <c r="Q37" s="73"/>
      <c r="R37" s="73"/>
      <c r="S37" s="73"/>
      <c r="T37" s="64">
        <f t="shared" si="6"/>
        <v>0</v>
      </c>
      <c r="U37" s="73"/>
      <c r="V37" s="73"/>
      <c r="W37" s="73"/>
      <c r="X37" s="73"/>
      <c r="Y37" s="73"/>
      <c r="Z37" s="73"/>
      <c r="AA37" s="73"/>
      <c r="AB37" s="65" t="s">
        <v>4390</v>
      </c>
      <c r="AC37" s="73"/>
      <c r="AD37" s="73"/>
      <c r="AE37" s="73"/>
      <c r="AF37" s="72"/>
      <c r="AG37" s="73"/>
      <c r="AH37" s="73"/>
      <c r="AI37" s="73"/>
      <c r="AJ37" s="73"/>
    </row>
    <row r="38" spans="1:36" ht="15.75" customHeight="1" x14ac:dyDescent="0.15">
      <c r="A38" s="69">
        <v>233</v>
      </c>
      <c r="B38" s="65" t="s">
        <v>4391</v>
      </c>
      <c r="C38" s="65" t="s">
        <v>4392</v>
      </c>
      <c r="D38" s="65">
        <v>2021</v>
      </c>
      <c r="E38" s="69"/>
      <c r="F38" s="69"/>
      <c r="G38" s="77"/>
      <c r="H38" s="69"/>
      <c r="I38" s="70">
        <v>-6</v>
      </c>
      <c r="J38" s="70">
        <v>5</v>
      </c>
      <c r="K38" s="70" t="s">
        <v>404</v>
      </c>
      <c r="L38" s="72"/>
      <c r="M38" s="72"/>
      <c r="N38" s="73"/>
      <c r="O38" s="69"/>
      <c r="P38" s="69"/>
      <c r="Q38" s="70" t="s">
        <v>10</v>
      </c>
      <c r="R38" s="69"/>
      <c r="S38" s="69"/>
      <c r="T38" s="69"/>
      <c r="U38" s="69"/>
      <c r="V38" s="64">
        <f t="shared" ref="V38:V39" si="7">SUM(S38:U38)</f>
        <v>0</v>
      </c>
      <c r="W38" s="72"/>
      <c r="X38" s="72"/>
      <c r="Y38" s="69"/>
      <c r="Z38" s="69"/>
      <c r="AA38" s="69"/>
      <c r="AB38" s="69"/>
      <c r="AC38" s="69"/>
      <c r="AD38" s="65" t="s">
        <v>4392</v>
      </c>
      <c r="AE38" s="69"/>
      <c r="AF38" s="69"/>
      <c r="AG38" s="69"/>
      <c r="AH38" s="65" t="s">
        <v>4393</v>
      </c>
      <c r="AI38" s="69"/>
      <c r="AJ38" s="69"/>
    </row>
    <row r="39" spans="1:36" ht="15.75" customHeight="1" x14ac:dyDescent="0.15">
      <c r="A39" s="69">
        <v>234</v>
      </c>
      <c r="B39" s="65" t="s">
        <v>4394</v>
      </c>
      <c r="C39" s="65" t="s">
        <v>4395</v>
      </c>
      <c r="D39" s="72"/>
      <c r="E39" s="69"/>
      <c r="F39" s="69"/>
      <c r="G39" s="64">
        <v>-10</v>
      </c>
      <c r="H39" s="69"/>
      <c r="I39" s="69"/>
      <c r="J39" s="69"/>
      <c r="K39" s="70" t="s">
        <v>42</v>
      </c>
      <c r="L39" s="72"/>
      <c r="M39" s="72"/>
      <c r="N39" s="73"/>
      <c r="O39" s="69"/>
      <c r="P39" s="69"/>
      <c r="Q39" s="69"/>
      <c r="R39" s="69"/>
      <c r="S39" s="70">
        <v>0.25</v>
      </c>
      <c r="T39" s="70">
        <v>0.75</v>
      </c>
      <c r="U39" s="70">
        <v>0</v>
      </c>
      <c r="V39" s="64">
        <f t="shared" si="7"/>
        <v>1</v>
      </c>
      <c r="W39" s="70" t="s">
        <v>4396</v>
      </c>
      <c r="X39" s="72"/>
      <c r="Y39" s="69"/>
      <c r="Z39" s="69"/>
      <c r="AA39" s="69"/>
      <c r="AB39" s="69"/>
      <c r="AC39" s="69"/>
      <c r="AD39" s="65" t="s">
        <v>4397</v>
      </c>
      <c r="AE39" s="69"/>
      <c r="AF39" s="70" t="s">
        <v>4398</v>
      </c>
      <c r="AG39" s="69"/>
      <c r="AH39" s="72"/>
      <c r="AI39" s="69"/>
      <c r="AJ39" s="69"/>
    </row>
    <row r="40" spans="1:36" ht="15.75" customHeight="1" x14ac:dyDescent="0.15">
      <c r="A40" s="73">
        <v>444</v>
      </c>
      <c r="B40" s="65" t="s">
        <v>4399</v>
      </c>
      <c r="C40" s="65" t="s">
        <v>4400</v>
      </c>
      <c r="D40" s="65">
        <v>2021</v>
      </c>
      <c r="E40" s="64">
        <v>3</v>
      </c>
      <c r="F40" s="73"/>
      <c r="G40" s="73"/>
      <c r="H40" s="73"/>
      <c r="I40" s="73"/>
      <c r="J40" s="73"/>
      <c r="K40" s="64" t="s">
        <v>45</v>
      </c>
      <c r="L40" s="73"/>
      <c r="M40" s="73"/>
      <c r="N40" s="73"/>
      <c r="O40" s="73"/>
      <c r="P40" s="73"/>
      <c r="Q40" s="73"/>
      <c r="R40" s="73"/>
      <c r="S40" s="73"/>
      <c r="T40" s="64">
        <f>SUM(Q40:S40)</f>
        <v>0</v>
      </c>
      <c r="U40" s="73"/>
      <c r="V40" s="64" t="s">
        <v>4401</v>
      </c>
      <c r="W40" s="64" t="s">
        <v>4402</v>
      </c>
      <c r="X40" s="73"/>
      <c r="Y40" s="73"/>
      <c r="Z40" s="73"/>
      <c r="AA40" s="73"/>
      <c r="AB40" s="64" t="s">
        <v>4403</v>
      </c>
      <c r="AC40" s="64" t="s">
        <v>4404</v>
      </c>
      <c r="AD40" s="73"/>
      <c r="AE40" s="73"/>
      <c r="AF40" s="72"/>
      <c r="AG40" s="73"/>
      <c r="AH40" s="73"/>
      <c r="AI40" s="73"/>
      <c r="AJ40" s="73"/>
    </row>
    <row r="41" spans="1:36" ht="15.75" customHeight="1" x14ac:dyDescent="0.15">
      <c r="A41" s="73">
        <v>261</v>
      </c>
      <c r="B41" s="65" t="s">
        <v>4405</v>
      </c>
      <c r="C41" s="65" t="s">
        <v>4406</v>
      </c>
      <c r="D41" s="65">
        <v>2021</v>
      </c>
      <c r="E41" s="69"/>
      <c r="F41" s="69"/>
      <c r="G41" s="64">
        <v>-10</v>
      </c>
      <c r="H41" s="69"/>
      <c r="I41" s="70">
        <v>-6</v>
      </c>
      <c r="J41" s="70">
        <v>5</v>
      </c>
      <c r="K41" s="70" t="s">
        <v>42</v>
      </c>
      <c r="L41" s="72"/>
      <c r="M41" s="72"/>
      <c r="N41" s="73"/>
      <c r="O41" s="69"/>
      <c r="P41" s="69"/>
      <c r="Q41" s="69"/>
      <c r="R41" s="69"/>
      <c r="S41" s="69"/>
      <c r="T41" s="69"/>
      <c r="U41" s="69"/>
      <c r="V41" s="64">
        <f>SUM(S41:U41)</f>
        <v>0</v>
      </c>
      <c r="W41" s="69"/>
      <c r="X41" s="70" t="s">
        <v>4225</v>
      </c>
      <c r="Y41" s="70" t="s">
        <v>496</v>
      </c>
      <c r="Z41" s="69"/>
      <c r="AA41" s="69"/>
      <c r="AB41" s="69"/>
      <c r="AC41" s="69"/>
      <c r="AD41" s="65" t="s">
        <v>4406</v>
      </c>
      <c r="AE41" s="69"/>
      <c r="AF41" s="69"/>
      <c r="AG41" s="69"/>
      <c r="AH41" s="65" t="s">
        <v>4407</v>
      </c>
      <c r="AI41" s="69"/>
      <c r="AJ41" s="69"/>
    </row>
    <row r="42" spans="1:36" ht="15.75" customHeight="1" x14ac:dyDescent="0.15">
      <c r="A42" s="64">
        <v>270</v>
      </c>
      <c r="B42" s="65" t="s">
        <v>4408</v>
      </c>
      <c r="C42" s="65" t="s">
        <v>4409</v>
      </c>
      <c r="D42" s="65">
        <v>2016</v>
      </c>
      <c r="E42" s="73"/>
      <c r="F42" s="73"/>
      <c r="G42" s="73"/>
      <c r="H42" s="73"/>
      <c r="I42" s="73"/>
      <c r="J42" s="73"/>
      <c r="K42" s="73"/>
      <c r="L42" s="73"/>
      <c r="M42" s="73"/>
      <c r="N42" s="73"/>
      <c r="O42" s="73"/>
      <c r="P42" s="73"/>
      <c r="Q42" s="73"/>
      <c r="R42" s="73"/>
      <c r="S42" s="73"/>
      <c r="T42" s="64">
        <f t="shared" ref="T42:T46" si="8">SUM(Q42:S42)</f>
        <v>0</v>
      </c>
      <c r="U42" s="73"/>
      <c r="V42" s="73"/>
      <c r="W42" s="73"/>
      <c r="X42" s="73"/>
      <c r="Y42" s="73"/>
      <c r="Z42" s="73"/>
      <c r="AA42" s="73"/>
      <c r="AB42" s="65" t="s">
        <v>4409</v>
      </c>
      <c r="AC42" s="73"/>
      <c r="AD42" s="73"/>
      <c r="AE42" s="73"/>
      <c r="AF42" s="65" t="s">
        <v>4410</v>
      </c>
      <c r="AG42" s="73"/>
      <c r="AH42" s="73"/>
      <c r="AI42" s="73"/>
      <c r="AJ42" s="73"/>
    </row>
    <row r="43" spans="1:36" ht="15.75" customHeight="1" x14ac:dyDescent="0.15">
      <c r="A43" s="64">
        <v>271</v>
      </c>
      <c r="B43" s="65" t="s">
        <v>4411</v>
      </c>
      <c r="C43" s="65" t="s">
        <v>4412</v>
      </c>
      <c r="D43" s="65">
        <v>1985</v>
      </c>
      <c r="E43" s="73"/>
      <c r="F43" s="73"/>
      <c r="G43" s="73"/>
      <c r="H43" s="73"/>
      <c r="I43" s="73"/>
      <c r="J43" s="73"/>
      <c r="K43" s="73"/>
      <c r="L43" s="73"/>
      <c r="M43" s="73"/>
      <c r="N43" s="73"/>
      <c r="O43" s="73"/>
      <c r="P43" s="73"/>
      <c r="Q43" s="73"/>
      <c r="R43" s="73"/>
      <c r="S43" s="73"/>
      <c r="T43" s="64">
        <f t="shared" si="8"/>
        <v>0</v>
      </c>
      <c r="U43" s="73"/>
      <c r="V43" s="73"/>
      <c r="W43" s="73"/>
      <c r="X43" s="73"/>
      <c r="Y43" s="73"/>
      <c r="Z43" s="73"/>
      <c r="AA43" s="73"/>
      <c r="AB43" s="65" t="s">
        <v>4412</v>
      </c>
      <c r="AC43" s="73"/>
      <c r="AD43" s="73"/>
      <c r="AE43" s="73"/>
      <c r="AF43" s="65" t="s">
        <v>4413</v>
      </c>
      <c r="AG43" s="73"/>
      <c r="AH43" s="73"/>
      <c r="AI43" s="73"/>
      <c r="AJ43" s="73"/>
    </row>
    <row r="44" spans="1:36" ht="15.75" customHeight="1" x14ac:dyDescent="0.15">
      <c r="A44" s="64">
        <v>273</v>
      </c>
      <c r="B44" s="65" t="s">
        <v>4414</v>
      </c>
      <c r="C44" s="65" t="s">
        <v>4415</v>
      </c>
      <c r="D44" s="65">
        <v>2010</v>
      </c>
      <c r="E44" s="73"/>
      <c r="F44" s="73"/>
      <c r="G44" s="73"/>
      <c r="H44" s="73"/>
      <c r="I44" s="73"/>
      <c r="J44" s="73"/>
      <c r="K44" s="73"/>
      <c r="L44" s="73"/>
      <c r="M44" s="73"/>
      <c r="N44" s="73"/>
      <c r="O44" s="73"/>
      <c r="P44" s="73"/>
      <c r="Q44" s="73"/>
      <c r="R44" s="73"/>
      <c r="S44" s="73"/>
      <c r="T44" s="64">
        <f t="shared" si="8"/>
        <v>0</v>
      </c>
      <c r="U44" s="73"/>
      <c r="V44" s="73"/>
      <c r="W44" s="73"/>
      <c r="X44" s="73"/>
      <c r="Y44" s="73"/>
      <c r="Z44" s="73"/>
      <c r="AA44" s="73"/>
      <c r="AB44" s="65" t="s">
        <v>4415</v>
      </c>
      <c r="AC44" s="73"/>
      <c r="AD44" s="73"/>
      <c r="AE44" s="73"/>
      <c r="AF44" s="65" t="s">
        <v>4416</v>
      </c>
      <c r="AG44" s="73"/>
      <c r="AH44" s="73"/>
      <c r="AI44" s="73"/>
      <c r="AJ44" s="73"/>
    </row>
    <row r="45" spans="1:36" ht="15.75" customHeight="1" x14ac:dyDescent="0.15">
      <c r="A45" s="73">
        <v>274</v>
      </c>
      <c r="B45" s="65" t="s">
        <v>4417</v>
      </c>
      <c r="C45" s="65" t="s">
        <v>4418</v>
      </c>
      <c r="D45" s="65">
        <v>2010</v>
      </c>
      <c r="E45" s="73"/>
      <c r="F45" s="73"/>
      <c r="G45" s="73"/>
      <c r="H45" s="73"/>
      <c r="I45" s="73"/>
      <c r="J45" s="73"/>
      <c r="K45" s="73"/>
      <c r="L45" s="73"/>
      <c r="M45" s="73"/>
      <c r="N45" s="73"/>
      <c r="O45" s="73"/>
      <c r="P45" s="73"/>
      <c r="Q45" s="73"/>
      <c r="R45" s="73"/>
      <c r="S45" s="73"/>
      <c r="T45" s="64">
        <f t="shared" si="8"/>
        <v>0</v>
      </c>
      <c r="U45" s="73"/>
      <c r="V45" s="73"/>
      <c r="W45" s="73"/>
      <c r="X45" s="73"/>
      <c r="Y45" s="73"/>
      <c r="Z45" s="73"/>
      <c r="AA45" s="73"/>
      <c r="AB45" s="65" t="s">
        <v>4418</v>
      </c>
      <c r="AC45" s="73"/>
      <c r="AD45" s="73"/>
      <c r="AE45" s="73"/>
      <c r="AF45" s="65" t="s">
        <v>4419</v>
      </c>
      <c r="AG45" s="73"/>
      <c r="AH45" s="73"/>
      <c r="AI45" s="73"/>
      <c r="AJ45" s="73"/>
    </row>
    <row r="46" spans="1:36" ht="15.75" customHeight="1" x14ac:dyDescent="0.15">
      <c r="A46" s="64">
        <v>276</v>
      </c>
      <c r="B46" s="65" t="s">
        <v>4420</v>
      </c>
      <c r="C46" s="65" t="s">
        <v>1660</v>
      </c>
      <c r="D46" s="65">
        <v>2014</v>
      </c>
      <c r="E46" s="73"/>
      <c r="F46" s="73"/>
      <c r="G46" s="73"/>
      <c r="H46" s="73"/>
      <c r="I46" s="73"/>
      <c r="J46" s="73"/>
      <c r="K46" s="64" t="s">
        <v>42</v>
      </c>
      <c r="L46" s="73"/>
      <c r="M46" s="73"/>
      <c r="N46" s="73"/>
      <c r="O46" s="73"/>
      <c r="P46" s="73"/>
      <c r="Q46" s="73"/>
      <c r="R46" s="73"/>
      <c r="S46" s="73"/>
      <c r="T46" s="64">
        <f t="shared" si="8"/>
        <v>0</v>
      </c>
      <c r="U46" s="73"/>
      <c r="V46" s="73"/>
      <c r="W46" s="73"/>
      <c r="X46" s="73"/>
      <c r="Y46" s="73"/>
      <c r="Z46" s="73"/>
      <c r="AA46" s="73"/>
      <c r="AB46" s="65" t="s">
        <v>1660</v>
      </c>
      <c r="AC46" s="73"/>
      <c r="AD46" s="73"/>
      <c r="AE46" s="73"/>
      <c r="AF46" s="65"/>
      <c r="AG46" s="73"/>
      <c r="AH46" s="73"/>
      <c r="AI46" s="73"/>
      <c r="AJ46" s="73"/>
    </row>
    <row r="47" spans="1:36" ht="15.75" customHeight="1" x14ac:dyDescent="0.15">
      <c r="A47" s="73">
        <v>265</v>
      </c>
      <c r="B47" s="65" t="s">
        <v>4421</v>
      </c>
      <c r="C47" s="65" t="s">
        <v>4422</v>
      </c>
      <c r="D47" s="65">
        <v>2019</v>
      </c>
      <c r="E47" s="69"/>
      <c r="F47" s="69"/>
      <c r="G47" s="64">
        <v>-10</v>
      </c>
      <c r="H47" s="69"/>
      <c r="I47" s="69"/>
      <c r="J47" s="69"/>
      <c r="K47" s="70" t="s">
        <v>42</v>
      </c>
      <c r="L47" s="72"/>
      <c r="M47" s="72"/>
      <c r="N47" s="73"/>
      <c r="O47" s="69"/>
      <c r="P47" s="69"/>
      <c r="Q47" s="69"/>
      <c r="R47" s="69"/>
      <c r="S47" s="69"/>
      <c r="T47" s="69"/>
      <c r="U47" s="69"/>
      <c r="V47" s="64">
        <f t="shared" ref="V47:V49" si="9">SUM(S47:U47)</f>
        <v>0</v>
      </c>
      <c r="W47" s="69"/>
      <c r="X47" s="69"/>
      <c r="Y47" s="69"/>
      <c r="Z47" s="69"/>
      <c r="AA47" s="69"/>
      <c r="AB47" s="69"/>
      <c r="AC47" s="69"/>
      <c r="AD47" s="65" t="s">
        <v>4422</v>
      </c>
      <c r="AE47" s="69"/>
      <c r="AF47" s="69"/>
      <c r="AG47" s="69"/>
      <c r="AH47" s="72"/>
      <c r="AI47" s="69"/>
      <c r="AJ47" s="69"/>
    </row>
    <row r="48" spans="1:36" ht="15.75" customHeight="1" x14ac:dyDescent="0.15">
      <c r="A48" s="73">
        <v>267</v>
      </c>
      <c r="B48" s="65" t="s">
        <v>4423</v>
      </c>
      <c r="C48" s="65" t="s">
        <v>4424</v>
      </c>
      <c r="D48" s="65">
        <v>1987</v>
      </c>
      <c r="E48" s="69"/>
      <c r="F48" s="69"/>
      <c r="G48" s="77"/>
      <c r="H48" s="69"/>
      <c r="I48" s="69"/>
      <c r="J48" s="69"/>
      <c r="K48" s="70" t="s">
        <v>216</v>
      </c>
      <c r="L48" s="72"/>
      <c r="M48" s="72"/>
      <c r="N48" s="73"/>
      <c r="O48" s="69"/>
      <c r="P48" s="69"/>
      <c r="Q48" s="69"/>
      <c r="R48" s="69"/>
      <c r="S48" s="69"/>
      <c r="T48" s="69"/>
      <c r="U48" s="69"/>
      <c r="V48" s="64">
        <f t="shared" si="9"/>
        <v>0</v>
      </c>
      <c r="W48" s="69"/>
      <c r="X48" s="69"/>
      <c r="Y48" s="69"/>
      <c r="Z48" s="69"/>
      <c r="AA48" s="69"/>
      <c r="AB48" s="69"/>
      <c r="AC48" s="69"/>
      <c r="AD48" s="65" t="s">
        <v>4424</v>
      </c>
      <c r="AE48" s="69"/>
      <c r="AF48" s="69"/>
      <c r="AG48" s="69"/>
      <c r="AH48" s="72"/>
      <c r="AI48" s="69"/>
      <c r="AJ48" s="69"/>
    </row>
    <row r="49" spans="1:36" ht="15.75" customHeight="1" x14ac:dyDescent="0.15">
      <c r="A49" s="69">
        <v>251</v>
      </c>
      <c r="B49" s="65" t="s">
        <v>4425</v>
      </c>
      <c r="C49" s="65" t="s">
        <v>4426</v>
      </c>
      <c r="D49" s="65">
        <v>2015</v>
      </c>
      <c r="E49" s="70" t="s">
        <v>3743</v>
      </c>
      <c r="F49" s="70">
        <v>3</v>
      </c>
      <c r="G49" s="64">
        <v>-10</v>
      </c>
      <c r="H49" s="70">
        <v>-7</v>
      </c>
      <c r="I49" s="70">
        <v>-9</v>
      </c>
      <c r="J49" s="70">
        <v>0</v>
      </c>
      <c r="K49" s="70" t="s">
        <v>42</v>
      </c>
      <c r="L49" s="72"/>
      <c r="M49" s="72"/>
      <c r="N49" s="64">
        <v>0</v>
      </c>
      <c r="O49" s="70">
        <v>1</v>
      </c>
      <c r="P49" s="70" t="s">
        <v>268</v>
      </c>
      <c r="Q49" s="70" t="s">
        <v>10</v>
      </c>
      <c r="R49" s="69"/>
      <c r="S49" s="70">
        <v>0.25</v>
      </c>
      <c r="T49" s="70">
        <v>0.75</v>
      </c>
      <c r="U49" s="70">
        <v>0</v>
      </c>
      <c r="V49" s="64">
        <f t="shared" si="9"/>
        <v>1</v>
      </c>
      <c r="W49" s="70" t="s">
        <v>3756</v>
      </c>
      <c r="X49" s="70" t="s">
        <v>4427</v>
      </c>
      <c r="Y49" s="70" t="s">
        <v>496</v>
      </c>
      <c r="Z49" s="70" t="s">
        <v>88</v>
      </c>
      <c r="AA49" s="70" t="s">
        <v>4428</v>
      </c>
      <c r="AB49" s="69"/>
      <c r="AC49" s="69"/>
      <c r="AD49" s="65" t="s">
        <v>4426</v>
      </c>
      <c r="AE49" s="69"/>
      <c r="AF49" s="69"/>
      <c r="AG49" s="69"/>
      <c r="AH49" s="65" t="s">
        <v>4429</v>
      </c>
      <c r="AI49" s="69"/>
      <c r="AJ49" s="69"/>
    </row>
    <row r="50" spans="1:36" ht="15.75" customHeight="1" x14ac:dyDescent="0.15">
      <c r="A50" s="64">
        <v>293</v>
      </c>
      <c r="B50" s="65" t="s">
        <v>4430</v>
      </c>
      <c r="C50" s="65" t="s">
        <v>4431</v>
      </c>
      <c r="D50" s="65">
        <v>2020</v>
      </c>
      <c r="E50" s="73"/>
      <c r="F50" s="73"/>
      <c r="G50" s="73"/>
      <c r="H50" s="73"/>
      <c r="I50" s="73"/>
      <c r="J50" s="73"/>
      <c r="K50" s="73"/>
      <c r="L50" s="73"/>
      <c r="M50" s="73"/>
      <c r="N50" s="73"/>
      <c r="O50" s="73"/>
      <c r="P50" s="73"/>
      <c r="Q50" s="73"/>
      <c r="R50" s="73"/>
      <c r="S50" s="73"/>
      <c r="T50" s="64">
        <f t="shared" ref="T50:T55" si="10">SUM(Q50:S50)</f>
        <v>0</v>
      </c>
      <c r="U50" s="73"/>
      <c r="V50" s="73"/>
      <c r="W50" s="73"/>
      <c r="X50" s="73"/>
      <c r="Y50" s="73"/>
      <c r="Z50" s="73"/>
      <c r="AA50" s="73"/>
      <c r="AB50" s="65" t="s">
        <v>4431</v>
      </c>
      <c r="AC50" s="73"/>
      <c r="AD50" s="73"/>
      <c r="AE50" s="73"/>
      <c r="AF50" s="65" t="s">
        <v>4432</v>
      </c>
      <c r="AG50" s="73"/>
      <c r="AH50" s="73"/>
      <c r="AI50" s="73"/>
      <c r="AJ50" s="73"/>
    </row>
    <row r="51" spans="1:36" ht="13" x14ac:dyDescent="0.15">
      <c r="A51" s="73">
        <v>297</v>
      </c>
      <c r="B51" s="65" t="s">
        <v>4433</v>
      </c>
      <c r="C51" s="65" t="s">
        <v>4434</v>
      </c>
      <c r="D51" s="65">
        <v>2019</v>
      </c>
      <c r="E51" s="73"/>
      <c r="F51" s="73"/>
      <c r="G51" s="73"/>
      <c r="H51" s="73"/>
      <c r="I51" s="73"/>
      <c r="J51" s="73"/>
      <c r="K51" s="73"/>
      <c r="L51" s="73"/>
      <c r="M51" s="73"/>
      <c r="N51" s="73"/>
      <c r="O51" s="73"/>
      <c r="P51" s="73"/>
      <c r="Q51" s="73"/>
      <c r="R51" s="73"/>
      <c r="S51" s="73"/>
      <c r="T51" s="64">
        <f t="shared" si="10"/>
        <v>0</v>
      </c>
      <c r="U51" s="73"/>
      <c r="V51" s="73"/>
      <c r="W51" s="73"/>
      <c r="X51" s="73"/>
      <c r="Y51" s="73"/>
      <c r="Z51" s="73"/>
      <c r="AA51" s="73"/>
      <c r="AB51" s="65" t="s">
        <v>4434</v>
      </c>
      <c r="AC51" s="73"/>
      <c r="AD51" s="73"/>
      <c r="AE51" s="73"/>
      <c r="AF51" s="65" t="s">
        <v>4435</v>
      </c>
      <c r="AG51" s="73"/>
      <c r="AH51" s="73"/>
      <c r="AI51" s="73"/>
      <c r="AJ51" s="73"/>
    </row>
    <row r="52" spans="1:36" ht="13" x14ac:dyDescent="0.15">
      <c r="A52" s="64">
        <v>457</v>
      </c>
      <c r="B52" s="65" t="s">
        <v>4436</v>
      </c>
      <c r="C52" s="65" t="s">
        <v>4437</v>
      </c>
      <c r="D52" s="65">
        <v>2021</v>
      </c>
      <c r="E52" s="64" t="s">
        <v>4438</v>
      </c>
      <c r="F52" s="64"/>
      <c r="G52" s="64">
        <v>-7</v>
      </c>
      <c r="H52" s="65"/>
      <c r="I52" s="64"/>
      <c r="J52" s="64"/>
      <c r="K52" s="64" t="s">
        <v>3833</v>
      </c>
      <c r="L52" s="64">
        <v>1</v>
      </c>
      <c r="M52" s="64">
        <v>0</v>
      </c>
      <c r="N52" s="64"/>
      <c r="O52" s="65"/>
      <c r="P52" s="66"/>
      <c r="Q52" s="64">
        <v>0.75</v>
      </c>
      <c r="R52" s="64">
        <v>0.25</v>
      </c>
      <c r="S52" s="64"/>
      <c r="T52" s="64">
        <f t="shared" si="10"/>
        <v>1</v>
      </c>
      <c r="U52" s="64" t="s">
        <v>4439</v>
      </c>
      <c r="V52" s="64"/>
      <c r="W52" s="64" t="s">
        <v>4440</v>
      </c>
      <c r="X52" s="64" t="s">
        <v>4441</v>
      </c>
      <c r="Y52" s="64"/>
      <c r="Z52" s="66"/>
      <c r="AA52" s="64"/>
      <c r="AB52" s="65" t="s">
        <v>4442</v>
      </c>
      <c r="AC52" s="64" t="s">
        <v>4443</v>
      </c>
      <c r="AD52" s="64" t="s">
        <v>4444</v>
      </c>
      <c r="AE52" s="66"/>
      <c r="AF52" s="65" t="s">
        <v>4445</v>
      </c>
      <c r="AG52" s="64"/>
      <c r="AH52" s="64" t="s">
        <v>126</v>
      </c>
      <c r="AI52" s="64"/>
      <c r="AJ52" s="64"/>
    </row>
    <row r="53" spans="1:36" ht="13" x14ac:dyDescent="0.15">
      <c r="A53" s="64">
        <v>298</v>
      </c>
      <c r="B53" s="65" t="s">
        <v>4446</v>
      </c>
      <c r="C53" s="65" t="s">
        <v>4447</v>
      </c>
      <c r="D53" s="65">
        <v>2012</v>
      </c>
      <c r="E53" s="73"/>
      <c r="F53" s="73"/>
      <c r="G53" s="73"/>
      <c r="H53" s="73"/>
      <c r="I53" s="73"/>
      <c r="J53" s="73"/>
      <c r="K53" s="73"/>
      <c r="L53" s="73"/>
      <c r="M53" s="73"/>
      <c r="N53" s="73"/>
      <c r="O53" s="73"/>
      <c r="P53" s="73"/>
      <c r="Q53" s="73"/>
      <c r="R53" s="73"/>
      <c r="S53" s="73"/>
      <c r="T53" s="64">
        <f t="shared" si="10"/>
        <v>0</v>
      </c>
      <c r="U53" s="73"/>
      <c r="V53" s="73"/>
      <c r="W53" s="73"/>
      <c r="X53" s="73"/>
      <c r="Y53" s="73"/>
      <c r="Z53" s="73"/>
      <c r="AA53" s="73"/>
      <c r="AB53" s="65" t="s">
        <v>4447</v>
      </c>
      <c r="AC53" s="73"/>
      <c r="AD53" s="73"/>
      <c r="AE53" s="73"/>
      <c r="AF53" s="72"/>
      <c r="AG53" s="73"/>
      <c r="AH53" s="73"/>
      <c r="AI53" s="73"/>
      <c r="AJ53" s="73"/>
    </row>
    <row r="54" spans="1:36" ht="13" x14ac:dyDescent="0.15">
      <c r="A54" s="73">
        <v>299</v>
      </c>
      <c r="B54" s="65" t="s">
        <v>4448</v>
      </c>
      <c r="C54" s="65" t="s">
        <v>4449</v>
      </c>
      <c r="D54" s="65">
        <v>2008</v>
      </c>
      <c r="E54" s="73"/>
      <c r="F54" s="73"/>
      <c r="G54" s="73"/>
      <c r="H54" s="73"/>
      <c r="I54" s="73"/>
      <c r="J54" s="73"/>
      <c r="K54" s="73"/>
      <c r="L54" s="73"/>
      <c r="M54" s="73"/>
      <c r="N54" s="73"/>
      <c r="O54" s="73"/>
      <c r="P54" s="73"/>
      <c r="Q54" s="73"/>
      <c r="R54" s="73"/>
      <c r="S54" s="73"/>
      <c r="T54" s="64">
        <f t="shared" si="10"/>
        <v>0</v>
      </c>
      <c r="U54" s="73"/>
      <c r="V54" s="73"/>
      <c r="W54" s="73"/>
      <c r="X54" s="73"/>
      <c r="Y54" s="73"/>
      <c r="Z54" s="73"/>
      <c r="AA54" s="73"/>
      <c r="AB54" s="65" t="s">
        <v>4449</v>
      </c>
      <c r="AC54" s="73"/>
      <c r="AD54" s="73"/>
      <c r="AE54" s="73"/>
      <c r="AF54" s="65" t="s">
        <v>4450</v>
      </c>
      <c r="AG54" s="73"/>
      <c r="AH54" s="73"/>
      <c r="AI54" s="73"/>
      <c r="AJ54" s="73"/>
    </row>
    <row r="55" spans="1:36" ht="13" x14ac:dyDescent="0.15">
      <c r="A55" s="64">
        <v>308</v>
      </c>
      <c r="B55" s="65" t="s">
        <v>4451</v>
      </c>
      <c r="C55" s="65" t="s">
        <v>4452</v>
      </c>
      <c r="D55" s="65">
        <v>2015</v>
      </c>
      <c r="E55" s="73"/>
      <c r="F55" s="73"/>
      <c r="G55" s="73"/>
      <c r="H55" s="73"/>
      <c r="I55" s="73"/>
      <c r="J55" s="73"/>
      <c r="K55" s="64" t="s">
        <v>4453</v>
      </c>
      <c r="L55" s="73"/>
      <c r="M55" s="73"/>
      <c r="N55" s="73"/>
      <c r="O55" s="73"/>
      <c r="P55" s="73"/>
      <c r="Q55" s="73"/>
      <c r="R55" s="73"/>
      <c r="S55" s="73"/>
      <c r="T55" s="64">
        <f t="shared" si="10"/>
        <v>0</v>
      </c>
      <c r="U55" s="73"/>
      <c r="V55" s="73"/>
      <c r="W55" s="73"/>
      <c r="X55" s="73"/>
      <c r="Y55" s="73"/>
      <c r="Z55" s="73"/>
      <c r="AA55" s="73"/>
      <c r="AB55" s="65" t="s">
        <v>4452</v>
      </c>
      <c r="AC55" s="73"/>
      <c r="AD55" s="73"/>
      <c r="AE55" s="73"/>
      <c r="AF55" s="65" t="s">
        <v>4454</v>
      </c>
      <c r="AG55" s="73"/>
      <c r="AH55" s="73"/>
      <c r="AI55" s="73"/>
      <c r="AJ55" s="73"/>
    </row>
    <row r="56" spans="1:36" ht="13" x14ac:dyDescent="0.15">
      <c r="A56" s="69">
        <v>276</v>
      </c>
      <c r="B56" s="53" t="s">
        <v>4455</v>
      </c>
      <c r="C56" s="65" t="s">
        <v>4456</v>
      </c>
      <c r="D56" s="65">
        <v>2017</v>
      </c>
      <c r="E56" s="69"/>
      <c r="F56" s="69"/>
      <c r="G56" s="77"/>
      <c r="H56" s="69"/>
      <c r="I56" s="69"/>
      <c r="J56" s="69"/>
      <c r="K56" s="70" t="s">
        <v>3833</v>
      </c>
      <c r="L56" s="72"/>
      <c r="M56" s="72"/>
      <c r="N56" s="73"/>
      <c r="O56" s="69"/>
      <c r="P56" s="69"/>
      <c r="Q56" s="69"/>
      <c r="R56" s="69"/>
      <c r="S56" s="69"/>
      <c r="T56" s="69"/>
      <c r="U56" s="69"/>
      <c r="V56" s="64">
        <f>SUM(S56:U56)</f>
        <v>0</v>
      </c>
      <c r="W56" s="69"/>
      <c r="X56" s="69"/>
      <c r="Y56" s="69"/>
      <c r="Z56" s="69"/>
      <c r="AA56" s="69"/>
      <c r="AB56" s="69"/>
      <c r="AC56" s="69"/>
      <c r="AD56" s="65" t="s">
        <v>4456</v>
      </c>
      <c r="AE56" s="69"/>
      <c r="AF56" s="69"/>
      <c r="AG56" s="69"/>
      <c r="AH56" s="65" t="s">
        <v>4457</v>
      </c>
      <c r="AI56" s="69"/>
      <c r="AJ56" s="69"/>
    </row>
    <row r="57" spans="1:36" ht="13" x14ac:dyDescent="0.15">
      <c r="A57" s="64">
        <v>319</v>
      </c>
      <c r="B57" s="65" t="s">
        <v>4458</v>
      </c>
      <c r="C57" s="65" t="s">
        <v>4459</v>
      </c>
      <c r="D57" s="65">
        <v>2001</v>
      </c>
      <c r="E57" s="73"/>
      <c r="F57" s="73"/>
      <c r="G57" s="73"/>
      <c r="H57" s="73"/>
      <c r="I57" s="73"/>
      <c r="J57" s="73"/>
      <c r="K57" s="64" t="s">
        <v>604</v>
      </c>
      <c r="L57" s="73"/>
      <c r="M57" s="73"/>
      <c r="N57" s="73"/>
      <c r="O57" s="73"/>
      <c r="P57" s="73"/>
      <c r="Q57" s="73"/>
      <c r="R57" s="73"/>
      <c r="S57" s="73"/>
      <c r="T57" s="64">
        <f>SUM(Q57:S57)</f>
        <v>0</v>
      </c>
      <c r="U57" s="73"/>
      <c r="V57" s="73"/>
      <c r="W57" s="73"/>
      <c r="X57" s="73"/>
      <c r="Y57" s="73"/>
      <c r="Z57" s="73"/>
      <c r="AA57" s="73"/>
      <c r="AB57" s="65" t="s">
        <v>4459</v>
      </c>
      <c r="AC57" s="73"/>
      <c r="AD57" s="73"/>
      <c r="AE57" s="73"/>
      <c r="AF57" s="65" t="s">
        <v>4460</v>
      </c>
      <c r="AG57" s="73"/>
      <c r="AH57" s="73"/>
      <c r="AI57" s="73"/>
      <c r="AJ57" s="73"/>
    </row>
    <row r="58" spans="1:36" ht="13" x14ac:dyDescent="0.15">
      <c r="A58" s="73">
        <v>302</v>
      </c>
      <c r="B58" s="65" t="s">
        <v>4461</v>
      </c>
      <c r="C58" s="65" t="s">
        <v>4462</v>
      </c>
      <c r="D58" s="65">
        <v>1996</v>
      </c>
      <c r="E58" s="69"/>
      <c r="F58" s="69"/>
      <c r="G58" s="64">
        <v>-10</v>
      </c>
      <c r="H58" s="69"/>
      <c r="I58" s="69"/>
      <c r="J58" s="69"/>
      <c r="K58" s="70" t="s">
        <v>42</v>
      </c>
      <c r="L58" s="72"/>
      <c r="M58" s="72"/>
      <c r="N58" s="73"/>
      <c r="O58" s="69"/>
      <c r="P58" s="69"/>
      <c r="Q58" s="69"/>
      <c r="R58" s="69"/>
      <c r="S58" s="69"/>
      <c r="T58" s="69"/>
      <c r="U58" s="69"/>
      <c r="V58" s="64">
        <f>SUM(S58:U58)</f>
        <v>0</v>
      </c>
      <c r="W58" s="69"/>
      <c r="X58" s="69"/>
      <c r="Y58" s="69"/>
      <c r="Z58" s="69"/>
      <c r="AA58" s="69"/>
      <c r="AB58" s="69"/>
      <c r="AC58" s="69"/>
      <c r="AD58" s="65" t="s">
        <v>4462</v>
      </c>
      <c r="AE58" s="69"/>
      <c r="AF58" s="69"/>
      <c r="AG58" s="69"/>
      <c r="AH58" s="65" t="s">
        <v>4463</v>
      </c>
      <c r="AI58" s="69"/>
      <c r="AJ58" s="69"/>
    </row>
    <row r="59" spans="1:36" ht="13" x14ac:dyDescent="0.15">
      <c r="A59" s="73">
        <v>303</v>
      </c>
      <c r="B59" s="65" t="s">
        <v>4464</v>
      </c>
      <c r="C59" s="65" t="s">
        <v>4465</v>
      </c>
      <c r="D59" s="65">
        <v>2017</v>
      </c>
      <c r="E59" s="72"/>
      <c r="F59" s="73"/>
      <c r="G59" s="73"/>
      <c r="H59" s="78"/>
      <c r="I59" s="73"/>
      <c r="J59" s="73"/>
      <c r="K59" s="73"/>
      <c r="L59" s="73"/>
      <c r="M59" s="73"/>
      <c r="N59" s="73"/>
      <c r="O59" s="73"/>
      <c r="P59" s="73"/>
      <c r="Q59" s="73"/>
      <c r="R59" s="73"/>
      <c r="S59" s="73"/>
      <c r="T59" s="64">
        <f>SUM(Q59:S59)</f>
        <v>0</v>
      </c>
      <c r="U59" s="73"/>
      <c r="V59" s="73"/>
      <c r="W59" s="73"/>
      <c r="X59" s="73"/>
      <c r="Y59" s="73"/>
      <c r="Z59" s="73"/>
      <c r="AA59" s="73"/>
      <c r="AB59" s="65" t="s">
        <v>4465</v>
      </c>
      <c r="AC59" s="73"/>
      <c r="AD59" s="73"/>
      <c r="AE59" s="73"/>
      <c r="AF59" s="65" t="s">
        <v>4466</v>
      </c>
      <c r="AG59" s="73"/>
      <c r="AH59" s="73"/>
      <c r="AI59" s="73"/>
      <c r="AJ59" s="73"/>
    </row>
    <row r="60" spans="1:36" ht="13" x14ac:dyDescent="0.15">
      <c r="A60" s="64">
        <v>324</v>
      </c>
      <c r="B60" s="65" t="s">
        <v>4467</v>
      </c>
      <c r="C60" s="65" t="s">
        <v>4468</v>
      </c>
      <c r="D60" s="65">
        <v>2015</v>
      </c>
      <c r="E60" s="64" t="s">
        <v>4469</v>
      </c>
      <c r="F60" s="64">
        <v>0</v>
      </c>
      <c r="G60" s="64">
        <v>-4</v>
      </c>
      <c r="H60" s="64">
        <v>-4</v>
      </c>
      <c r="I60" s="73"/>
      <c r="J60" s="73"/>
      <c r="K60" s="64" t="s">
        <v>44</v>
      </c>
      <c r="L60" s="64">
        <v>1</v>
      </c>
      <c r="M60" s="64">
        <v>0</v>
      </c>
      <c r="N60" s="73"/>
      <c r="O60" s="64" t="s">
        <v>10</v>
      </c>
      <c r="P60" s="73"/>
      <c r="Q60" s="73"/>
      <c r="R60" s="73"/>
      <c r="S60" s="73"/>
      <c r="T60" s="73"/>
      <c r="U60" s="73"/>
      <c r="V60" s="64" t="s">
        <v>4470</v>
      </c>
      <c r="W60" s="64" t="s">
        <v>4471</v>
      </c>
      <c r="X60" s="73"/>
      <c r="Y60" s="64" t="s">
        <v>4472</v>
      </c>
      <c r="Z60" s="73"/>
      <c r="AA60" s="73"/>
      <c r="AB60" s="65" t="s">
        <v>4468</v>
      </c>
      <c r="AC60" s="64" t="s">
        <v>4473</v>
      </c>
      <c r="AD60" s="64" t="s">
        <v>4474</v>
      </c>
      <c r="AE60" s="73"/>
      <c r="AF60" s="65" t="s">
        <v>4475</v>
      </c>
      <c r="AG60" s="73"/>
      <c r="AH60" s="73"/>
      <c r="AI60" s="73"/>
      <c r="AJ60" s="73"/>
    </row>
    <row r="61" spans="1:36" ht="13" x14ac:dyDescent="0.15">
      <c r="A61" s="73">
        <v>306</v>
      </c>
      <c r="B61" s="65" t="s">
        <v>4476</v>
      </c>
      <c r="C61" s="65" t="s">
        <v>4477</v>
      </c>
      <c r="D61" s="65">
        <v>2021</v>
      </c>
      <c r="E61" s="72"/>
      <c r="F61" s="73"/>
      <c r="G61" s="73"/>
      <c r="H61" s="78"/>
      <c r="I61" s="73"/>
      <c r="J61" s="73"/>
      <c r="K61" s="73"/>
      <c r="L61" s="73"/>
      <c r="M61" s="73"/>
      <c r="N61" s="73"/>
      <c r="O61" s="73"/>
      <c r="P61" s="73"/>
      <c r="Q61" s="73"/>
      <c r="R61" s="73"/>
      <c r="S61" s="73"/>
      <c r="T61" s="64">
        <f>SUM(Q61:S61)</f>
        <v>0</v>
      </c>
      <c r="U61" s="73"/>
      <c r="V61" s="73"/>
      <c r="W61" s="73"/>
      <c r="X61" s="73"/>
      <c r="Y61" s="73"/>
      <c r="Z61" s="73"/>
      <c r="AA61" s="73"/>
      <c r="AB61" s="65" t="s">
        <v>4477</v>
      </c>
      <c r="AC61" s="73"/>
      <c r="AD61" s="73"/>
      <c r="AE61" s="73"/>
      <c r="AF61" s="65" t="s">
        <v>4478</v>
      </c>
      <c r="AG61" s="72"/>
      <c r="AH61" s="73"/>
      <c r="AI61" s="73"/>
      <c r="AJ61" s="73"/>
    </row>
    <row r="62" spans="1:36" ht="13" x14ac:dyDescent="0.15">
      <c r="A62" s="69">
        <v>288</v>
      </c>
      <c r="B62" s="65" t="s">
        <v>4479</v>
      </c>
      <c r="C62" s="65" t="s">
        <v>4480</v>
      </c>
      <c r="D62" s="65">
        <v>2020</v>
      </c>
      <c r="E62" s="69"/>
      <c r="F62" s="69"/>
      <c r="G62" s="65">
        <v>-7</v>
      </c>
      <c r="H62" s="53">
        <v>-4</v>
      </c>
      <c r="I62" s="69"/>
      <c r="J62" s="69"/>
      <c r="K62" s="70" t="s">
        <v>202</v>
      </c>
      <c r="L62" s="65">
        <v>1</v>
      </c>
      <c r="M62" s="72"/>
      <c r="N62" s="72"/>
      <c r="O62" s="69"/>
      <c r="P62" s="69"/>
      <c r="Q62" s="69"/>
      <c r="R62" s="69"/>
      <c r="S62" s="69"/>
      <c r="T62" s="69"/>
      <c r="U62" s="69"/>
      <c r="V62" s="64">
        <f>SUM(S62:U62)</f>
        <v>0</v>
      </c>
      <c r="W62" s="69"/>
      <c r="X62" s="69"/>
      <c r="Y62" s="69"/>
      <c r="Z62" s="69"/>
      <c r="AA62" s="69"/>
      <c r="AB62" s="69"/>
      <c r="AC62" s="69"/>
      <c r="AD62" s="65" t="s">
        <v>4481</v>
      </c>
      <c r="AE62" s="69"/>
      <c r="AF62" s="69"/>
      <c r="AG62" s="69"/>
      <c r="AH62" s="65" t="s">
        <v>4482</v>
      </c>
      <c r="AI62" s="69"/>
      <c r="AJ62" s="69"/>
    </row>
    <row r="63" spans="1:36" ht="13" x14ac:dyDescent="0.15">
      <c r="A63" s="73">
        <v>336</v>
      </c>
      <c r="B63" s="65" t="s">
        <v>4483</v>
      </c>
      <c r="C63" s="65" t="s">
        <v>4484</v>
      </c>
      <c r="D63" s="65">
        <v>2007</v>
      </c>
      <c r="E63" s="73"/>
      <c r="F63" s="73"/>
      <c r="G63" s="73"/>
      <c r="H63" s="73"/>
      <c r="I63" s="73"/>
      <c r="J63" s="73"/>
      <c r="K63" s="73"/>
      <c r="L63" s="73"/>
      <c r="M63" s="73"/>
      <c r="N63" s="73"/>
      <c r="O63" s="73"/>
      <c r="P63" s="73"/>
      <c r="Q63" s="73"/>
      <c r="R63" s="73"/>
      <c r="S63" s="73"/>
      <c r="T63" s="64">
        <f t="shared" ref="T63:T65" si="11">SUM(Q63:S63)</f>
        <v>0</v>
      </c>
      <c r="U63" s="73"/>
      <c r="V63" s="73"/>
      <c r="W63" s="73"/>
      <c r="X63" s="73"/>
      <c r="Y63" s="73"/>
      <c r="Z63" s="73"/>
      <c r="AA63" s="73"/>
      <c r="AB63" s="65" t="s">
        <v>4484</v>
      </c>
      <c r="AC63" s="73"/>
      <c r="AD63" s="73"/>
      <c r="AE63" s="73"/>
      <c r="AF63" s="65" t="s">
        <v>4485</v>
      </c>
      <c r="AG63" s="73"/>
      <c r="AH63" s="73"/>
      <c r="AI63" s="73"/>
      <c r="AJ63" s="73"/>
    </row>
    <row r="64" spans="1:36" ht="13" x14ac:dyDescent="0.15">
      <c r="A64" s="64">
        <v>341</v>
      </c>
      <c r="B64" s="65" t="s">
        <v>4486</v>
      </c>
      <c r="C64" s="65" t="s">
        <v>4487</v>
      </c>
      <c r="D64" s="65">
        <v>2020</v>
      </c>
      <c r="E64" s="73"/>
      <c r="F64" s="73"/>
      <c r="G64" s="73"/>
      <c r="H64" s="73"/>
      <c r="I64" s="73"/>
      <c r="J64" s="73"/>
      <c r="K64" s="73"/>
      <c r="L64" s="73"/>
      <c r="M64" s="73"/>
      <c r="N64" s="73"/>
      <c r="O64" s="73"/>
      <c r="P64" s="73"/>
      <c r="Q64" s="73"/>
      <c r="R64" s="73"/>
      <c r="S64" s="73"/>
      <c r="T64" s="64">
        <f t="shared" si="11"/>
        <v>0</v>
      </c>
      <c r="U64" s="73"/>
      <c r="V64" s="73"/>
      <c r="W64" s="73"/>
      <c r="X64" s="73"/>
      <c r="Y64" s="73"/>
      <c r="Z64" s="73"/>
      <c r="AA64" s="73"/>
      <c r="AB64" s="65" t="s">
        <v>4487</v>
      </c>
      <c r="AC64" s="73"/>
      <c r="AD64" s="73"/>
      <c r="AE64" s="73"/>
      <c r="AF64" s="65" t="s">
        <v>4488</v>
      </c>
      <c r="AG64" s="73"/>
      <c r="AH64" s="73"/>
      <c r="AI64" s="73"/>
      <c r="AJ64" s="73"/>
    </row>
    <row r="65" spans="1:36" ht="13" x14ac:dyDescent="0.15">
      <c r="A65" s="70">
        <v>224</v>
      </c>
      <c r="B65" s="53" t="s">
        <v>4489</v>
      </c>
      <c r="C65" s="64" t="s">
        <v>4490</v>
      </c>
      <c r="D65" s="65">
        <v>2009</v>
      </c>
      <c r="E65" s="64" t="s">
        <v>2390</v>
      </c>
      <c r="F65" s="64">
        <v>3</v>
      </c>
      <c r="G65" s="64">
        <v>-10</v>
      </c>
      <c r="H65" s="64">
        <v>-6</v>
      </c>
      <c r="I65" s="64" t="s">
        <v>137</v>
      </c>
      <c r="J65" s="64" t="s">
        <v>137</v>
      </c>
      <c r="K65" s="64" t="s">
        <v>4370</v>
      </c>
      <c r="L65" s="64">
        <v>0</v>
      </c>
      <c r="M65" s="64">
        <v>1</v>
      </c>
      <c r="N65" s="65" t="s">
        <v>165</v>
      </c>
      <c r="O65" s="64" t="s">
        <v>16</v>
      </c>
      <c r="P65" s="64" t="s">
        <v>4491</v>
      </c>
      <c r="Q65" s="64">
        <v>0.75</v>
      </c>
      <c r="R65" s="64">
        <v>0</v>
      </c>
      <c r="S65" s="64">
        <v>0.25</v>
      </c>
      <c r="T65" s="64">
        <f t="shared" si="11"/>
        <v>1</v>
      </c>
      <c r="U65" s="64" t="s">
        <v>4492</v>
      </c>
      <c r="V65" s="64" t="s">
        <v>137</v>
      </c>
      <c r="W65" s="64" t="s">
        <v>4493</v>
      </c>
      <c r="X65" s="64" t="s">
        <v>102</v>
      </c>
      <c r="Y65" s="64" t="s">
        <v>4494</v>
      </c>
      <c r="Z65" s="64" t="e">
        <v>#NAME?</v>
      </c>
      <c r="AA65" s="64" t="s">
        <v>4495</v>
      </c>
      <c r="AB65" s="65" t="s">
        <v>4496</v>
      </c>
      <c r="AC65" s="64" t="s">
        <v>4497</v>
      </c>
      <c r="AD65" s="64" t="s">
        <v>4498</v>
      </c>
      <c r="AE65" s="64" t="s">
        <v>4499</v>
      </c>
      <c r="AF65" s="64" t="s">
        <v>94</v>
      </c>
      <c r="AG65" s="64" t="s">
        <v>96</v>
      </c>
      <c r="AH65" s="64"/>
      <c r="AI65" s="72"/>
      <c r="AJ65" s="72"/>
    </row>
    <row r="66" spans="1:36" ht="13" x14ac:dyDescent="0.15">
      <c r="A66" s="73">
        <v>324</v>
      </c>
      <c r="B66" s="65" t="s">
        <v>4500</v>
      </c>
      <c r="C66" s="65" t="s">
        <v>4501</v>
      </c>
      <c r="D66" s="65">
        <v>1998</v>
      </c>
      <c r="E66" s="69"/>
      <c r="F66" s="69"/>
      <c r="G66" s="64">
        <v>-10</v>
      </c>
      <c r="H66" s="69"/>
      <c r="I66" s="69"/>
      <c r="J66" s="69"/>
      <c r="K66" s="53" t="s">
        <v>42</v>
      </c>
      <c r="L66" s="72"/>
      <c r="M66" s="72"/>
      <c r="N66" s="73"/>
      <c r="O66" s="69"/>
      <c r="P66" s="69"/>
      <c r="Q66" s="69"/>
      <c r="R66" s="69"/>
      <c r="S66" s="69"/>
      <c r="T66" s="69"/>
      <c r="U66" s="69"/>
      <c r="V66" s="64">
        <f>SUM(S66:U66)</f>
        <v>0</v>
      </c>
      <c r="W66" s="69"/>
      <c r="X66" s="69"/>
      <c r="Y66" s="69"/>
      <c r="Z66" s="69"/>
      <c r="AA66" s="69"/>
      <c r="AB66" s="69"/>
      <c r="AC66" s="69"/>
      <c r="AD66" s="65" t="s">
        <v>4501</v>
      </c>
      <c r="AE66" s="69"/>
      <c r="AF66" s="69"/>
      <c r="AG66" s="69"/>
      <c r="AH66" s="65" t="s">
        <v>4502</v>
      </c>
      <c r="AI66" s="69"/>
      <c r="AJ66" s="69"/>
    </row>
    <row r="67" spans="1:36" ht="13" x14ac:dyDescent="0.15">
      <c r="A67" s="73">
        <v>348</v>
      </c>
      <c r="B67" s="65" t="s">
        <v>4503</v>
      </c>
      <c r="C67" s="65" t="s">
        <v>4504</v>
      </c>
      <c r="D67" s="65">
        <v>2016</v>
      </c>
      <c r="E67" s="73"/>
      <c r="F67" s="73"/>
      <c r="G67" s="73"/>
      <c r="H67" s="73"/>
      <c r="I67" s="73"/>
      <c r="J67" s="73"/>
      <c r="K67" s="64" t="s">
        <v>4505</v>
      </c>
      <c r="L67" s="73"/>
      <c r="M67" s="73"/>
      <c r="N67" s="73"/>
      <c r="O67" s="64" t="s">
        <v>10</v>
      </c>
      <c r="P67" s="73"/>
      <c r="Q67" s="73"/>
      <c r="R67" s="73"/>
      <c r="S67" s="73"/>
      <c r="T67" s="64">
        <f t="shared" ref="T67:T68" si="12">SUM(Q67:S67)</f>
        <v>0</v>
      </c>
      <c r="U67" s="73"/>
      <c r="V67" s="73"/>
      <c r="W67" s="73"/>
      <c r="X67" s="73"/>
      <c r="Y67" s="73"/>
      <c r="Z67" s="73"/>
      <c r="AA67" s="73"/>
      <c r="AB67" s="65" t="s">
        <v>4504</v>
      </c>
      <c r="AC67" s="73"/>
      <c r="AD67" s="73"/>
      <c r="AE67" s="73"/>
      <c r="AF67" s="65" t="s">
        <v>4506</v>
      </c>
      <c r="AG67" s="73"/>
      <c r="AH67" s="73"/>
      <c r="AI67" s="73"/>
      <c r="AJ67" s="73"/>
    </row>
    <row r="68" spans="1:36" ht="13" x14ac:dyDescent="0.15">
      <c r="A68" s="77">
        <v>300</v>
      </c>
      <c r="B68" s="53" t="s">
        <v>4507</v>
      </c>
      <c r="C68" s="53" t="s">
        <v>4508</v>
      </c>
      <c r="D68" s="53">
        <v>2020</v>
      </c>
      <c r="E68" s="53" t="s">
        <v>4509</v>
      </c>
      <c r="F68" s="53">
        <v>2</v>
      </c>
      <c r="G68" s="53">
        <v>-8</v>
      </c>
      <c r="H68" s="53">
        <v>-1</v>
      </c>
      <c r="I68" s="53">
        <v>-6</v>
      </c>
      <c r="J68" s="53">
        <v>9</v>
      </c>
      <c r="K68" s="53" t="s">
        <v>4510</v>
      </c>
      <c r="L68" s="53">
        <v>0</v>
      </c>
      <c r="M68" s="53">
        <v>1</v>
      </c>
      <c r="N68" s="53" t="s">
        <v>84</v>
      </c>
      <c r="O68" s="53" t="s">
        <v>10</v>
      </c>
      <c r="P68" s="77"/>
      <c r="Q68" s="53">
        <v>0.25</v>
      </c>
      <c r="R68" s="53">
        <v>0.75</v>
      </c>
      <c r="S68" s="53">
        <v>0</v>
      </c>
      <c r="T68" s="53">
        <f t="shared" si="12"/>
        <v>1</v>
      </c>
      <c r="U68" s="53" t="s">
        <v>4511</v>
      </c>
      <c r="V68" s="53" t="s">
        <v>4512</v>
      </c>
      <c r="W68" s="53" t="s">
        <v>4513</v>
      </c>
      <c r="X68" s="53" t="s">
        <v>102</v>
      </c>
      <c r="Y68" s="53" t="s">
        <v>4514</v>
      </c>
      <c r="Z68" s="77"/>
      <c r="AA68" s="53" t="s">
        <v>94</v>
      </c>
      <c r="AB68" s="53" t="s">
        <v>4508</v>
      </c>
      <c r="AC68" s="53" t="s">
        <v>4515</v>
      </c>
      <c r="AD68" s="53" t="s">
        <v>4516</v>
      </c>
      <c r="AE68" s="53" t="s">
        <v>4517</v>
      </c>
      <c r="AF68" s="53" t="s">
        <v>4518</v>
      </c>
      <c r="AG68" s="53" t="s">
        <v>4519</v>
      </c>
      <c r="AH68" s="77"/>
      <c r="AI68" s="72"/>
      <c r="AJ68" s="72"/>
    </row>
    <row r="69" spans="1:36" ht="13" x14ac:dyDescent="0.15">
      <c r="A69" s="69">
        <v>308</v>
      </c>
      <c r="B69" s="65" t="s">
        <v>4520</v>
      </c>
      <c r="C69" s="65" t="s">
        <v>4521</v>
      </c>
      <c r="D69" s="65">
        <v>2018</v>
      </c>
      <c r="E69" s="69"/>
      <c r="F69" s="69"/>
      <c r="G69" s="64">
        <v>-10</v>
      </c>
      <c r="H69" s="70">
        <v>-7</v>
      </c>
      <c r="I69" s="70">
        <v>-9</v>
      </c>
      <c r="J69" s="53">
        <v>0</v>
      </c>
      <c r="K69" s="70" t="s">
        <v>42</v>
      </c>
      <c r="L69" s="72"/>
      <c r="M69" s="72"/>
      <c r="N69" s="73"/>
      <c r="O69" s="69"/>
      <c r="P69" s="69"/>
      <c r="Q69" s="69"/>
      <c r="R69" s="69"/>
      <c r="S69" s="69"/>
      <c r="T69" s="69"/>
      <c r="U69" s="69"/>
      <c r="V69" s="64">
        <f>SUM(S69:U69)</f>
        <v>0</v>
      </c>
      <c r="W69" s="69"/>
      <c r="X69" s="69"/>
      <c r="Y69" s="69"/>
      <c r="Z69" s="69"/>
      <c r="AA69" s="69"/>
      <c r="AB69" s="69"/>
      <c r="AC69" s="69"/>
      <c r="AD69" s="65" t="s">
        <v>4521</v>
      </c>
      <c r="AE69" s="69"/>
      <c r="AF69" s="69"/>
      <c r="AG69" s="69"/>
      <c r="AH69" s="65" t="s">
        <v>4522</v>
      </c>
      <c r="AI69" s="69"/>
      <c r="AJ69" s="69"/>
    </row>
    <row r="71" spans="1:36" ht="13" x14ac:dyDescent="0.15">
      <c r="A71" s="64">
        <v>365</v>
      </c>
      <c r="B71" s="65" t="s">
        <v>4523</v>
      </c>
      <c r="C71" s="65" t="s">
        <v>4524</v>
      </c>
      <c r="D71" s="65">
        <v>2009</v>
      </c>
      <c r="E71" s="73"/>
      <c r="F71" s="73"/>
      <c r="G71" s="73"/>
      <c r="H71" s="73"/>
      <c r="I71" s="73"/>
      <c r="J71" s="73"/>
      <c r="K71" s="73"/>
      <c r="L71" s="73"/>
      <c r="M71" s="73"/>
      <c r="N71" s="73"/>
      <c r="O71" s="73"/>
      <c r="P71" s="73"/>
      <c r="Q71" s="73"/>
      <c r="R71" s="73"/>
      <c r="S71" s="73"/>
      <c r="T71" s="64">
        <f>SUM(Q71:S71)</f>
        <v>0</v>
      </c>
      <c r="U71" s="73"/>
      <c r="V71" s="73"/>
      <c r="W71" s="73"/>
      <c r="X71" s="73"/>
      <c r="Y71" s="73"/>
      <c r="Z71" s="73"/>
      <c r="AA71" s="73"/>
      <c r="AB71" s="65" t="s">
        <v>4524</v>
      </c>
      <c r="AC71" s="73"/>
      <c r="AD71" s="73"/>
      <c r="AE71" s="73"/>
      <c r="AF71" s="65" t="s">
        <v>4525</v>
      </c>
      <c r="AG71" s="73"/>
      <c r="AH71" s="73"/>
      <c r="AI71" s="73"/>
      <c r="AJ71" s="73"/>
    </row>
    <row r="72" spans="1:36" ht="13" x14ac:dyDescent="0.15">
      <c r="A72" s="73">
        <v>344</v>
      </c>
      <c r="B72" s="53" t="s">
        <v>4526</v>
      </c>
      <c r="C72" s="65" t="s">
        <v>2792</v>
      </c>
      <c r="D72" s="65">
        <v>2020</v>
      </c>
      <c r="E72" s="70" t="s">
        <v>4527</v>
      </c>
      <c r="F72" s="70">
        <v>2</v>
      </c>
      <c r="G72" s="64">
        <v>-10</v>
      </c>
      <c r="H72" s="65">
        <v>-7</v>
      </c>
      <c r="I72" s="70" t="s">
        <v>94</v>
      </c>
      <c r="J72" s="70" t="s">
        <v>94</v>
      </c>
      <c r="K72" s="70" t="s">
        <v>42</v>
      </c>
      <c r="L72" s="72"/>
      <c r="M72" s="72"/>
      <c r="N72" s="64">
        <v>0</v>
      </c>
      <c r="O72" s="70">
        <v>1</v>
      </c>
      <c r="P72" s="70" t="s">
        <v>165</v>
      </c>
      <c r="Q72" s="70" t="s">
        <v>23</v>
      </c>
      <c r="R72" s="69"/>
      <c r="S72" s="70">
        <v>0</v>
      </c>
      <c r="T72" s="70">
        <v>1</v>
      </c>
      <c r="U72" s="70">
        <v>0</v>
      </c>
      <c r="V72" s="64">
        <f>SUM(S72:U72)</f>
        <v>1</v>
      </c>
      <c r="W72" s="65" t="s">
        <v>4528</v>
      </c>
      <c r="X72" s="70" t="s">
        <v>4529</v>
      </c>
      <c r="Y72" s="70" t="s">
        <v>496</v>
      </c>
      <c r="Z72" s="70" t="s">
        <v>102</v>
      </c>
      <c r="AA72" s="70" t="s">
        <v>4530</v>
      </c>
      <c r="AB72" s="69"/>
      <c r="AC72" s="70" t="s">
        <v>4531</v>
      </c>
      <c r="AD72" s="65" t="s">
        <v>4532</v>
      </c>
      <c r="AE72" s="70" t="s">
        <v>4533</v>
      </c>
      <c r="AF72" s="70" t="s">
        <v>4534</v>
      </c>
      <c r="AG72" s="70" t="s">
        <v>4535</v>
      </c>
      <c r="AH72" s="65" t="s">
        <v>4536</v>
      </c>
      <c r="AI72" s="70" t="s">
        <v>564</v>
      </c>
      <c r="AJ72" s="69"/>
    </row>
    <row r="73" spans="1:36" ht="13" x14ac:dyDescent="0.15">
      <c r="A73" s="53">
        <v>251</v>
      </c>
      <c r="B73" s="53" t="s">
        <v>4537</v>
      </c>
      <c r="C73" s="53" t="s">
        <v>4538</v>
      </c>
      <c r="D73" s="53">
        <v>2019</v>
      </c>
      <c r="E73" s="53" t="s">
        <v>4539</v>
      </c>
      <c r="F73" s="53">
        <v>2.5</v>
      </c>
      <c r="G73" s="53">
        <v>-3</v>
      </c>
      <c r="H73" s="53">
        <v>-1</v>
      </c>
      <c r="I73" s="53">
        <v>-2</v>
      </c>
      <c r="J73" s="53">
        <v>7</v>
      </c>
      <c r="K73" s="53" t="s">
        <v>45</v>
      </c>
      <c r="L73" s="53">
        <v>0</v>
      </c>
      <c r="M73" s="53">
        <v>1</v>
      </c>
      <c r="N73" s="53" t="s">
        <v>84</v>
      </c>
      <c r="O73" s="53" t="s">
        <v>23</v>
      </c>
      <c r="P73" s="77"/>
      <c r="Q73" s="53">
        <v>0.25</v>
      </c>
      <c r="R73" s="53">
        <v>0.75</v>
      </c>
      <c r="S73" s="53">
        <v>0</v>
      </c>
      <c r="T73" s="53">
        <f>SUM(Q73:S73)</f>
        <v>1</v>
      </c>
      <c r="U73" s="53" t="s">
        <v>4540</v>
      </c>
      <c r="V73" s="53" t="s">
        <v>4541</v>
      </c>
      <c r="W73" s="53" t="s">
        <v>4542</v>
      </c>
      <c r="X73" s="53" t="s">
        <v>448</v>
      </c>
      <c r="Y73" s="53" t="s">
        <v>4543</v>
      </c>
      <c r="Z73" s="77"/>
      <c r="AA73" s="53" t="s">
        <v>4544</v>
      </c>
      <c r="AB73" s="53" t="s">
        <v>4545</v>
      </c>
      <c r="AC73" s="53" t="s">
        <v>4546</v>
      </c>
      <c r="AD73" s="53" t="s">
        <v>4547</v>
      </c>
      <c r="AE73" s="53" t="s">
        <v>4548</v>
      </c>
      <c r="AF73" s="53" t="s">
        <v>4549</v>
      </c>
      <c r="AG73" s="53" t="s">
        <v>4550</v>
      </c>
      <c r="AH73" s="53" t="s">
        <v>4551</v>
      </c>
      <c r="AI73" s="72"/>
      <c r="AJ73" s="72"/>
    </row>
    <row r="74" spans="1:36" ht="13" x14ac:dyDescent="0.15">
      <c r="A74" s="73">
        <v>349</v>
      </c>
      <c r="B74" s="65" t="s">
        <v>4083</v>
      </c>
      <c r="C74" s="65" t="s">
        <v>4085</v>
      </c>
      <c r="D74" s="65">
        <v>2007</v>
      </c>
      <c r="E74" s="69"/>
      <c r="F74" s="69"/>
      <c r="G74" s="77"/>
      <c r="H74" s="69"/>
      <c r="I74" s="69"/>
      <c r="J74" s="69"/>
      <c r="K74" s="70" t="s">
        <v>330</v>
      </c>
      <c r="L74" s="72"/>
      <c r="M74" s="72"/>
      <c r="N74" s="73"/>
      <c r="O74" s="69"/>
      <c r="P74" s="69"/>
      <c r="Q74" s="70" t="s">
        <v>10</v>
      </c>
      <c r="R74" s="69"/>
      <c r="S74" s="69"/>
      <c r="T74" s="69"/>
      <c r="U74" s="69"/>
      <c r="V74" s="64">
        <f t="shared" ref="V74:V76" si="13">SUM(S74:U74)</f>
        <v>0</v>
      </c>
      <c r="W74" s="69"/>
      <c r="X74" s="69"/>
      <c r="Y74" s="69"/>
      <c r="Z74" s="69"/>
      <c r="AA74" s="69"/>
      <c r="AB74" s="69"/>
      <c r="AC74" s="69"/>
      <c r="AD74" s="65" t="s">
        <v>4085</v>
      </c>
      <c r="AE74" s="70" t="s">
        <v>4086</v>
      </c>
      <c r="AF74" s="69"/>
      <c r="AG74" s="69"/>
      <c r="AH74" s="65" t="s">
        <v>4087</v>
      </c>
      <c r="AI74" s="69"/>
      <c r="AJ74" s="69"/>
    </row>
    <row r="75" spans="1:36" ht="13" x14ac:dyDescent="0.15">
      <c r="A75" s="73">
        <v>350</v>
      </c>
      <c r="B75" s="65" t="s">
        <v>4552</v>
      </c>
      <c r="C75" s="65" t="s">
        <v>4553</v>
      </c>
      <c r="D75" s="65">
        <v>2021</v>
      </c>
      <c r="E75" s="69"/>
      <c r="F75" s="69"/>
      <c r="G75" s="64">
        <v>-10</v>
      </c>
      <c r="H75" s="69"/>
      <c r="I75" s="69"/>
      <c r="J75" s="69"/>
      <c r="K75" s="70" t="s">
        <v>42</v>
      </c>
      <c r="L75" s="72"/>
      <c r="M75" s="72"/>
      <c r="N75" s="73"/>
      <c r="O75" s="69"/>
      <c r="P75" s="69"/>
      <c r="Q75" s="69"/>
      <c r="R75" s="69"/>
      <c r="S75" s="69"/>
      <c r="T75" s="69"/>
      <c r="U75" s="69"/>
      <c r="V75" s="64">
        <f t="shared" si="13"/>
        <v>0</v>
      </c>
      <c r="W75" s="69"/>
      <c r="X75" s="69"/>
      <c r="Y75" s="69"/>
      <c r="Z75" s="69"/>
      <c r="AA75" s="69"/>
      <c r="AB75" s="69"/>
      <c r="AC75" s="69"/>
      <c r="AD75" s="65" t="s">
        <v>4553</v>
      </c>
      <c r="AE75" s="69"/>
      <c r="AF75" s="69"/>
      <c r="AG75" s="69"/>
      <c r="AH75" s="72"/>
      <c r="AI75" s="69"/>
      <c r="AJ75" s="69"/>
    </row>
    <row r="76" spans="1:36" ht="13" x14ac:dyDescent="0.15">
      <c r="A76" s="69">
        <v>326</v>
      </c>
      <c r="B76" s="65" t="s">
        <v>4554</v>
      </c>
      <c r="C76" s="65" t="s">
        <v>4555</v>
      </c>
      <c r="D76" s="65">
        <v>2010</v>
      </c>
      <c r="E76" s="69"/>
      <c r="F76" s="69"/>
      <c r="G76" s="64">
        <v>-10</v>
      </c>
      <c r="H76" s="70">
        <v>-7</v>
      </c>
      <c r="I76" s="70">
        <v>-9</v>
      </c>
      <c r="J76" s="70">
        <v>0</v>
      </c>
      <c r="K76" s="70" t="s">
        <v>42</v>
      </c>
      <c r="L76" s="72"/>
      <c r="M76" s="72"/>
      <c r="N76" s="73"/>
      <c r="O76" s="69"/>
      <c r="P76" s="69"/>
      <c r="Q76" s="69"/>
      <c r="R76" s="69"/>
      <c r="S76" s="69"/>
      <c r="T76" s="69"/>
      <c r="U76" s="69"/>
      <c r="V76" s="64">
        <f t="shared" si="13"/>
        <v>0</v>
      </c>
      <c r="W76" s="69"/>
      <c r="X76" s="69"/>
      <c r="Y76" s="69"/>
      <c r="Z76" s="69"/>
      <c r="AA76" s="69"/>
      <c r="AB76" s="69"/>
      <c r="AC76" s="69"/>
      <c r="AD76" s="65" t="s">
        <v>4555</v>
      </c>
      <c r="AE76" s="69"/>
      <c r="AF76" s="69"/>
      <c r="AG76" s="69"/>
      <c r="AH76" s="65" t="s">
        <v>4556</v>
      </c>
      <c r="AI76" s="69"/>
      <c r="AJ76" s="69"/>
    </row>
    <row r="77" spans="1:36" ht="13" x14ac:dyDescent="0.15">
      <c r="A77" s="73">
        <v>386</v>
      </c>
      <c r="B77" s="65" t="s">
        <v>4557</v>
      </c>
      <c r="C77" s="65" t="s">
        <v>4558</v>
      </c>
      <c r="D77" s="65">
        <v>2008</v>
      </c>
      <c r="E77" s="73"/>
      <c r="F77" s="73"/>
      <c r="G77" s="73"/>
      <c r="H77" s="73"/>
      <c r="I77" s="73"/>
      <c r="J77" s="73"/>
      <c r="K77" s="64" t="s">
        <v>4559</v>
      </c>
      <c r="L77" s="73"/>
      <c r="M77" s="73"/>
      <c r="N77" s="73"/>
      <c r="O77" s="73"/>
      <c r="P77" s="73"/>
      <c r="Q77" s="73"/>
      <c r="R77" s="73"/>
      <c r="S77" s="73"/>
      <c r="T77" s="64">
        <f>SUM(Q77:S77)</f>
        <v>0</v>
      </c>
      <c r="U77" s="73"/>
      <c r="V77" s="73"/>
      <c r="W77" s="73"/>
      <c r="X77" s="73"/>
      <c r="Y77" s="73"/>
      <c r="Z77" s="73"/>
      <c r="AA77" s="73"/>
      <c r="AB77" s="65" t="s">
        <v>4558</v>
      </c>
      <c r="AC77" s="73"/>
      <c r="AD77" s="73"/>
      <c r="AE77" s="73"/>
      <c r="AF77" s="65" t="s">
        <v>4560</v>
      </c>
      <c r="AG77" s="73"/>
      <c r="AH77" s="73"/>
      <c r="AI77" s="73"/>
      <c r="AJ77" s="73"/>
    </row>
    <row r="78" spans="1:36" ht="13" x14ac:dyDescent="0.15">
      <c r="A78" s="73">
        <v>336</v>
      </c>
      <c r="B78" s="65" t="s">
        <v>4561</v>
      </c>
      <c r="C78" s="65" t="s">
        <v>4562</v>
      </c>
      <c r="D78" s="65">
        <v>2021</v>
      </c>
      <c r="E78" s="69"/>
      <c r="F78" s="69"/>
      <c r="G78" s="77"/>
      <c r="H78" s="69"/>
      <c r="I78" s="69"/>
      <c r="J78" s="69"/>
      <c r="K78" s="70" t="s">
        <v>3833</v>
      </c>
      <c r="L78" s="72"/>
      <c r="M78" s="72"/>
      <c r="N78" s="73"/>
      <c r="O78" s="69"/>
      <c r="P78" s="69"/>
      <c r="Q78" s="69"/>
      <c r="R78" s="69"/>
      <c r="S78" s="69"/>
      <c r="T78" s="69"/>
      <c r="U78" s="69"/>
      <c r="V78" s="64">
        <f t="shared" ref="V78:V85" si="14">SUM(S78:U78)</f>
        <v>0</v>
      </c>
      <c r="W78" s="69"/>
      <c r="X78" s="69"/>
      <c r="Y78" s="69"/>
      <c r="Z78" s="69"/>
      <c r="AA78" s="69"/>
      <c r="AB78" s="69"/>
      <c r="AC78" s="69"/>
      <c r="AD78" s="65" t="s">
        <v>4562</v>
      </c>
      <c r="AE78" s="69"/>
      <c r="AF78" s="69"/>
      <c r="AG78" s="69"/>
      <c r="AH78" s="65" t="s">
        <v>4563</v>
      </c>
      <c r="AI78" s="69"/>
      <c r="AJ78" s="69"/>
    </row>
    <row r="79" spans="1:36" ht="13" x14ac:dyDescent="0.15">
      <c r="A79" s="69">
        <v>337</v>
      </c>
      <c r="B79" s="53" t="s">
        <v>4564</v>
      </c>
      <c r="C79" s="65" t="s">
        <v>4565</v>
      </c>
      <c r="D79" s="65">
        <v>2017</v>
      </c>
      <c r="E79" s="69"/>
      <c r="F79" s="69"/>
      <c r="G79" s="77"/>
      <c r="H79" s="69"/>
      <c r="I79" s="69"/>
      <c r="J79" s="69"/>
      <c r="K79" s="70" t="s">
        <v>3833</v>
      </c>
      <c r="L79" s="72"/>
      <c r="M79" s="72"/>
      <c r="N79" s="73"/>
      <c r="O79" s="69"/>
      <c r="P79" s="69"/>
      <c r="Q79" s="69"/>
      <c r="R79" s="69"/>
      <c r="S79" s="69"/>
      <c r="T79" s="69"/>
      <c r="U79" s="69"/>
      <c r="V79" s="64">
        <f t="shared" si="14"/>
        <v>0</v>
      </c>
      <c r="W79" s="69"/>
      <c r="X79" s="69"/>
      <c r="Y79" s="69"/>
      <c r="Z79" s="69"/>
      <c r="AA79" s="69"/>
      <c r="AB79" s="69"/>
      <c r="AC79" s="69"/>
      <c r="AD79" s="65" t="s">
        <v>4565</v>
      </c>
      <c r="AE79" s="69"/>
      <c r="AF79" s="69"/>
      <c r="AG79" s="69"/>
      <c r="AH79" s="72"/>
      <c r="AI79" s="69"/>
      <c r="AJ79" s="69"/>
    </row>
    <row r="80" spans="1:36" ht="13" x14ac:dyDescent="0.15">
      <c r="A80" s="69">
        <v>339</v>
      </c>
      <c r="B80" s="65" t="s">
        <v>4566</v>
      </c>
      <c r="C80" s="65" t="s">
        <v>4567</v>
      </c>
      <c r="D80" s="65">
        <v>2015</v>
      </c>
      <c r="E80" s="70" t="s">
        <v>4568</v>
      </c>
      <c r="F80" s="70">
        <v>3</v>
      </c>
      <c r="G80" s="64">
        <v>-7</v>
      </c>
      <c r="H80" s="70">
        <v>-4</v>
      </c>
      <c r="I80" s="70">
        <v>-3</v>
      </c>
      <c r="J80" s="70">
        <v>0</v>
      </c>
      <c r="K80" s="53" t="s">
        <v>42</v>
      </c>
      <c r="L80" s="72"/>
      <c r="M80" s="72"/>
      <c r="N80" s="64">
        <v>0</v>
      </c>
      <c r="O80" s="70">
        <v>0</v>
      </c>
      <c r="P80" s="70" t="s">
        <v>243</v>
      </c>
      <c r="Q80" s="70" t="s">
        <v>23</v>
      </c>
      <c r="R80" s="69"/>
      <c r="S80" s="70">
        <v>1</v>
      </c>
      <c r="T80" s="70">
        <v>0</v>
      </c>
      <c r="U80" s="70">
        <v>0</v>
      </c>
      <c r="V80" s="64">
        <f t="shared" si="14"/>
        <v>1</v>
      </c>
      <c r="W80" s="70" t="s">
        <v>4569</v>
      </c>
      <c r="X80" s="70" t="s">
        <v>4570</v>
      </c>
      <c r="Y80" s="70" t="s">
        <v>496</v>
      </c>
      <c r="Z80" s="70" t="s">
        <v>1540</v>
      </c>
      <c r="AA80" s="69"/>
      <c r="AB80" s="69"/>
      <c r="AC80" s="69"/>
      <c r="AD80" s="65" t="s">
        <v>4567</v>
      </c>
      <c r="AE80" s="70" t="s">
        <v>4571</v>
      </c>
      <c r="AF80" s="70" t="s">
        <v>4572</v>
      </c>
      <c r="AG80" s="69"/>
      <c r="AH80" s="65" t="s">
        <v>4573</v>
      </c>
      <c r="AI80" s="70" t="s">
        <v>96</v>
      </c>
      <c r="AJ80" s="69"/>
    </row>
    <row r="81" spans="1:36" ht="13" x14ac:dyDescent="0.15">
      <c r="A81" s="69">
        <v>340</v>
      </c>
      <c r="B81" s="53" t="s">
        <v>4574</v>
      </c>
      <c r="C81" s="65" t="s">
        <v>4575</v>
      </c>
      <c r="D81" s="65">
        <v>2017</v>
      </c>
      <c r="E81" s="69"/>
      <c r="F81" s="69"/>
      <c r="G81" s="77"/>
      <c r="H81" s="69"/>
      <c r="I81" s="69"/>
      <c r="J81" s="69"/>
      <c r="K81" s="70" t="s">
        <v>3833</v>
      </c>
      <c r="L81" s="72"/>
      <c r="M81" s="72"/>
      <c r="N81" s="73"/>
      <c r="O81" s="69"/>
      <c r="P81" s="69"/>
      <c r="Q81" s="69"/>
      <c r="R81" s="69"/>
      <c r="S81" s="69"/>
      <c r="T81" s="69"/>
      <c r="U81" s="69"/>
      <c r="V81" s="64">
        <f t="shared" si="14"/>
        <v>0</v>
      </c>
      <c r="W81" s="69"/>
      <c r="X81" s="69"/>
      <c r="Y81" s="69"/>
      <c r="Z81" s="69"/>
      <c r="AA81" s="69"/>
      <c r="AB81" s="69"/>
      <c r="AC81" s="69"/>
      <c r="AD81" s="65" t="s">
        <v>4575</v>
      </c>
      <c r="AE81" s="69"/>
      <c r="AF81" s="69"/>
      <c r="AG81" s="69"/>
      <c r="AH81" s="65" t="s">
        <v>4576</v>
      </c>
      <c r="AI81" s="69"/>
      <c r="AJ81" s="69"/>
    </row>
    <row r="82" spans="1:36" ht="13" x14ac:dyDescent="0.15">
      <c r="A82" s="73">
        <v>374</v>
      </c>
      <c r="B82" s="65" t="s">
        <v>4577</v>
      </c>
      <c r="C82" s="65" t="s">
        <v>4578</v>
      </c>
      <c r="D82" s="53">
        <v>2013</v>
      </c>
      <c r="E82" s="70" t="s">
        <v>4579</v>
      </c>
      <c r="F82" s="69"/>
      <c r="G82" s="77"/>
      <c r="H82" s="69"/>
      <c r="I82" s="69"/>
      <c r="J82" s="69"/>
      <c r="K82" s="53" t="s">
        <v>405</v>
      </c>
      <c r="L82" s="72"/>
      <c r="M82" s="72"/>
      <c r="N82" s="64">
        <v>1</v>
      </c>
      <c r="O82" s="70">
        <v>1</v>
      </c>
      <c r="P82" s="69"/>
      <c r="Q82" s="69"/>
      <c r="R82" s="69"/>
      <c r="S82" s="69"/>
      <c r="T82" s="69"/>
      <c r="U82" s="69"/>
      <c r="V82" s="64">
        <f t="shared" si="14"/>
        <v>0</v>
      </c>
      <c r="W82" s="69"/>
      <c r="X82" s="69"/>
      <c r="Y82" s="69"/>
      <c r="Z82" s="69"/>
      <c r="AA82" s="69"/>
      <c r="AB82" s="69"/>
      <c r="AC82" s="70" t="s">
        <v>4580</v>
      </c>
      <c r="AD82" s="65" t="s">
        <v>4578</v>
      </c>
      <c r="AE82" s="70" t="s">
        <v>4581</v>
      </c>
      <c r="AF82" s="70" t="s">
        <v>4582</v>
      </c>
      <c r="AG82" s="69"/>
      <c r="AH82" s="72"/>
      <c r="AI82" s="69"/>
      <c r="AJ82" s="69"/>
    </row>
    <row r="83" spans="1:36" ht="13" x14ac:dyDescent="0.15">
      <c r="A83" s="73">
        <v>376</v>
      </c>
      <c r="B83" s="65" t="s">
        <v>4583</v>
      </c>
      <c r="C83" s="65" t="s">
        <v>4584</v>
      </c>
      <c r="D83" s="65">
        <v>2012</v>
      </c>
      <c r="E83" s="69"/>
      <c r="F83" s="69"/>
      <c r="G83" s="53">
        <v>-3</v>
      </c>
      <c r="H83" s="69"/>
      <c r="I83" s="69"/>
      <c r="J83" s="69"/>
      <c r="K83" s="70" t="s">
        <v>44</v>
      </c>
      <c r="L83" s="72"/>
      <c r="M83" s="72"/>
      <c r="N83" s="73"/>
      <c r="O83" s="69"/>
      <c r="P83" s="69"/>
      <c r="Q83" s="69"/>
      <c r="R83" s="69"/>
      <c r="S83" s="69"/>
      <c r="T83" s="69"/>
      <c r="U83" s="69"/>
      <c r="V83" s="64">
        <f t="shared" si="14"/>
        <v>0</v>
      </c>
      <c r="W83" s="69"/>
      <c r="X83" s="69"/>
      <c r="Y83" s="69"/>
      <c r="Z83" s="69"/>
      <c r="AA83" s="69"/>
      <c r="AB83" s="69"/>
      <c r="AC83" s="69"/>
      <c r="AD83" s="65" t="s">
        <v>4584</v>
      </c>
      <c r="AE83" s="69"/>
      <c r="AF83" s="69"/>
      <c r="AG83" s="69"/>
      <c r="AH83" s="65" t="s">
        <v>4585</v>
      </c>
      <c r="AI83" s="69"/>
      <c r="AJ83" s="69"/>
    </row>
    <row r="84" spans="1:36" ht="13" x14ac:dyDescent="0.15">
      <c r="A84" s="73">
        <v>379</v>
      </c>
      <c r="B84" s="65" t="s">
        <v>4586</v>
      </c>
      <c r="C84" s="65" t="s">
        <v>4587</v>
      </c>
      <c r="D84" s="65">
        <v>2020</v>
      </c>
      <c r="E84" s="70" t="s">
        <v>229</v>
      </c>
      <c r="F84" s="79">
        <v>44595</v>
      </c>
      <c r="G84" s="65">
        <v>-7</v>
      </c>
      <c r="H84" s="69"/>
      <c r="I84" s="69"/>
      <c r="J84" s="69"/>
      <c r="K84" s="70" t="s">
        <v>604</v>
      </c>
      <c r="L84" s="72"/>
      <c r="M84" s="72"/>
      <c r="N84" s="64">
        <v>1</v>
      </c>
      <c r="O84" s="69"/>
      <c r="P84" s="69"/>
      <c r="Q84" s="69"/>
      <c r="R84" s="69"/>
      <c r="S84" s="69"/>
      <c r="T84" s="69"/>
      <c r="U84" s="69"/>
      <c r="V84" s="64">
        <f t="shared" si="14"/>
        <v>0</v>
      </c>
      <c r="W84" s="69"/>
      <c r="X84" s="69"/>
      <c r="Y84" s="69"/>
      <c r="Z84" s="69"/>
      <c r="AA84" s="70" t="s">
        <v>4588</v>
      </c>
      <c r="AB84" s="69"/>
      <c r="AC84" s="69"/>
      <c r="AD84" s="65" t="s">
        <v>4587</v>
      </c>
      <c r="AE84" s="70" t="s">
        <v>4589</v>
      </c>
      <c r="AF84" s="70" t="s">
        <v>4590</v>
      </c>
      <c r="AG84" s="69"/>
      <c r="AH84" s="65" t="s">
        <v>4591</v>
      </c>
      <c r="AI84" s="69"/>
      <c r="AJ84" s="69"/>
    </row>
    <row r="85" spans="1:36" ht="13" x14ac:dyDescent="0.15">
      <c r="A85" s="73">
        <v>388</v>
      </c>
      <c r="B85" s="65" t="s">
        <v>4592</v>
      </c>
      <c r="C85" s="65" t="s">
        <v>4593</v>
      </c>
      <c r="D85" s="65">
        <v>2010</v>
      </c>
      <c r="E85" s="69"/>
      <c r="F85" s="69"/>
      <c r="G85" s="64">
        <v>-10</v>
      </c>
      <c r="H85" s="69"/>
      <c r="I85" s="69"/>
      <c r="J85" s="69"/>
      <c r="K85" s="70" t="s">
        <v>42</v>
      </c>
      <c r="L85" s="72"/>
      <c r="M85" s="72"/>
      <c r="N85" s="73"/>
      <c r="O85" s="69"/>
      <c r="P85" s="69"/>
      <c r="Q85" s="69"/>
      <c r="R85" s="69"/>
      <c r="S85" s="69"/>
      <c r="T85" s="69"/>
      <c r="U85" s="69"/>
      <c r="V85" s="64">
        <f t="shared" si="14"/>
        <v>0</v>
      </c>
      <c r="W85" s="69"/>
      <c r="X85" s="69"/>
      <c r="Y85" s="69"/>
      <c r="Z85" s="69"/>
      <c r="AA85" s="69"/>
      <c r="AB85" s="69"/>
      <c r="AC85" s="69"/>
      <c r="AD85" s="65" t="s">
        <v>4593</v>
      </c>
      <c r="AE85" s="69"/>
      <c r="AF85" s="69"/>
      <c r="AG85" s="69"/>
      <c r="AH85" s="65" t="s">
        <v>4594</v>
      </c>
      <c r="AI85" s="69"/>
      <c r="AJ85" s="69"/>
    </row>
    <row r="86" spans="1:36" ht="13" x14ac:dyDescent="0.15">
      <c r="A86" s="73">
        <v>389</v>
      </c>
      <c r="B86" s="65" t="s">
        <v>4595</v>
      </c>
      <c r="C86" s="65" t="s">
        <v>4596</v>
      </c>
      <c r="D86" s="65">
        <v>2016</v>
      </c>
      <c r="E86" s="70" t="s">
        <v>99</v>
      </c>
      <c r="F86" s="69"/>
      <c r="G86" s="64">
        <v>-10</v>
      </c>
      <c r="H86" s="69"/>
      <c r="I86" s="69"/>
      <c r="J86" s="69"/>
      <c r="K86" s="70" t="s">
        <v>42</v>
      </c>
      <c r="L86" s="72"/>
      <c r="M86" s="72"/>
      <c r="N86" s="72"/>
      <c r="O86" s="72"/>
      <c r="P86" s="72"/>
      <c r="Q86" s="72"/>
      <c r="R86" s="72"/>
      <c r="S86" s="72"/>
      <c r="T86" s="72"/>
      <c r="U86" s="72"/>
      <c r="V86" s="72"/>
      <c r="W86" s="72"/>
      <c r="X86" s="72"/>
      <c r="Y86" s="72"/>
      <c r="Z86" s="69"/>
      <c r="AA86" s="69"/>
      <c r="AB86" s="69"/>
      <c r="AC86" s="69"/>
      <c r="AD86" s="65" t="s">
        <v>4596</v>
      </c>
      <c r="AE86" s="70" t="s">
        <v>4597</v>
      </c>
      <c r="AF86" s="69"/>
      <c r="AG86" s="69"/>
      <c r="AH86" s="65" t="s">
        <v>4598</v>
      </c>
      <c r="AI86" s="70" t="s">
        <v>96</v>
      </c>
      <c r="AJ86" s="69"/>
    </row>
    <row r="87" spans="1:36" ht="13" x14ac:dyDescent="0.15">
      <c r="A87" s="73">
        <v>394</v>
      </c>
      <c r="B87" s="65" t="s">
        <v>4599</v>
      </c>
      <c r="C87" s="65" t="s">
        <v>4600</v>
      </c>
      <c r="D87" s="65">
        <v>2020</v>
      </c>
      <c r="E87" s="69"/>
      <c r="F87" s="69"/>
      <c r="G87" s="65">
        <v>-5</v>
      </c>
      <c r="H87" s="70">
        <v>0</v>
      </c>
      <c r="I87" s="69"/>
      <c r="J87" s="69"/>
      <c r="K87" s="70" t="s">
        <v>4601</v>
      </c>
      <c r="L87" s="72"/>
      <c r="M87" s="72"/>
      <c r="N87" s="64">
        <v>1</v>
      </c>
      <c r="O87" s="70">
        <v>1</v>
      </c>
      <c r="P87" s="70" t="s">
        <v>165</v>
      </c>
      <c r="Q87" s="70" t="s">
        <v>113</v>
      </c>
      <c r="R87" s="69"/>
      <c r="S87" s="70">
        <v>0.75</v>
      </c>
      <c r="T87" s="70">
        <v>0.25</v>
      </c>
      <c r="U87" s="70">
        <v>0</v>
      </c>
      <c r="V87" s="64">
        <f t="shared" ref="V87:V88" si="15">SUM(S87:U87)</f>
        <v>1</v>
      </c>
      <c r="W87" s="70" t="s">
        <v>4602</v>
      </c>
      <c r="X87" s="69"/>
      <c r="Y87" s="69"/>
      <c r="Z87" s="70" t="s">
        <v>570</v>
      </c>
      <c r="AA87" s="70" t="s">
        <v>4603</v>
      </c>
      <c r="AB87" s="69"/>
      <c r="AC87" s="69"/>
      <c r="AD87" s="65" t="s">
        <v>4604</v>
      </c>
      <c r="AE87" s="70" t="s">
        <v>4605</v>
      </c>
      <c r="AF87" s="70" t="s">
        <v>4606</v>
      </c>
      <c r="AG87" s="69"/>
      <c r="AH87" s="65" t="s">
        <v>4607</v>
      </c>
      <c r="AI87" s="69"/>
      <c r="AJ87" s="70" t="s">
        <v>126</v>
      </c>
    </row>
    <row r="88" spans="1:36" ht="13" x14ac:dyDescent="0.15">
      <c r="A88" s="69">
        <v>363</v>
      </c>
      <c r="B88" s="53" t="s">
        <v>4608</v>
      </c>
      <c r="C88" s="65" t="s">
        <v>4609</v>
      </c>
      <c r="D88" s="65">
        <v>2020</v>
      </c>
      <c r="E88" s="69"/>
      <c r="F88" s="69"/>
      <c r="G88" s="77"/>
      <c r="H88" s="69"/>
      <c r="I88" s="69"/>
      <c r="J88" s="69"/>
      <c r="K88" s="70" t="s">
        <v>216</v>
      </c>
      <c r="L88" s="72"/>
      <c r="M88" s="72"/>
      <c r="N88" s="73"/>
      <c r="O88" s="69"/>
      <c r="P88" s="69"/>
      <c r="Q88" s="69"/>
      <c r="R88" s="69"/>
      <c r="S88" s="69"/>
      <c r="T88" s="69"/>
      <c r="U88" s="69"/>
      <c r="V88" s="64">
        <f t="shared" si="15"/>
        <v>0</v>
      </c>
      <c r="W88" s="69"/>
      <c r="X88" s="69"/>
      <c r="Y88" s="69"/>
      <c r="Z88" s="69"/>
      <c r="AA88" s="69"/>
      <c r="AB88" s="69"/>
      <c r="AC88" s="69"/>
      <c r="AD88" s="65" t="s">
        <v>4609</v>
      </c>
      <c r="AE88" s="69"/>
      <c r="AF88" s="69"/>
      <c r="AG88" s="69"/>
      <c r="AH88" s="72"/>
      <c r="AI88" s="69"/>
      <c r="AJ88" s="69"/>
    </row>
    <row r="90" spans="1:36" ht="13" x14ac:dyDescent="0.15">
      <c r="A90" s="73">
        <v>403</v>
      </c>
      <c r="B90" s="65" t="s">
        <v>4610</v>
      </c>
      <c r="C90" s="65" t="s">
        <v>4611</v>
      </c>
      <c r="D90" s="65">
        <v>2012</v>
      </c>
      <c r="E90" s="69"/>
      <c r="F90" s="69"/>
      <c r="G90" s="77"/>
      <c r="H90" s="69"/>
      <c r="I90" s="69"/>
      <c r="J90" s="69"/>
      <c r="K90" s="70" t="s">
        <v>404</v>
      </c>
      <c r="L90" s="72"/>
      <c r="M90" s="72"/>
      <c r="N90" s="73"/>
      <c r="O90" s="69"/>
      <c r="P90" s="69"/>
      <c r="Q90" s="69"/>
      <c r="R90" s="69"/>
      <c r="S90" s="69"/>
      <c r="T90" s="69"/>
      <c r="U90" s="69"/>
      <c r="V90" s="64">
        <f>SUM(S90:U90)</f>
        <v>0</v>
      </c>
      <c r="W90" s="69"/>
      <c r="X90" s="69"/>
      <c r="Y90" s="72"/>
      <c r="Z90" s="69"/>
      <c r="AA90" s="69"/>
      <c r="AB90" s="69"/>
      <c r="AC90" s="69"/>
      <c r="AD90" s="65" t="s">
        <v>4611</v>
      </c>
      <c r="AE90" s="69"/>
      <c r="AF90" s="69"/>
      <c r="AG90" s="69"/>
      <c r="AH90" s="65" t="s">
        <v>4612</v>
      </c>
      <c r="AI90" s="69"/>
      <c r="AJ90" s="69"/>
    </row>
    <row r="91" spans="1:36" ht="13" x14ac:dyDescent="0.15">
      <c r="A91" s="64">
        <v>440</v>
      </c>
      <c r="B91" s="65" t="s">
        <v>4613</v>
      </c>
      <c r="C91" s="72"/>
      <c r="D91" s="72"/>
      <c r="E91" s="73"/>
      <c r="F91" s="73"/>
      <c r="G91" s="73"/>
      <c r="H91" s="73"/>
      <c r="I91" s="73"/>
      <c r="J91" s="73"/>
      <c r="K91" s="73"/>
      <c r="L91" s="73"/>
      <c r="M91" s="73"/>
      <c r="N91" s="73"/>
      <c r="O91" s="73"/>
      <c r="P91" s="73"/>
      <c r="Q91" s="73"/>
      <c r="R91" s="73"/>
      <c r="S91" s="73"/>
      <c r="T91" s="64">
        <f t="shared" ref="T91:T94" si="16">SUM(Q91:S91)</f>
        <v>0</v>
      </c>
      <c r="U91" s="73"/>
      <c r="V91" s="73"/>
      <c r="W91" s="73"/>
      <c r="X91" s="73"/>
      <c r="Y91" s="73"/>
      <c r="Z91" s="73"/>
      <c r="AA91" s="73"/>
      <c r="AB91" s="73"/>
      <c r="AC91" s="73"/>
      <c r="AD91" s="73"/>
      <c r="AE91" s="73"/>
      <c r="AF91" s="72"/>
      <c r="AG91" s="73"/>
      <c r="AH91" s="73"/>
      <c r="AI91" s="73"/>
      <c r="AJ91" s="73"/>
    </row>
    <row r="92" spans="1:36" ht="13" x14ac:dyDescent="0.15">
      <c r="A92" s="73">
        <v>441</v>
      </c>
      <c r="B92" s="65" t="s">
        <v>4614</v>
      </c>
      <c r="C92" s="72"/>
      <c r="D92" s="72"/>
      <c r="E92" s="73"/>
      <c r="F92" s="73"/>
      <c r="G92" s="73"/>
      <c r="H92" s="73"/>
      <c r="I92" s="73"/>
      <c r="J92" s="73"/>
      <c r="K92" s="73"/>
      <c r="L92" s="73"/>
      <c r="M92" s="73"/>
      <c r="N92" s="73"/>
      <c r="O92" s="73"/>
      <c r="P92" s="73"/>
      <c r="Q92" s="73"/>
      <c r="R92" s="73"/>
      <c r="S92" s="73"/>
      <c r="T92" s="64">
        <f t="shared" si="16"/>
        <v>0</v>
      </c>
      <c r="U92" s="73"/>
      <c r="V92" s="73"/>
      <c r="W92" s="73"/>
      <c r="X92" s="73"/>
      <c r="Y92" s="73"/>
      <c r="Z92" s="73"/>
      <c r="AA92" s="73"/>
      <c r="AB92" s="73"/>
      <c r="AC92" s="73"/>
      <c r="AD92" s="73"/>
      <c r="AE92" s="73"/>
      <c r="AF92" s="72"/>
      <c r="AG92" s="73"/>
      <c r="AH92" s="73"/>
      <c r="AI92" s="73"/>
      <c r="AJ92" s="73"/>
    </row>
    <row r="93" spans="1:36" ht="13" x14ac:dyDescent="0.15">
      <c r="A93" s="64">
        <v>447</v>
      </c>
      <c r="B93" s="65" t="s">
        <v>4615</v>
      </c>
      <c r="C93" s="72"/>
      <c r="D93" s="72"/>
      <c r="E93" s="73"/>
      <c r="F93" s="73"/>
      <c r="G93" s="73"/>
      <c r="H93" s="73"/>
      <c r="I93" s="73"/>
      <c r="J93" s="73"/>
      <c r="K93" s="73"/>
      <c r="L93" s="73"/>
      <c r="M93" s="73"/>
      <c r="N93" s="73"/>
      <c r="O93" s="73"/>
      <c r="P93" s="73"/>
      <c r="Q93" s="73"/>
      <c r="R93" s="73"/>
      <c r="S93" s="73"/>
      <c r="T93" s="64">
        <f t="shared" si="16"/>
        <v>0</v>
      </c>
      <c r="U93" s="73"/>
      <c r="V93" s="73"/>
      <c r="W93" s="73"/>
      <c r="X93" s="73"/>
      <c r="Y93" s="73"/>
      <c r="Z93" s="73"/>
      <c r="AA93" s="73"/>
      <c r="AB93" s="73"/>
      <c r="AC93" s="73"/>
      <c r="AD93" s="73"/>
      <c r="AE93" s="73"/>
      <c r="AF93" s="72"/>
      <c r="AG93" s="73"/>
      <c r="AH93" s="73"/>
      <c r="AI93" s="73"/>
      <c r="AJ93" s="73"/>
    </row>
    <row r="94" spans="1:36" ht="13" x14ac:dyDescent="0.15">
      <c r="A94" s="73">
        <v>448</v>
      </c>
      <c r="B94" s="65" t="s">
        <v>4616</v>
      </c>
      <c r="C94" s="72"/>
      <c r="D94" s="72"/>
      <c r="E94" s="73"/>
      <c r="F94" s="73"/>
      <c r="G94" s="73"/>
      <c r="H94" s="73"/>
      <c r="I94" s="73"/>
      <c r="J94" s="73"/>
      <c r="K94" s="73"/>
      <c r="L94" s="73"/>
      <c r="M94" s="73"/>
      <c r="N94" s="73"/>
      <c r="O94" s="73"/>
      <c r="P94" s="73"/>
      <c r="Q94" s="73"/>
      <c r="R94" s="73"/>
      <c r="S94" s="73"/>
      <c r="T94" s="64">
        <f t="shared" si="16"/>
        <v>0</v>
      </c>
      <c r="U94" s="73"/>
      <c r="V94" s="73"/>
      <c r="W94" s="73"/>
      <c r="X94" s="73"/>
      <c r="Y94" s="73"/>
      <c r="Z94" s="73"/>
      <c r="AA94" s="73"/>
      <c r="AB94" s="73"/>
      <c r="AC94" s="73"/>
      <c r="AD94" s="73"/>
      <c r="AE94" s="73"/>
      <c r="AF94" s="72"/>
      <c r="AG94" s="73"/>
      <c r="AH94" s="73"/>
      <c r="AI94" s="73"/>
      <c r="AJ94" s="73"/>
    </row>
    <row r="95" spans="1:36" ht="13" x14ac:dyDescent="0.15">
      <c r="A95" s="72"/>
      <c r="B95" s="65" t="s">
        <v>4617</v>
      </c>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row>
    <row r="96" spans="1:36" ht="13" x14ac:dyDescent="0.15">
      <c r="A96" s="73">
        <v>355</v>
      </c>
      <c r="B96" s="65" t="s">
        <v>4618</v>
      </c>
      <c r="C96" s="65"/>
      <c r="D96" s="65">
        <v>2004</v>
      </c>
      <c r="E96" s="70" t="s">
        <v>4619</v>
      </c>
      <c r="F96" s="70">
        <v>3</v>
      </c>
      <c r="G96" s="78"/>
      <c r="H96" s="69"/>
      <c r="I96" s="69"/>
      <c r="J96" s="69"/>
      <c r="K96" s="70" t="s">
        <v>45</v>
      </c>
      <c r="L96" s="72"/>
      <c r="M96" s="72"/>
      <c r="N96" s="64">
        <v>0</v>
      </c>
      <c r="O96" s="70">
        <v>1</v>
      </c>
      <c r="P96" s="70" t="s">
        <v>618</v>
      </c>
      <c r="Q96" s="70" t="s">
        <v>16</v>
      </c>
      <c r="R96" s="69"/>
      <c r="S96" s="69"/>
      <c r="T96" s="69"/>
      <c r="U96" s="69"/>
      <c r="V96" s="64">
        <f>SUM(S96:U96)</f>
        <v>0</v>
      </c>
      <c r="W96" s="69"/>
      <c r="X96" s="69"/>
      <c r="Y96" s="69"/>
      <c r="Z96" s="69"/>
      <c r="AA96" s="70" t="s">
        <v>4620</v>
      </c>
      <c r="AB96" s="69"/>
      <c r="AC96" s="69"/>
      <c r="AD96" s="65"/>
      <c r="AE96" s="69"/>
      <c r="AF96" s="69"/>
      <c r="AG96" s="69"/>
      <c r="AH96" s="65"/>
      <c r="AI96" s="69"/>
      <c r="AJ96" s="69"/>
    </row>
    <row r="97" spans="1:36" ht="13" x14ac:dyDescent="0.15">
      <c r="A97" s="69"/>
      <c r="B97" s="65" t="s">
        <v>4621</v>
      </c>
      <c r="C97" s="65"/>
      <c r="D97" s="65"/>
      <c r="E97" s="69"/>
      <c r="F97" s="70">
        <v>3</v>
      </c>
      <c r="G97" s="64">
        <v>-10</v>
      </c>
      <c r="H97" s="70">
        <v>-6</v>
      </c>
      <c r="I97" s="70">
        <v>2</v>
      </c>
      <c r="J97" s="70">
        <v>5</v>
      </c>
      <c r="K97" s="70"/>
      <c r="L97" s="72"/>
      <c r="M97" s="72"/>
      <c r="N97" s="73"/>
      <c r="O97" s="69"/>
      <c r="P97" s="69"/>
      <c r="Q97" s="69"/>
      <c r="R97" s="69"/>
      <c r="S97" s="69"/>
      <c r="T97" s="69"/>
      <c r="U97" s="69"/>
      <c r="V97" s="64"/>
      <c r="W97" s="69"/>
      <c r="X97" s="70" t="s">
        <v>4622</v>
      </c>
      <c r="Y97" s="70" t="s">
        <v>4623</v>
      </c>
      <c r="Z97" s="69"/>
      <c r="AA97" s="69"/>
      <c r="AB97" s="69"/>
      <c r="AC97" s="69"/>
      <c r="AD97" s="65"/>
      <c r="AE97" s="69"/>
      <c r="AF97" s="69"/>
      <c r="AG97" s="69"/>
      <c r="AH97" s="72"/>
      <c r="AI97" s="69"/>
      <c r="AJ97" s="69"/>
    </row>
    <row r="98" spans="1:36" ht="42" x14ac:dyDescent="0.15">
      <c r="A98" s="70">
        <v>134</v>
      </c>
      <c r="B98" s="80" t="s">
        <v>4624</v>
      </c>
      <c r="C98" s="64" t="s">
        <v>4625</v>
      </c>
      <c r="D98" s="65">
        <v>2006</v>
      </c>
      <c r="E98" s="64" t="s">
        <v>4626</v>
      </c>
      <c r="F98" s="64">
        <v>3</v>
      </c>
      <c r="G98" s="64">
        <v>-3</v>
      </c>
      <c r="H98" s="64">
        <v>-2</v>
      </c>
      <c r="I98" s="64">
        <v>0</v>
      </c>
      <c r="J98" s="64">
        <v>0</v>
      </c>
      <c r="K98" s="64" t="s">
        <v>45</v>
      </c>
      <c r="N98" s="64">
        <v>0</v>
      </c>
      <c r="O98" s="64">
        <v>1</v>
      </c>
      <c r="P98" s="64" t="s">
        <v>84</v>
      </c>
      <c r="Q98" s="64" t="s">
        <v>23</v>
      </c>
      <c r="R98" s="64">
        <v>0.25</v>
      </c>
      <c r="S98" s="64">
        <v>0.75</v>
      </c>
      <c r="T98" s="64">
        <v>0</v>
      </c>
      <c r="U98" s="64">
        <f>SUM(R98:T98)</f>
        <v>1</v>
      </c>
      <c r="V98" s="64" t="s">
        <v>4627</v>
      </c>
      <c r="W98" s="64" t="s">
        <v>4628</v>
      </c>
      <c r="X98" s="64" t="s">
        <v>4628</v>
      </c>
      <c r="Y98" s="64" t="s">
        <v>788</v>
      </c>
      <c r="Z98" s="64" t="s">
        <v>102</v>
      </c>
      <c r="AA98" s="64" t="s">
        <v>4629</v>
      </c>
      <c r="AC98" s="64" t="s">
        <v>4630</v>
      </c>
      <c r="AD98" s="65" t="s">
        <v>4631</v>
      </c>
      <c r="AE98" s="64" t="s">
        <v>4632</v>
      </c>
      <c r="AF98" s="64" t="s">
        <v>4633</v>
      </c>
      <c r="AG98" s="64" t="s">
        <v>4634</v>
      </c>
      <c r="AH98" s="65" t="s">
        <v>4635</v>
      </c>
      <c r="AI98" s="64" t="s">
        <v>151</v>
      </c>
      <c r="AJ98" s="66"/>
    </row>
    <row r="99" spans="1:36" ht="56" x14ac:dyDescent="0.15">
      <c r="A99" s="70">
        <v>143</v>
      </c>
      <c r="B99" s="80" t="s">
        <v>4636</v>
      </c>
      <c r="C99" s="65" t="s">
        <v>4637</v>
      </c>
      <c r="D99" s="65">
        <v>2005</v>
      </c>
      <c r="E99" s="70" t="s">
        <v>4626</v>
      </c>
      <c r="F99" s="64">
        <v>3</v>
      </c>
      <c r="G99" s="64">
        <v>-3</v>
      </c>
      <c r="H99" s="64">
        <v>-2</v>
      </c>
      <c r="I99" s="64">
        <v>0</v>
      </c>
      <c r="J99" s="64">
        <v>0</v>
      </c>
      <c r="K99" s="70" t="s">
        <v>216</v>
      </c>
      <c r="N99" s="64">
        <v>0</v>
      </c>
      <c r="O99" s="70">
        <v>1</v>
      </c>
      <c r="P99" s="70" t="s">
        <v>165</v>
      </c>
      <c r="Q99" s="70" t="s">
        <v>23</v>
      </c>
      <c r="R99" s="70">
        <v>1</v>
      </c>
      <c r="S99" s="70">
        <v>0</v>
      </c>
      <c r="T99" s="70">
        <v>0</v>
      </c>
      <c r="U99" s="64">
        <v>0</v>
      </c>
      <c r="W99" s="70" t="s">
        <v>4638</v>
      </c>
      <c r="X99" s="70" t="s">
        <v>4639</v>
      </c>
      <c r="Y99" s="70" t="s">
        <v>4639</v>
      </c>
      <c r="Z99" s="70" t="s">
        <v>4640</v>
      </c>
      <c r="AA99" s="70" t="s">
        <v>102</v>
      </c>
      <c r="AB99" s="70" t="s">
        <v>4641</v>
      </c>
      <c r="AC99" s="70" t="s">
        <v>4642</v>
      </c>
      <c r="AD99" s="65" t="s">
        <v>4643</v>
      </c>
      <c r="AE99" s="70" t="s">
        <v>4644</v>
      </c>
      <c r="AF99" s="70" t="s">
        <v>4645</v>
      </c>
      <c r="AG99" s="70" t="s">
        <v>94</v>
      </c>
      <c r="AH99" s="65" t="s">
        <v>4646</v>
      </c>
      <c r="AI99" s="70" t="s">
        <v>4647</v>
      </c>
      <c r="AJ99" s="69"/>
    </row>
    <row r="100" spans="1:36" ht="56" x14ac:dyDescent="0.15">
      <c r="A100" s="70">
        <v>197</v>
      </c>
      <c r="B100" s="80" t="s">
        <v>4648</v>
      </c>
      <c r="C100" s="65" t="s">
        <v>4649</v>
      </c>
      <c r="D100" s="65">
        <v>2021</v>
      </c>
      <c r="E100" s="70" t="s">
        <v>4332</v>
      </c>
      <c r="F100" s="70">
        <v>2</v>
      </c>
      <c r="G100" s="65">
        <v>-8</v>
      </c>
      <c r="H100" s="70">
        <v>-1</v>
      </c>
      <c r="I100" s="70">
        <v>-6</v>
      </c>
      <c r="J100" s="70">
        <v>9</v>
      </c>
      <c r="K100" s="70" t="s">
        <v>4650</v>
      </c>
      <c r="L100" s="64">
        <v>0</v>
      </c>
      <c r="M100" s="70">
        <v>1</v>
      </c>
      <c r="N100" s="70" t="s">
        <v>84</v>
      </c>
      <c r="O100" s="70" t="s">
        <v>23</v>
      </c>
      <c r="P100" s="70">
        <v>0.25</v>
      </c>
      <c r="Q100" s="70">
        <v>0.75</v>
      </c>
      <c r="R100" s="70">
        <v>0</v>
      </c>
      <c r="S100" s="64">
        <f t="shared" ref="S100:S118" si="17">SUM(P100:R100)</f>
        <v>1</v>
      </c>
      <c r="T100" s="70" t="s">
        <v>4651</v>
      </c>
      <c r="U100" s="64" t="s">
        <v>4335</v>
      </c>
      <c r="V100" s="64" t="s">
        <v>4652</v>
      </c>
      <c r="W100" s="70" t="s">
        <v>4336</v>
      </c>
      <c r="X100" s="70" t="s">
        <v>102</v>
      </c>
      <c r="Y100" s="70" t="s">
        <v>4653</v>
      </c>
      <c r="Z100" s="70" t="s">
        <v>4654</v>
      </c>
      <c r="AA100" s="65" t="s">
        <v>4655</v>
      </c>
      <c r="AB100" s="70" t="s">
        <v>4656</v>
      </c>
      <c r="AC100" s="70" t="s">
        <v>4657</v>
      </c>
      <c r="AD100" s="70" t="s">
        <v>4658</v>
      </c>
      <c r="AE100" s="65" t="s">
        <v>4659</v>
      </c>
      <c r="AF100" s="70" t="s">
        <v>96</v>
      </c>
      <c r="AG100" s="70" t="s">
        <v>126</v>
      </c>
      <c r="AH100" s="72"/>
      <c r="AI100" s="72"/>
      <c r="AJ100" s="72"/>
    </row>
    <row r="101" spans="1:36" ht="13" x14ac:dyDescent="0.15">
      <c r="A101" s="64">
        <v>21</v>
      </c>
      <c r="B101" s="65" t="s">
        <v>4660</v>
      </c>
      <c r="C101" s="65" t="s">
        <v>4661</v>
      </c>
      <c r="D101" s="65">
        <v>2015</v>
      </c>
      <c r="E101" s="64" t="s">
        <v>4662</v>
      </c>
      <c r="F101" s="64">
        <v>3</v>
      </c>
      <c r="G101" s="65">
        <v>-3</v>
      </c>
      <c r="H101" s="64">
        <v>-1</v>
      </c>
      <c r="I101" s="64">
        <v>0</v>
      </c>
      <c r="J101" s="64">
        <v>-2</v>
      </c>
      <c r="K101" s="64" t="s">
        <v>216</v>
      </c>
      <c r="L101" s="64">
        <v>0</v>
      </c>
      <c r="M101" s="64">
        <v>1</v>
      </c>
      <c r="N101" s="81" t="s">
        <v>4663</v>
      </c>
      <c r="O101" s="64" t="s">
        <v>10</v>
      </c>
      <c r="P101" s="64">
        <v>0.25</v>
      </c>
      <c r="Q101" s="64">
        <v>0.25</v>
      </c>
      <c r="R101" s="64">
        <v>0.5</v>
      </c>
      <c r="S101" s="64">
        <f t="shared" si="17"/>
        <v>1</v>
      </c>
      <c r="T101" s="64" t="s">
        <v>4664</v>
      </c>
      <c r="U101" s="64" t="s">
        <v>4665</v>
      </c>
      <c r="V101" s="64"/>
      <c r="W101" s="64" t="s">
        <v>4666</v>
      </c>
      <c r="X101" s="64" t="s">
        <v>102</v>
      </c>
      <c r="Y101" s="64" t="s">
        <v>4667</v>
      </c>
      <c r="Z101" s="64" t="s">
        <v>4668</v>
      </c>
      <c r="AA101" s="65" t="s">
        <v>4661</v>
      </c>
      <c r="AB101" s="64" t="s">
        <v>4669</v>
      </c>
      <c r="AC101" s="64" t="s">
        <v>4670</v>
      </c>
      <c r="AD101" s="64" t="s">
        <v>94</v>
      </c>
      <c r="AE101" s="65" t="s">
        <v>4671</v>
      </c>
      <c r="AF101" s="64" t="s">
        <v>96</v>
      </c>
      <c r="AG101" s="64" t="s">
        <v>126</v>
      </c>
      <c r="AH101" s="72"/>
      <c r="AI101" s="72"/>
      <c r="AJ101" s="72"/>
    </row>
    <row r="102" spans="1:36" ht="13" x14ac:dyDescent="0.15">
      <c r="A102" s="82">
        <v>38</v>
      </c>
      <c r="B102" s="83" t="s">
        <v>4672</v>
      </c>
      <c r="C102" s="83" t="s">
        <v>4673</v>
      </c>
      <c r="D102" s="83">
        <v>2020</v>
      </c>
      <c r="E102" s="82" t="s">
        <v>4674</v>
      </c>
      <c r="F102" s="82">
        <v>2</v>
      </c>
      <c r="G102" s="83">
        <v>-3</v>
      </c>
      <c r="H102" s="84">
        <v>-1</v>
      </c>
      <c r="I102" s="84">
        <v>-3</v>
      </c>
      <c r="J102" s="84">
        <v>0</v>
      </c>
      <c r="K102" s="82" t="s">
        <v>45</v>
      </c>
      <c r="L102" s="82">
        <v>0</v>
      </c>
      <c r="M102" s="82">
        <v>1</v>
      </c>
      <c r="N102" s="82" t="s">
        <v>243</v>
      </c>
      <c r="O102" s="82" t="s">
        <v>16</v>
      </c>
      <c r="P102" s="82">
        <v>0.25</v>
      </c>
      <c r="Q102" s="82">
        <v>0.5</v>
      </c>
      <c r="R102" s="82">
        <v>0.25</v>
      </c>
      <c r="S102" s="82">
        <f t="shared" si="17"/>
        <v>1</v>
      </c>
      <c r="T102" s="82" t="s">
        <v>4675</v>
      </c>
      <c r="U102" s="82" t="s">
        <v>2076</v>
      </c>
      <c r="V102" s="82" t="s">
        <v>2076</v>
      </c>
      <c r="W102" s="82" t="s">
        <v>4676</v>
      </c>
      <c r="X102" s="82" t="s">
        <v>102</v>
      </c>
      <c r="Y102" s="82" t="s">
        <v>4677</v>
      </c>
      <c r="Z102" s="82" t="s">
        <v>4678</v>
      </c>
      <c r="AA102" s="83" t="s">
        <v>4679</v>
      </c>
      <c r="AB102" s="82" t="s">
        <v>4680</v>
      </c>
      <c r="AC102" s="82" t="s">
        <v>4681</v>
      </c>
      <c r="AD102" s="82" t="s">
        <v>4682</v>
      </c>
      <c r="AE102" s="83" t="s">
        <v>4683</v>
      </c>
      <c r="AF102" s="82" t="s">
        <v>96</v>
      </c>
      <c r="AG102" s="82" t="s">
        <v>126</v>
      </c>
      <c r="AI102" s="72"/>
      <c r="AJ102" s="72"/>
    </row>
    <row r="103" spans="1:36" ht="56" x14ac:dyDescent="0.15">
      <c r="A103" s="65">
        <v>56</v>
      </c>
      <c r="B103" s="80" t="s">
        <v>4684</v>
      </c>
      <c r="C103" s="65" t="s">
        <v>4685</v>
      </c>
      <c r="D103" s="65">
        <v>2002</v>
      </c>
      <c r="E103" s="64" t="s">
        <v>2073</v>
      </c>
      <c r="F103" s="64">
        <v>3</v>
      </c>
      <c r="G103" s="65">
        <v>-3</v>
      </c>
      <c r="H103" s="70">
        <v>0</v>
      </c>
      <c r="I103" s="70">
        <v>-3</v>
      </c>
      <c r="J103" s="70">
        <v>0</v>
      </c>
      <c r="K103" s="64" t="s">
        <v>2074</v>
      </c>
      <c r="L103" s="64">
        <v>0</v>
      </c>
      <c r="M103" s="70">
        <v>1</v>
      </c>
      <c r="N103" s="70" t="s">
        <v>243</v>
      </c>
      <c r="O103" s="64" t="s">
        <v>23</v>
      </c>
      <c r="P103" s="64">
        <v>0.25</v>
      </c>
      <c r="Q103" s="64">
        <v>0</v>
      </c>
      <c r="R103" s="64">
        <v>0.75</v>
      </c>
      <c r="S103" s="64">
        <f t="shared" si="17"/>
        <v>1</v>
      </c>
      <c r="T103" s="64" t="s">
        <v>4686</v>
      </c>
      <c r="U103" s="64" t="s">
        <v>2076</v>
      </c>
      <c r="V103" s="64" t="s">
        <v>2076</v>
      </c>
      <c r="W103" s="64" t="s">
        <v>296</v>
      </c>
      <c r="X103" s="64" t="s">
        <v>102</v>
      </c>
      <c r="Y103" s="64" t="s">
        <v>4687</v>
      </c>
      <c r="Z103" s="64" t="s">
        <v>4688</v>
      </c>
      <c r="AA103" s="65" t="s">
        <v>4689</v>
      </c>
      <c r="AB103" s="64" t="s">
        <v>4690</v>
      </c>
      <c r="AC103" s="64" t="s">
        <v>4691</v>
      </c>
      <c r="AD103" s="64" t="s">
        <v>4692</v>
      </c>
      <c r="AE103" s="65" t="s">
        <v>4693</v>
      </c>
      <c r="AF103" s="64" t="s">
        <v>151</v>
      </c>
      <c r="AG103" s="64" t="s">
        <v>126</v>
      </c>
      <c r="AI103" s="72"/>
      <c r="AJ103" s="72"/>
    </row>
    <row r="104" spans="1:36" ht="42" x14ac:dyDescent="0.15">
      <c r="A104" s="65">
        <v>221</v>
      </c>
      <c r="B104" s="80" t="s">
        <v>4694</v>
      </c>
      <c r="C104" s="64" t="s">
        <v>4695</v>
      </c>
      <c r="D104" s="65">
        <v>2019</v>
      </c>
      <c r="E104" s="64" t="s">
        <v>4696</v>
      </c>
      <c r="F104" s="64">
        <v>3</v>
      </c>
      <c r="G104" s="64">
        <v>-3</v>
      </c>
      <c r="H104" s="64">
        <v>-3</v>
      </c>
      <c r="I104" s="64">
        <v>-2</v>
      </c>
      <c r="J104" s="64">
        <v>0</v>
      </c>
      <c r="K104" s="64" t="s">
        <v>45</v>
      </c>
      <c r="L104" s="64">
        <v>0</v>
      </c>
      <c r="M104" s="64">
        <v>1</v>
      </c>
      <c r="N104" s="64" t="s">
        <v>84</v>
      </c>
      <c r="O104" s="64" t="s">
        <v>23</v>
      </c>
      <c r="P104" s="64">
        <v>0</v>
      </c>
      <c r="Q104" s="64">
        <v>0</v>
      </c>
      <c r="R104" s="64">
        <v>1</v>
      </c>
      <c r="S104" s="64">
        <f t="shared" si="17"/>
        <v>1</v>
      </c>
      <c r="T104" s="64" t="s">
        <v>4697</v>
      </c>
      <c r="U104" s="64" t="s">
        <v>2076</v>
      </c>
      <c r="V104" s="64" t="s">
        <v>2076</v>
      </c>
      <c r="W104" s="64" t="s">
        <v>4698</v>
      </c>
      <c r="X104" s="64" t="s">
        <v>102</v>
      </c>
      <c r="Y104" s="64" t="s">
        <v>4699</v>
      </c>
      <c r="Z104" s="64" t="s">
        <v>4700</v>
      </c>
      <c r="AA104" s="65" t="s">
        <v>4701</v>
      </c>
      <c r="AB104" s="64" t="s">
        <v>4702</v>
      </c>
      <c r="AC104" s="64" t="s">
        <v>4703</v>
      </c>
      <c r="AD104" s="64" t="s">
        <v>4704</v>
      </c>
      <c r="AE104" s="65" t="s">
        <v>4705</v>
      </c>
      <c r="AF104" s="64" t="s">
        <v>4706</v>
      </c>
      <c r="AG104" s="64" t="s">
        <v>126</v>
      </c>
      <c r="AH104" s="72"/>
      <c r="AI104" s="72"/>
      <c r="AJ104" s="72"/>
    </row>
    <row r="105" spans="1:36" ht="42" x14ac:dyDescent="0.15">
      <c r="A105" s="64">
        <v>228</v>
      </c>
      <c r="B105" s="80" t="s">
        <v>4707</v>
      </c>
      <c r="C105" s="65" t="s">
        <v>4708</v>
      </c>
      <c r="D105" s="65">
        <v>2016</v>
      </c>
      <c r="E105" s="70" t="s">
        <v>4709</v>
      </c>
      <c r="F105" s="70">
        <v>2</v>
      </c>
      <c r="G105" s="65">
        <v>-3</v>
      </c>
      <c r="H105" s="70">
        <v>-1</v>
      </c>
      <c r="I105" s="70">
        <v>-2</v>
      </c>
      <c r="J105" s="70">
        <v>0</v>
      </c>
      <c r="K105" s="70" t="s">
        <v>45</v>
      </c>
      <c r="L105" s="64">
        <v>0</v>
      </c>
      <c r="M105" s="64">
        <v>1</v>
      </c>
      <c r="N105" s="64" t="s">
        <v>243</v>
      </c>
      <c r="O105" s="64" t="s">
        <v>16</v>
      </c>
      <c r="P105" s="70">
        <v>0</v>
      </c>
      <c r="Q105" s="70">
        <v>1</v>
      </c>
      <c r="R105" s="70">
        <v>0</v>
      </c>
      <c r="S105" s="64">
        <f t="shared" si="17"/>
        <v>1</v>
      </c>
      <c r="T105" s="70" t="s">
        <v>4710</v>
      </c>
      <c r="U105" s="70" t="s">
        <v>2076</v>
      </c>
      <c r="V105" s="70" t="s">
        <v>2076</v>
      </c>
      <c r="W105" s="70" t="s">
        <v>1699</v>
      </c>
      <c r="X105" s="70" t="s">
        <v>102</v>
      </c>
      <c r="Y105" s="70" t="s">
        <v>4711</v>
      </c>
      <c r="Z105" s="70" t="s">
        <v>4712</v>
      </c>
      <c r="AA105" s="65" t="s">
        <v>4713</v>
      </c>
      <c r="AB105" s="70" t="s">
        <v>4714</v>
      </c>
      <c r="AC105" s="70" t="s">
        <v>4715</v>
      </c>
      <c r="AD105" s="70" t="s">
        <v>4716</v>
      </c>
      <c r="AE105" s="65" t="s">
        <v>4717</v>
      </c>
      <c r="AF105" s="70" t="s">
        <v>151</v>
      </c>
      <c r="AG105" s="70" t="s">
        <v>126</v>
      </c>
      <c r="AH105" s="72"/>
      <c r="AI105" s="72"/>
      <c r="AJ105" s="72"/>
    </row>
    <row r="106" spans="1:36" ht="70" x14ac:dyDescent="0.15">
      <c r="A106" s="85">
        <v>42</v>
      </c>
      <c r="B106" s="80" t="s">
        <v>4718</v>
      </c>
      <c r="C106" s="65" t="s">
        <v>4719</v>
      </c>
      <c r="D106" s="65">
        <v>2012</v>
      </c>
      <c r="E106" s="64" t="s">
        <v>4720</v>
      </c>
      <c r="F106" s="64">
        <v>3</v>
      </c>
      <c r="G106" s="65">
        <v>-3</v>
      </c>
      <c r="H106" s="70">
        <v>-1</v>
      </c>
      <c r="I106" s="70">
        <v>-2</v>
      </c>
      <c r="J106" s="70">
        <v>0</v>
      </c>
      <c r="K106" s="64" t="s">
        <v>45</v>
      </c>
      <c r="L106" s="64">
        <v>0</v>
      </c>
      <c r="M106" s="64">
        <v>1</v>
      </c>
      <c r="N106" s="64" t="s">
        <v>243</v>
      </c>
      <c r="O106" s="64" t="s">
        <v>113</v>
      </c>
      <c r="P106" s="64">
        <v>0.25</v>
      </c>
      <c r="Q106" s="64">
        <v>0.75</v>
      </c>
      <c r="R106" s="64">
        <v>0</v>
      </c>
      <c r="S106" s="64">
        <f t="shared" si="17"/>
        <v>1</v>
      </c>
      <c r="T106" s="64" t="s">
        <v>4721</v>
      </c>
      <c r="U106" s="64" t="s">
        <v>2076</v>
      </c>
      <c r="V106" s="64" t="s">
        <v>2076</v>
      </c>
      <c r="W106" s="64" t="s">
        <v>4722</v>
      </c>
      <c r="X106" s="64" t="s">
        <v>102</v>
      </c>
      <c r="Y106" s="64" t="s">
        <v>4723</v>
      </c>
      <c r="Z106" s="64" t="s">
        <v>4724</v>
      </c>
      <c r="AA106" s="65" t="s">
        <v>4725</v>
      </c>
      <c r="AB106" s="64" t="s">
        <v>4726</v>
      </c>
      <c r="AC106" s="64" t="s">
        <v>4727</v>
      </c>
      <c r="AD106" s="64" t="s">
        <v>4728</v>
      </c>
      <c r="AE106" s="65" t="s">
        <v>4729</v>
      </c>
      <c r="AF106" s="70" t="s">
        <v>151</v>
      </c>
      <c r="AG106" s="70" t="s">
        <v>126</v>
      </c>
      <c r="AH106" s="72"/>
      <c r="AI106" s="72"/>
      <c r="AJ106" s="72"/>
    </row>
    <row r="107" spans="1:36" ht="56" x14ac:dyDescent="0.15">
      <c r="A107" s="86">
        <v>43</v>
      </c>
      <c r="B107" s="80" t="s">
        <v>4730</v>
      </c>
      <c r="C107" s="65" t="s">
        <v>4731</v>
      </c>
      <c r="D107" s="65">
        <v>2021</v>
      </c>
      <c r="E107" s="64" t="s">
        <v>4674</v>
      </c>
      <c r="F107" s="64">
        <v>2</v>
      </c>
      <c r="G107" s="65">
        <v>-3</v>
      </c>
      <c r="H107" s="70">
        <v>-1</v>
      </c>
      <c r="I107" s="70">
        <v>-3</v>
      </c>
      <c r="J107" s="70">
        <v>0</v>
      </c>
      <c r="K107" s="64" t="s">
        <v>45</v>
      </c>
      <c r="L107" s="64">
        <v>0</v>
      </c>
      <c r="M107" s="64">
        <v>1</v>
      </c>
      <c r="N107" s="64" t="s">
        <v>84</v>
      </c>
      <c r="O107" s="64" t="s">
        <v>16</v>
      </c>
      <c r="P107" s="64">
        <v>0.25</v>
      </c>
      <c r="Q107" s="64">
        <v>0.75</v>
      </c>
      <c r="R107" s="64">
        <v>0</v>
      </c>
      <c r="S107" s="64">
        <f t="shared" si="17"/>
        <v>1</v>
      </c>
      <c r="T107" s="64" t="s">
        <v>4732</v>
      </c>
      <c r="U107" s="64" t="s">
        <v>4733</v>
      </c>
      <c r="V107" s="64" t="s">
        <v>2076</v>
      </c>
      <c r="W107" s="64" t="s">
        <v>1699</v>
      </c>
      <c r="X107" s="64" t="s">
        <v>1186</v>
      </c>
      <c r="Y107" s="64" t="s">
        <v>4734</v>
      </c>
      <c r="Z107" s="64" t="s">
        <v>4735</v>
      </c>
      <c r="AA107" s="65" t="s">
        <v>4736</v>
      </c>
      <c r="AB107" s="64" t="s">
        <v>4737</v>
      </c>
      <c r="AC107" s="64" t="s">
        <v>4738</v>
      </c>
      <c r="AD107" s="64" t="s">
        <v>4739</v>
      </c>
      <c r="AE107" s="65" t="s">
        <v>4740</v>
      </c>
      <c r="AF107" s="64" t="s">
        <v>96</v>
      </c>
      <c r="AG107" s="64" t="s">
        <v>126</v>
      </c>
      <c r="AH107" s="72"/>
      <c r="AI107" s="72"/>
      <c r="AJ107" s="72"/>
    </row>
    <row r="108" spans="1:36" ht="42" x14ac:dyDescent="0.15">
      <c r="A108" s="85">
        <v>65</v>
      </c>
      <c r="B108" s="80" t="s">
        <v>4741</v>
      </c>
      <c r="C108" s="65" t="s">
        <v>4742</v>
      </c>
      <c r="D108" s="65">
        <v>2021</v>
      </c>
      <c r="E108" s="64" t="s">
        <v>99</v>
      </c>
      <c r="F108" s="64" t="s">
        <v>1248</v>
      </c>
      <c r="G108" s="65">
        <v>-3</v>
      </c>
      <c r="H108" s="70">
        <v>-1</v>
      </c>
      <c r="I108" s="70">
        <v>-3</v>
      </c>
      <c r="J108" s="70">
        <v>0</v>
      </c>
      <c r="K108" s="64" t="s">
        <v>45</v>
      </c>
      <c r="L108" s="64">
        <v>0</v>
      </c>
      <c r="M108" s="64">
        <v>1</v>
      </c>
      <c r="N108" s="64" t="s">
        <v>243</v>
      </c>
      <c r="O108" s="64" t="s">
        <v>16</v>
      </c>
      <c r="P108" s="64">
        <v>0.25</v>
      </c>
      <c r="Q108" s="64">
        <v>0.5</v>
      </c>
      <c r="R108" s="64">
        <v>0.25</v>
      </c>
      <c r="S108" s="64">
        <f t="shared" si="17"/>
        <v>1</v>
      </c>
      <c r="T108" s="64" t="s">
        <v>4743</v>
      </c>
      <c r="U108" s="64" t="s">
        <v>2076</v>
      </c>
      <c r="V108" s="64" t="s">
        <v>2076</v>
      </c>
      <c r="W108" s="64" t="s">
        <v>4744</v>
      </c>
      <c r="X108" s="64" t="s">
        <v>102</v>
      </c>
      <c r="Y108" s="64" t="s">
        <v>4745</v>
      </c>
      <c r="Z108" s="64" t="s">
        <v>4746</v>
      </c>
      <c r="AA108" s="65" t="s">
        <v>4747</v>
      </c>
      <c r="AB108" s="64" t="s">
        <v>4748</v>
      </c>
      <c r="AC108" s="64" t="s">
        <v>4749</v>
      </c>
      <c r="AD108" s="64" t="s">
        <v>4750</v>
      </c>
      <c r="AE108" s="65" t="s">
        <v>4751</v>
      </c>
      <c r="AF108" s="64" t="s">
        <v>96</v>
      </c>
      <c r="AG108" s="64" t="s">
        <v>126</v>
      </c>
      <c r="AH108" s="72"/>
      <c r="AI108" s="72"/>
      <c r="AJ108" s="72"/>
    </row>
    <row r="109" spans="1:36" ht="70" x14ac:dyDescent="0.15">
      <c r="A109" s="86">
        <v>134</v>
      </c>
      <c r="B109" s="80" t="s">
        <v>4752</v>
      </c>
      <c r="C109" s="64" t="s">
        <v>4753</v>
      </c>
      <c r="D109" s="65">
        <v>2009</v>
      </c>
      <c r="E109" s="64" t="s">
        <v>4754</v>
      </c>
      <c r="F109" s="65">
        <v>3</v>
      </c>
      <c r="G109" s="65">
        <v>-2</v>
      </c>
      <c r="H109" s="65">
        <v>-1</v>
      </c>
      <c r="I109" s="65">
        <v>0</v>
      </c>
      <c r="J109" s="65">
        <v>0</v>
      </c>
      <c r="K109" s="65" t="s">
        <v>45</v>
      </c>
      <c r="L109" s="64">
        <v>0</v>
      </c>
      <c r="M109" s="64">
        <v>1</v>
      </c>
      <c r="N109" s="64" t="s">
        <v>84</v>
      </c>
      <c r="O109" s="64" t="s">
        <v>23</v>
      </c>
      <c r="P109" s="64">
        <v>0.25</v>
      </c>
      <c r="Q109" s="64">
        <v>0.75</v>
      </c>
      <c r="R109" s="64">
        <v>0</v>
      </c>
      <c r="S109" s="64">
        <f t="shared" si="17"/>
        <v>1</v>
      </c>
      <c r="T109" s="64" t="s">
        <v>4755</v>
      </c>
      <c r="U109" s="64" t="s">
        <v>2076</v>
      </c>
      <c r="V109" s="64" t="s">
        <v>2076</v>
      </c>
      <c r="W109" s="64" t="s">
        <v>4756</v>
      </c>
      <c r="X109" s="64" t="s">
        <v>102</v>
      </c>
      <c r="Y109" s="64" t="s">
        <v>4757</v>
      </c>
      <c r="Z109" s="64" t="s">
        <v>4758</v>
      </c>
      <c r="AA109" s="65" t="s">
        <v>4759</v>
      </c>
      <c r="AB109" s="64" t="s">
        <v>4760</v>
      </c>
      <c r="AC109" s="64" t="s">
        <v>4761</v>
      </c>
      <c r="AD109" s="64" t="s">
        <v>4762</v>
      </c>
      <c r="AE109" s="65" t="s">
        <v>4763</v>
      </c>
      <c r="AF109" s="64" t="s">
        <v>4764</v>
      </c>
      <c r="AG109" s="64" t="s">
        <v>126</v>
      </c>
      <c r="AH109" s="72"/>
      <c r="AI109" s="72"/>
      <c r="AJ109" s="72"/>
    </row>
    <row r="110" spans="1:36" ht="28" x14ac:dyDescent="0.15">
      <c r="A110" s="85">
        <v>147</v>
      </c>
      <c r="B110" s="80" t="s">
        <v>4765</v>
      </c>
      <c r="C110" s="64" t="s">
        <v>4766</v>
      </c>
      <c r="D110" s="65">
        <v>2010</v>
      </c>
      <c r="E110" s="64" t="s">
        <v>4696</v>
      </c>
      <c r="F110" s="64">
        <v>3</v>
      </c>
      <c r="G110" s="64">
        <v>-3</v>
      </c>
      <c r="H110" s="64">
        <v>-2</v>
      </c>
      <c r="I110" s="64">
        <v>-2</v>
      </c>
      <c r="J110" s="64">
        <v>0</v>
      </c>
      <c r="K110" s="64" t="s">
        <v>45</v>
      </c>
      <c r="L110" s="64">
        <v>0</v>
      </c>
      <c r="M110" s="64">
        <v>1</v>
      </c>
      <c r="N110" s="64" t="s">
        <v>84</v>
      </c>
      <c r="O110" s="64" t="s">
        <v>23</v>
      </c>
      <c r="P110" s="64">
        <v>0.25</v>
      </c>
      <c r="Q110" s="64">
        <v>0.75</v>
      </c>
      <c r="R110" s="64">
        <v>0</v>
      </c>
      <c r="S110" s="64">
        <f t="shared" si="17"/>
        <v>1</v>
      </c>
      <c r="T110" s="7" t="s">
        <v>4767</v>
      </c>
      <c r="U110" s="64" t="s">
        <v>2076</v>
      </c>
      <c r="V110" s="64" t="s">
        <v>2076</v>
      </c>
      <c r="W110" s="64" t="s">
        <v>4768</v>
      </c>
      <c r="X110" s="64" t="s">
        <v>102</v>
      </c>
      <c r="Y110" s="7" t="s">
        <v>4769</v>
      </c>
      <c r="Z110" s="64" t="s">
        <v>4770</v>
      </c>
      <c r="AA110" s="65" t="s">
        <v>4771</v>
      </c>
      <c r="AB110" s="64" t="s">
        <v>4772</v>
      </c>
      <c r="AC110" s="64" t="s">
        <v>4773</v>
      </c>
      <c r="AD110" s="7" t="s">
        <v>4774</v>
      </c>
      <c r="AE110" s="7" t="s">
        <v>4775</v>
      </c>
      <c r="AF110" s="64" t="s">
        <v>4706</v>
      </c>
      <c r="AG110" s="66"/>
      <c r="AH110" s="72"/>
      <c r="AI110" s="72"/>
      <c r="AJ110" s="72"/>
    </row>
    <row r="111" spans="1:36" ht="84" x14ac:dyDescent="0.15">
      <c r="A111" s="85">
        <v>146</v>
      </c>
      <c r="B111" s="80" t="s">
        <v>4776</v>
      </c>
      <c r="C111" s="64" t="s">
        <v>4766</v>
      </c>
      <c r="D111" s="65">
        <v>2006</v>
      </c>
      <c r="E111" s="64" t="s">
        <v>4696</v>
      </c>
      <c r="F111" s="64">
        <v>3</v>
      </c>
      <c r="G111" s="64">
        <v>-3</v>
      </c>
      <c r="H111" s="64">
        <v>-2</v>
      </c>
      <c r="I111" s="64">
        <v>-2</v>
      </c>
      <c r="J111" s="64">
        <v>0</v>
      </c>
      <c r="K111" s="64" t="s">
        <v>45</v>
      </c>
      <c r="L111" s="64">
        <v>0</v>
      </c>
      <c r="M111" s="64">
        <v>1</v>
      </c>
      <c r="N111" s="64" t="s">
        <v>84</v>
      </c>
      <c r="O111" s="64" t="s">
        <v>23</v>
      </c>
      <c r="P111" s="64">
        <v>0.25</v>
      </c>
      <c r="Q111" s="64">
        <v>0.75</v>
      </c>
      <c r="R111" s="64">
        <v>0</v>
      </c>
      <c r="S111" s="64">
        <f t="shared" si="17"/>
        <v>1</v>
      </c>
      <c r="T111" s="64" t="s">
        <v>4777</v>
      </c>
      <c r="U111" s="64" t="s">
        <v>2076</v>
      </c>
      <c r="V111" s="64" t="s">
        <v>2076</v>
      </c>
      <c r="W111" s="64" t="s">
        <v>4768</v>
      </c>
      <c r="X111" s="64" t="s">
        <v>102</v>
      </c>
      <c r="Y111" s="64" t="s">
        <v>4778</v>
      </c>
      <c r="Z111" s="64" t="s">
        <v>4779</v>
      </c>
      <c r="AA111" s="65" t="s">
        <v>4780</v>
      </c>
      <c r="AB111" s="64" t="s">
        <v>4781</v>
      </c>
      <c r="AC111" s="64" t="s">
        <v>1549</v>
      </c>
      <c r="AD111" s="64" t="s">
        <v>4782</v>
      </c>
      <c r="AE111" s="65" t="s">
        <v>4775</v>
      </c>
      <c r="AF111" s="64" t="s">
        <v>96</v>
      </c>
      <c r="AG111" s="64"/>
      <c r="AH111" s="72"/>
      <c r="AI111" s="72"/>
      <c r="AJ111" s="72"/>
    </row>
    <row r="112" spans="1:36" ht="56" x14ac:dyDescent="0.15">
      <c r="A112" s="64">
        <v>164</v>
      </c>
      <c r="B112" s="80" t="s">
        <v>4783</v>
      </c>
      <c r="C112" s="65" t="s">
        <v>4784</v>
      </c>
      <c r="D112" s="65">
        <v>2009</v>
      </c>
      <c r="E112" s="64" t="s">
        <v>111</v>
      </c>
      <c r="F112" s="64">
        <v>3</v>
      </c>
      <c r="G112" s="64">
        <v>-3</v>
      </c>
      <c r="H112" s="64">
        <v>-1</v>
      </c>
      <c r="I112" s="64">
        <v>-3</v>
      </c>
      <c r="J112" s="64">
        <v>0</v>
      </c>
      <c r="K112" s="64" t="s">
        <v>2074</v>
      </c>
      <c r="L112" s="64">
        <v>0</v>
      </c>
      <c r="M112" s="64">
        <v>1</v>
      </c>
      <c r="N112" s="64" t="s">
        <v>84</v>
      </c>
      <c r="O112" s="64" t="s">
        <v>113</v>
      </c>
      <c r="P112" s="64">
        <v>1</v>
      </c>
      <c r="Q112" s="64">
        <v>0</v>
      </c>
      <c r="R112" s="64">
        <v>0</v>
      </c>
      <c r="S112" s="64">
        <f t="shared" si="17"/>
        <v>1</v>
      </c>
      <c r="T112" s="64" t="s">
        <v>2555</v>
      </c>
      <c r="U112" s="64" t="s">
        <v>2076</v>
      </c>
      <c r="V112" s="64" t="s">
        <v>2076</v>
      </c>
      <c r="W112" s="64" t="s">
        <v>1699</v>
      </c>
      <c r="X112" s="64" t="s">
        <v>4785</v>
      </c>
      <c r="Y112" s="64" t="s">
        <v>4786</v>
      </c>
      <c r="Z112" s="64" t="s">
        <v>4787</v>
      </c>
      <c r="AA112" s="65" t="s">
        <v>4788</v>
      </c>
      <c r="AB112" s="64" t="s">
        <v>4789</v>
      </c>
      <c r="AC112" s="64" t="s">
        <v>3439</v>
      </c>
      <c r="AD112" s="64" t="s">
        <v>137</v>
      </c>
      <c r="AE112" s="65" t="s">
        <v>4790</v>
      </c>
      <c r="AF112" s="64" t="s">
        <v>96</v>
      </c>
      <c r="AG112" s="66"/>
      <c r="AH112" s="72"/>
      <c r="AI112" s="72"/>
      <c r="AJ112" s="72"/>
    </row>
    <row r="113" spans="1:36" ht="98" x14ac:dyDescent="0.15">
      <c r="A113" s="64">
        <v>174</v>
      </c>
      <c r="B113" s="80" t="s">
        <v>4791</v>
      </c>
      <c r="C113" s="65" t="s">
        <v>4792</v>
      </c>
      <c r="D113" s="65">
        <v>2019</v>
      </c>
      <c r="E113" s="70" t="s">
        <v>4720</v>
      </c>
      <c r="F113" s="70">
        <v>3</v>
      </c>
      <c r="G113" s="65">
        <v>-3</v>
      </c>
      <c r="H113" s="70">
        <v>-1</v>
      </c>
      <c r="I113" s="70">
        <v>-3</v>
      </c>
      <c r="J113" s="70">
        <v>0</v>
      </c>
      <c r="K113" s="70" t="s">
        <v>45</v>
      </c>
      <c r="L113" s="64">
        <v>0</v>
      </c>
      <c r="M113" s="70">
        <v>1</v>
      </c>
      <c r="N113" s="70" t="s">
        <v>84</v>
      </c>
      <c r="O113" s="70" t="s">
        <v>16</v>
      </c>
      <c r="P113" s="70">
        <v>0.75</v>
      </c>
      <c r="Q113" s="70">
        <v>0.25</v>
      </c>
      <c r="R113" s="70">
        <v>0</v>
      </c>
      <c r="S113" s="64">
        <f t="shared" si="17"/>
        <v>1</v>
      </c>
      <c r="T113" s="70" t="s">
        <v>4793</v>
      </c>
      <c r="U113" s="70" t="s">
        <v>2076</v>
      </c>
      <c r="V113" s="70" t="s">
        <v>2076</v>
      </c>
      <c r="W113" s="70" t="s">
        <v>4794</v>
      </c>
      <c r="X113" s="70" t="s">
        <v>88</v>
      </c>
      <c r="Y113" s="70" t="s">
        <v>4795</v>
      </c>
      <c r="Z113" s="70" t="s">
        <v>4796</v>
      </c>
      <c r="AA113" s="65" t="s">
        <v>4797</v>
      </c>
      <c r="AB113" s="70" t="s">
        <v>4798</v>
      </c>
      <c r="AC113" s="70" t="s">
        <v>4799</v>
      </c>
      <c r="AD113" s="70" t="s">
        <v>94</v>
      </c>
      <c r="AE113" s="65" t="s">
        <v>4800</v>
      </c>
      <c r="AF113" s="70" t="s">
        <v>96</v>
      </c>
      <c r="AG113" s="69"/>
      <c r="AH113" s="72"/>
      <c r="AI113" s="72"/>
      <c r="AJ113" s="72"/>
    </row>
    <row r="114" spans="1:36" ht="56" x14ac:dyDescent="0.15">
      <c r="A114" s="64">
        <v>289</v>
      </c>
      <c r="B114" s="80" t="s">
        <v>4801</v>
      </c>
      <c r="C114" s="65" t="s">
        <v>4802</v>
      </c>
      <c r="D114" s="65">
        <v>2004</v>
      </c>
      <c r="E114" s="70" t="s">
        <v>4803</v>
      </c>
      <c r="F114" s="79">
        <v>44595</v>
      </c>
      <c r="G114" s="53">
        <v>-3</v>
      </c>
      <c r="H114" s="70">
        <v>-1</v>
      </c>
      <c r="I114" s="70">
        <v>-2</v>
      </c>
      <c r="J114" s="70">
        <v>0</v>
      </c>
      <c r="K114" s="70" t="s">
        <v>45</v>
      </c>
      <c r="L114" s="64">
        <v>0</v>
      </c>
      <c r="M114" s="70">
        <v>1</v>
      </c>
      <c r="N114" s="70" t="s">
        <v>84</v>
      </c>
      <c r="O114" s="70" t="s">
        <v>16</v>
      </c>
      <c r="P114" s="70">
        <v>1</v>
      </c>
      <c r="Q114" s="70">
        <v>0</v>
      </c>
      <c r="R114" s="70">
        <v>0</v>
      </c>
      <c r="S114" s="64">
        <f t="shared" si="17"/>
        <v>1</v>
      </c>
      <c r="T114" s="70" t="s">
        <v>4804</v>
      </c>
      <c r="U114" s="70" t="s">
        <v>2076</v>
      </c>
      <c r="V114" s="70" t="s">
        <v>2076</v>
      </c>
      <c r="W114" s="70" t="s">
        <v>4805</v>
      </c>
      <c r="X114" s="70" t="s">
        <v>102</v>
      </c>
      <c r="Y114" s="70" t="s">
        <v>4806</v>
      </c>
      <c r="Z114" s="70" t="s">
        <v>4807</v>
      </c>
      <c r="AA114" s="65" t="s">
        <v>4808</v>
      </c>
      <c r="AB114" s="70" t="s">
        <v>4809</v>
      </c>
      <c r="AC114" s="70" t="s">
        <v>4810</v>
      </c>
      <c r="AD114" s="70" t="s">
        <v>4811</v>
      </c>
      <c r="AE114" s="65" t="s">
        <v>4812</v>
      </c>
      <c r="AF114" s="70" t="s">
        <v>151</v>
      </c>
      <c r="AG114" s="70" t="s">
        <v>96</v>
      </c>
      <c r="AH114" s="72"/>
      <c r="AI114" s="72"/>
      <c r="AJ114" s="72"/>
    </row>
    <row r="115" spans="1:36" ht="42" x14ac:dyDescent="0.15">
      <c r="A115" s="65">
        <v>307</v>
      </c>
      <c r="B115" s="80" t="s">
        <v>4813</v>
      </c>
      <c r="C115" s="65" t="s">
        <v>3431</v>
      </c>
      <c r="D115" s="65">
        <v>2019</v>
      </c>
      <c r="E115" s="65" t="s">
        <v>4720</v>
      </c>
      <c r="F115" s="65">
        <v>3</v>
      </c>
      <c r="G115" s="65">
        <v>-2</v>
      </c>
      <c r="H115" s="65">
        <v>-2</v>
      </c>
      <c r="I115" s="65">
        <v>-2</v>
      </c>
      <c r="J115" s="65">
        <v>0</v>
      </c>
      <c r="K115" s="70" t="s">
        <v>45</v>
      </c>
      <c r="L115" s="64">
        <v>0</v>
      </c>
      <c r="M115" s="70">
        <v>0</v>
      </c>
      <c r="N115" s="70" t="s">
        <v>84</v>
      </c>
      <c r="O115" s="70" t="s">
        <v>16</v>
      </c>
      <c r="P115" s="65">
        <v>0.25</v>
      </c>
      <c r="Q115" s="65">
        <v>0.5</v>
      </c>
      <c r="R115" s="64">
        <v>0.25</v>
      </c>
      <c r="S115" s="64">
        <f t="shared" si="17"/>
        <v>1</v>
      </c>
      <c r="T115" s="70" t="s">
        <v>4814</v>
      </c>
      <c r="U115" s="70" t="s">
        <v>2657</v>
      </c>
      <c r="V115" s="70" t="s">
        <v>2076</v>
      </c>
      <c r="W115" s="70" t="s">
        <v>296</v>
      </c>
      <c r="X115" s="70" t="s">
        <v>102</v>
      </c>
      <c r="Y115" s="70" t="s">
        <v>4815</v>
      </c>
      <c r="Z115" s="70" t="s">
        <v>4816</v>
      </c>
      <c r="AA115" s="70" t="s">
        <v>4817</v>
      </c>
      <c r="AB115" s="70" t="s">
        <v>4818</v>
      </c>
      <c r="AC115" s="70" t="s">
        <v>4819</v>
      </c>
      <c r="AD115" s="70" t="s">
        <v>4820</v>
      </c>
      <c r="AE115" s="65" t="s">
        <v>4821</v>
      </c>
      <c r="AF115" s="70" t="s">
        <v>151</v>
      </c>
      <c r="AG115" s="70" t="s">
        <v>126</v>
      </c>
      <c r="AH115" s="72"/>
      <c r="AI115" s="72"/>
      <c r="AJ115" s="72"/>
    </row>
    <row r="116" spans="1:36" ht="84" x14ac:dyDescent="0.15">
      <c r="A116" s="64">
        <v>219</v>
      </c>
      <c r="B116" s="80" t="s">
        <v>4822</v>
      </c>
      <c r="C116" s="65" t="s">
        <v>4823</v>
      </c>
      <c r="D116" s="65">
        <v>2014</v>
      </c>
      <c r="E116" s="70" t="s">
        <v>4824</v>
      </c>
      <c r="F116" s="70">
        <v>2</v>
      </c>
      <c r="G116" s="65">
        <v>-2</v>
      </c>
      <c r="H116" s="70">
        <v>0</v>
      </c>
      <c r="I116" s="70">
        <v>-3</v>
      </c>
      <c r="J116" s="70">
        <v>0</v>
      </c>
      <c r="K116" s="70" t="s">
        <v>2074</v>
      </c>
      <c r="L116" s="64">
        <v>0</v>
      </c>
      <c r="M116" s="70">
        <v>1</v>
      </c>
      <c r="N116" s="70" t="s">
        <v>84</v>
      </c>
      <c r="O116" s="70" t="s">
        <v>16</v>
      </c>
      <c r="P116" s="70">
        <v>0</v>
      </c>
      <c r="Q116" s="70">
        <v>1</v>
      </c>
      <c r="R116" s="70">
        <v>0</v>
      </c>
      <c r="S116" s="64">
        <f t="shared" si="17"/>
        <v>1</v>
      </c>
      <c r="T116" s="70" t="s">
        <v>4825</v>
      </c>
      <c r="U116" s="70" t="s">
        <v>2076</v>
      </c>
      <c r="V116" s="70" t="s">
        <v>2076</v>
      </c>
      <c r="W116" s="70" t="s">
        <v>1699</v>
      </c>
      <c r="X116" s="70" t="s">
        <v>102</v>
      </c>
      <c r="Y116" s="70" t="s">
        <v>4826</v>
      </c>
      <c r="Z116" s="70" t="s">
        <v>4827</v>
      </c>
      <c r="AA116" s="65" t="s">
        <v>4828</v>
      </c>
      <c r="AB116" s="70" t="s">
        <v>4829</v>
      </c>
      <c r="AC116" s="70" t="s">
        <v>4830</v>
      </c>
      <c r="AD116" s="70" t="s">
        <v>4831</v>
      </c>
      <c r="AE116" s="65" t="s">
        <v>4832</v>
      </c>
      <c r="AF116" s="70" t="s">
        <v>151</v>
      </c>
      <c r="AG116" s="70"/>
      <c r="AH116" s="72"/>
      <c r="AI116" s="72"/>
      <c r="AJ116" s="72"/>
    </row>
    <row r="117" spans="1:36" ht="70" x14ac:dyDescent="0.15">
      <c r="A117" s="65">
        <v>206</v>
      </c>
      <c r="B117" s="80" t="s">
        <v>4833</v>
      </c>
      <c r="C117" s="87" t="s">
        <v>2389</v>
      </c>
      <c r="D117" s="65">
        <v>2016</v>
      </c>
      <c r="E117" s="70" t="s">
        <v>3387</v>
      </c>
      <c r="F117" s="64">
        <v>3</v>
      </c>
      <c r="G117" s="64">
        <v>-3</v>
      </c>
      <c r="H117" s="64">
        <v>-1</v>
      </c>
      <c r="I117" s="64">
        <v>-2</v>
      </c>
      <c r="J117" s="64">
        <v>0</v>
      </c>
      <c r="K117" s="70" t="s">
        <v>45</v>
      </c>
      <c r="L117" s="64">
        <v>0</v>
      </c>
      <c r="M117" s="70">
        <v>1</v>
      </c>
      <c r="N117" s="70" t="s">
        <v>84</v>
      </c>
      <c r="O117" s="70" t="s">
        <v>23</v>
      </c>
      <c r="P117" s="70">
        <v>0.25</v>
      </c>
      <c r="Q117" s="70">
        <v>0.75</v>
      </c>
      <c r="R117" s="70">
        <v>0</v>
      </c>
      <c r="S117" s="64">
        <f t="shared" si="17"/>
        <v>1</v>
      </c>
      <c r="T117" s="70" t="s">
        <v>4834</v>
      </c>
      <c r="U117" s="70" t="s">
        <v>2657</v>
      </c>
      <c r="V117" s="70" t="s">
        <v>2076</v>
      </c>
      <c r="W117" s="70" t="s">
        <v>4835</v>
      </c>
      <c r="X117" s="70" t="s">
        <v>102</v>
      </c>
      <c r="Y117" s="70" t="s">
        <v>4836</v>
      </c>
      <c r="Z117" s="70" t="s">
        <v>4837</v>
      </c>
      <c r="AA117" s="70" t="s">
        <v>4838</v>
      </c>
      <c r="AB117" s="70" t="s">
        <v>4839</v>
      </c>
      <c r="AC117" s="70" t="s">
        <v>4840</v>
      </c>
      <c r="AD117" s="70" t="s">
        <v>4841</v>
      </c>
      <c r="AE117" s="65" t="s">
        <v>4842</v>
      </c>
      <c r="AF117" s="70" t="s">
        <v>96</v>
      </c>
      <c r="AG117" s="70" t="s">
        <v>126</v>
      </c>
      <c r="AH117" s="72"/>
      <c r="AI117" s="72"/>
      <c r="AJ117" s="72"/>
    </row>
    <row r="118" spans="1:36" ht="56" x14ac:dyDescent="0.15">
      <c r="A118" s="65">
        <v>214</v>
      </c>
      <c r="B118" s="80" t="s">
        <v>4843</v>
      </c>
      <c r="C118" s="7" t="s">
        <v>4844</v>
      </c>
      <c r="D118" s="7">
        <v>2011</v>
      </c>
      <c r="E118" s="7" t="s">
        <v>4845</v>
      </c>
      <c r="F118" s="7">
        <v>3</v>
      </c>
      <c r="G118" s="7">
        <v>-2</v>
      </c>
      <c r="H118" s="7">
        <v>0</v>
      </c>
      <c r="I118" s="7">
        <v>-3</v>
      </c>
      <c r="J118" s="7">
        <v>0</v>
      </c>
      <c r="K118" s="7" t="s">
        <v>2074</v>
      </c>
      <c r="L118" s="7">
        <v>0</v>
      </c>
      <c r="M118" s="7">
        <v>1</v>
      </c>
      <c r="N118" s="7" t="s">
        <v>84</v>
      </c>
      <c r="O118" s="7" t="s">
        <v>16</v>
      </c>
      <c r="P118" s="7">
        <v>0.5</v>
      </c>
      <c r="Q118" s="7">
        <v>0.5</v>
      </c>
      <c r="R118" s="7">
        <v>0</v>
      </c>
      <c r="S118" s="65">
        <f t="shared" si="17"/>
        <v>1</v>
      </c>
      <c r="T118" s="7" t="s">
        <v>4846</v>
      </c>
      <c r="U118" s="7" t="s">
        <v>2076</v>
      </c>
      <c r="V118" s="7" t="s">
        <v>2076</v>
      </c>
      <c r="W118" s="7" t="s">
        <v>4847</v>
      </c>
      <c r="X118" s="7" t="s">
        <v>3565</v>
      </c>
      <c r="Y118" s="7" t="s">
        <v>4848</v>
      </c>
      <c r="Z118" s="7" t="s">
        <v>4849</v>
      </c>
      <c r="AA118" s="7" t="s">
        <v>4850</v>
      </c>
      <c r="AB118" s="65" t="s">
        <v>4851</v>
      </c>
      <c r="AC118" s="65" t="s">
        <v>4852</v>
      </c>
      <c r="AD118" s="7" t="s">
        <v>94</v>
      </c>
      <c r="AE118" s="65" t="s">
        <v>4853</v>
      </c>
      <c r="AF118" s="65" t="s">
        <v>96</v>
      </c>
      <c r="AG118" s="65" t="s">
        <v>126</v>
      </c>
      <c r="AH118" s="72"/>
      <c r="AI118" s="72"/>
      <c r="AJ118" s="72"/>
    </row>
    <row r="119" spans="1:36" ht="13" x14ac:dyDescent="0.15">
      <c r="A119" s="88">
        <v>127</v>
      </c>
      <c r="B119" s="89" t="s">
        <v>4854</v>
      </c>
      <c r="C119" s="7" t="s">
        <v>4855</v>
      </c>
      <c r="D119" s="88">
        <v>2011</v>
      </c>
      <c r="E119" s="90" t="s">
        <v>179</v>
      </c>
      <c r="F119" s="88">
        <v>-3</v>
      </c>
      <c r="G119" s="88">
        <v>-2</v>
      </c>
      <c r="H119" s="88">
        <v>0</v>
      </c>
      <c r="I119" s="88">
        <v>0</v>
      </c>
      <c r="J119" s="7">
        <v>0</v>
      </c>
      <c r="K119" s="7" t="s">
        <v>44</v>
      </c>
      <c r="L119" s="91" t="s">
        <v>44</v>
      </c>
      <c r="M119" s="90" t="s">
        <v>113</v>
      </c>
      <c r="N119" s="90">
        <v>1</v>
      </c>
      <c r="O119" s="91" t="s">
        <v>165</v>
      </c>
      <c r="P119" s="91" t="s">
        <v>23</v>
      </c>
      <c r="Q119" s="91">
        <v>1</v>
      </c>
      <c r="R119" s="91">
        <v>0</v>
      </c>
      <c r="S119" s="91">
        <v>0</v>
      </c>
      <c r="T119" s="92">
        <v>1</v>
      </c>
      <c r="U119" s="32"/>
      <c r="V119" s="32" t="s">
        <v>4856</v>
      </c>
      <c r="W119" s="32" t="s">
        <v>25</v>
      </c>
      <c r="X119" s="32"/>
      <c r="Y119" s="32"/>
      <c r="Z119" s="32" t="s">
        <v>4857</v>
      </c>
      <c r="AA119" s="32"/>
      <c r="AB119" s="32"/>
      <c r="AC119" s="32"/>
      <c r="AD119" s="32"/>
      <c r="AE119" s="32"/>
      <c r="AF119" s="32"/>
      <c r="AG119" s="32"/>
      <c r="AH119" s="32"/>
      <c r="AI119" s="72"/>
      <c r="AJ119" s="72"/>
    </row>
    <row r="120" spans="1:36" ht="13" x14ac:dyDescent="0.15">
      <c r="A120" s="72"/>
      <c r="B120" s="72"/>
      <c r="C120" s="72"/>
      <c r="D120" s="72"/>
      <c r="E120" s="72"/>
      <c r="F120" s="72"/>
      <c r="G120" s="72"/>
      <c r="H120" s="72"/>
      <c r="I120" s="72"/>
      <c r="J120" s="72"/>
      <c r="K120" s="72"/>
      <c r="L120" s="72"/>
      <c r="M120" s="72"/>
      <c r="N120" s="72"/>
      <c r="O120" s="72"/>
      <c r="P120" s="72"/>
      <c r="Q120" s="72"/>
      <c r="R120" s="72"/>
      <c r="S120" s="72"/>
      <c r="T120" s="72"/>
      <c r="U120" s="72"/>
      <c r="V120" s="72"/>
      <c r="W120" s="72"/>
      <c r="X120" s="72"/>
      <c r="Y120" s="72"/>
      <c r="Z120" s="72"/>
      <c r="AA120" s="72"/>
      <c r="AB120" s="72"/>
      <c r="AC120" s="72"/>
      <c r="AD120" s="72"/>
      <c r="AE120" s="72"/>
      <c r="AF120" s="72"/>
      <c r="AG120" s="72"/>
      <c r="AH120" s="72"/>
      <c r="AI120" s="72"/>
      <c r="AJ120" s="72"/>
    </row>
    <row r="121" spans="1:36" ht="13" x14ac:dyDescent="0.15">
      <c r="A121" s="72"/>
      <c r="B121" s="72"/>
      <c r="C121" s="72"/>
      <c r="D121" s="72"/>
      <c r="E121" s="72"/>
      <c r="F121" s="72"/>
      <c r="G121" s="72"/>
      <c r="H121" s="72"/>
      <c r="I121" s="72"/>
      <c r="J121" s="72"/>
      <c r="K121" s="72"/>
      <c r="L121" s="72"/>
      <c r="M121" s="72"/>
      <c r="N121" s="72"/>
      <c r="O121" s="72"/>
      <c r="P121" s="72"/>
      <c r="Q121" s="72"/>
      <c r="R121" s="72"/>
      <c r="S121" s="72"/>
      <c r="T121" s="72"/>
      <c r="U121" s="72"/>
      <c r="V121" s="72"/>
      <c r="W121" s="72"/>
      <c r="X121" s="72"/>
      <c r="Y121" s="72"/>
      <c r="Z121" s="72"/>
      <c r="AA121" s="72"/>
      <c r="AB121" s="72"/>
      <c r="AC121" s="72"/>
      <c r="AD121" s="72"/>
      <c r="AE121" s="72"/>
      <c r="AF121" s="72"/>
      <c r="AG121" s="72"/>
      <c r="AH121" s="72"/>
      <c r="AI121" s="72"/>
      <c r="AJ121" s="72"/>
    </row>
    <row r="122" spans="1:36" ht="13" x14ac:dyDescent="0.15">
      <c r="A122" s="72"/>
      <c r="B122" s="72"/>
      <c r="C122" s="72"/>
      <c r="D122" s="72"/>
      <c r="E122" s="72"/>
      <c r="F122" s="72"/>
      <c r="G122" s="72"/>
      <c r="H122" s="72"/>
      <c r="I122" s="72"/>
      <c r="J122" s="72"/>
      <c r="K122" s="72"/>
      <c r="L122" s="72"/>
      <c r="M122" s="72"/>
      <c r="N122" s="72"/>
      <c r="O122" s="72"/>
      <c r="P122" s="72"/>
      <c r="Q122" s="72"/>
      <c r="R122" s="72"/>
      <c r="S122" s="72"/>
      <c r="T122" s="72"/>
      <c r="U122" s="72"/>
      <c r="V122" s="72"/>
      <c r="W122" s="72"/>
      <c r="X122" s="72"/>
      <c r="Y122" s="72"/>
      <c r="Z122" s="72"/>
      <c r="AA122" s="72"/>
      <c r="AB122" s="72"/>
      <c r="AC122" s="72"/>
      <c r="AD122" s="72"/>
      <c r="AE122" s="72"/>
      <c r="AF122" s="72"/>
      <c r="AG122" s="72"/>
      <c r="AH122" s="72"/>
      <c r="AI122" s="72"/>
      <c r="AJ122" s="72"/>
    </row>
    <row r="123" spans="1:36" ht="13" x14ac:dyDescent="0.15">
      <c r="A123" s="72"/>
      <c r="B123" s="72"/>
      <c r="C123" s="72"/>
      <c r="D123" s="72"/>
      <c r="E123" s="72"/>
      <c r="F123" s="72"/>
      <c r="G123" s="72"/>
      <c r="H123" s="72"/>
      <c r="I123" s="72"/>
      <c r="J123" s="72"/>
      <c r="K123" s="72"/>
      <c r="L123" s="72"/>
      <c r="M123" s="72"/>
      <c r="N123" s="72"/>
      <c r="O123" s="72"/>
      <c r="P123" s="72"/>
      <c r="Q123" s="72"/>
      <c r="R123" s="72"/>
      <c r="S123" s="72"/>
      <c r="T123" s="72"/>
      <c r="U123" s="72"/>
      <c r="V123" s="72"/>
      <c r="W123" s="72"/>
      <c r="X123" s="72"/>
      <c r="Y123" s="72"/>
      <c r="Z123" s="72"/>
      <c r="AA123" s="72"/>
      <c r="AB123" s="72"/>
      <c r="AC123" s="72"/>
      <c r="AD123" s="72"/>
      <c r="AE123" s="72"/>
      <c r="AF123" s="72"/>
      <c r="AG123" s="72"/>
      <c r="AH123" s="72"/>
      <c r="AI123" s="72"/>
      <c r="AJ123" s="72"/>
    </row>
    <row r="124" spans="1:36" ht="13" x14ac:dyDescent="0.15">
      <c r="A124" s="72"/>
      <c r="B124" s="72"/>
      <c r="C124" s="72"/>
      <c r="D124" s="72"/>
      <c r="E124" s="72"/>
      <c r="F124" s="72"/>
      <c r="G124" s="72"/>
      <c r="H124" s="72"/>
      <c r="I124" s="72"/>
      <c r="J124" s="72"/>
      <c r="K124" s="72"/>
      <c r="L124" s="72"/>
      <c r="M124" s="72"/>
      <c r="N124" s="72"/>
      <c r="O124" s="72"/>
      <c r="P124" s="72"/>
      <c r="Q124" s="72"/>
      <c r="R124" s="72"/>
      <c r="S124" s="72"/>
      <c r="T124" s="72"/>
      <c r="U124" s="72"/>
      <c r="V124" s="72"/>
      <c r="W124" s="72"/>
      <c r="X124" s="72"/>
      <c r="Y124" s="72"/>
      <c r="Z124" s="72"/>
      <c r="AA124" s="72"/>
      <c r="AB124" s="72"/>
      <c r="AC124" s="72"/>
      <c r="AD124" s="72"/>
      <c r="AE124" s="72"/>
      <c r="AF124" s="72"/>
      <c r="AG124" s="72"/>
      <c r="AH124" s="72"/>
      <c r="AI124" s="72"/>
      <c r="AJ124" s="72"/>
    </row>
    <row r="125" spans="1:36" ht="13" x14ac:dyDescent="0.15">
      <c r="A125" s="72"/>
      <c r="B125" s="72"/>
      <c r="C125" s="72"/>
      <c r="D125" s="72"/>
      <c r="E125" s="72"/>
      <c r="F125" s="72"/>
      <c r="G125" s="72"/>
      <c r="H125" s="72"/>
      <c r="I125" s="72"/>
      <c r="J125" s="72"/>
      <c r="K125" s="72"/>
      <c r="L125" s="72"/>
      <c r="M125" s="72"/>
      <c r="N125" s="72"/>
      <c r="O125" s="72"/>
      <c r="P125" s="72"/>
      <c r="Q125" s="72"/>
      <c r="R125" s="72"/>
      <c r="S125" s="72"/>
      <c r="T125" s="72"/>
      <c r="U125" s="72"/>
      <c r="V125" s="72"/>
      <c r="W125" s="72"/>
      <c r="X125" s="72"/>
      <c r="Y125" s="72"/>
      <c r="Z125" s="72"/>
      <c r="AA125" s="72"/>
      <c r="AB125" s="72"/>
      <c r="AC125" s="72"/>
      <c r="AD125" s="72"/>
      <c r="AE125" s="72"/>
      <c r="AF125" s="72"/>
      <c r="AG125" s="72"/>
      <c r="AH125" s="72"/>
      <c r="AI125" s="72"/>
      <c r="AJ125" s="72"/>
    </row>
    <row r="126" spans="1:36" ht="13" x14ac:dyDescent="0.15">
      <c r="A126" s="72"/>
      <c r="B126" s="72"/>
      <c r="C126" s="72"/>
      <c r="D126" s="72"/>
      <c r="E126" s="72"/>
      <c r="F126" s="72"/>
      <c r="G126" s="72"/>
      <c r="H126" s="72"/>
      <c r="I126" s="72"/>
      <c r="J126" s="72"/>
      <c r="K126" s="72"/>
      <c r="L126" s="72"/>
      <c r="M126" s="72"/>
      <c r="N126" s="72"/>
      <c r="O126" s="72"/>
      <c r="P126" s="72"/>
      <c r="Q126" s="72"/>
      <c r="R126" s="72"/>
      <c r="S126" s="72"/>
      <c r="T126" s="72"/>
      <c r="U126" s="72"/>
      <c r="V126" s="72"/>
      <c r="W126" s="72"/>
      <c r="X126" s="72"/>
      <c r="Y126" s="72"/>
      <c r="Z126" s="72"/>
      <c r="AA126" s="72"/>
      <c r="AB126" s="72"/>
      <c r="AC126" s="72"/>
      <c r="AD126" s="72"/>
      <c r="AE126" s="72"/>
      <c r="AF126" s="72"/>
      <c r="AG126" s="72"/>
      <c r="AH126" s="72"/>
      <c r="AI126" s="72"/>
      <c r="AJ126" s="72"/>
    </row>
    <row r="127" spans="1:36" ht="13" x14ac:dyDescent="0.15">
      <c r="A127" s="72"/>
      <c r="B127" s="72"/>
      <c r="C127" s="72"/>
      <c r="D127" s="72"/>
      <c r="E127" s="72"/>
      <c r="F127" s="72"/>
      <c r="G127" s="72"/>
      <c r="H127" s="72"/>
      <c r="I127" s="72"/>
      <c r="J127" s="72"/>
      <c r="K127" s="72"/>
      <c r="L127" s="72"/>
      <c r="M127" s="72"/>
      <c r="N127" s="72"/>
      <c r="O127" s="72"/>
      <c r="P127" s="72"/>
      <c r="Q127" s="72"/>
      <c r="R127" s="72"/>
      <c r="S127" s="72"/>
      <c r="T127" s="72"/>
      <c r="U127" s="72"/>
      <c r="V127" s="72"/>
      <c r="W127" s="72"/>
      <c r="X127" s="72"/>
      <c r="Y127" s="72"/>
      <c r="Z127" s="72"/>
      <c r="AA127" s="72"/>
      <c r="AB127" s="72"/>
      <c r="AC127" s="72"/>
      <c r="AD127" s="72"/>
      <c r="AE127" s="72"/>
      <c r="AF127" s="72"/>
      <c r="AG127" s="72"/>
      <c r="AH127" s="72"/>
      <c r="AI127" s="72"/>
      <c r="AJ127" s="72"/>
    </row>
    <row r="128" spans="1:36" ht="13" x14ac:dyDescent="0.15">
      <c r="A128" s="72"/>
      <c r="B128" s="72"/>
      <c r="C128" s="72"/>
      <c r="D128" s="72"/>
      <c r="E128" s="72"/>
      <c r="F128" s="72"/>
      <c r="G128" s="72"/>
      <c r="H128" s="72"/>
      <c r="I128" s="72"/>
      <c r="J128" s="72"/>
      <c r="K128" s="72"/>
      <c r="L128" s="72"/>
      <c r="M128" s="72"/>
      <c r="N128" s="72"/>
      <c r="O128" s="72"/>
      <c r="P128" s="72"/>
      <c r="Q128" s="72"/>
      <c r="R128" s="72"/>
      <c r="S128" s="72"/>
      <c r="T128" s="72"/>
      <c r="U128" s="72"/>
      <c r="V128" s="72"/>
      <c r="W128" s="72"/>
      <c r="X128" s="72"/>
      <c r="Y128" s="72"/>
      <c r="Z128" s="72"/>
      <c r="AA128" s="72"/>
      <c r="AB128" s="72"/>
      <c r="AC128" s="72"/>
      <c r="AD128" s="72"/>
      <c r="AE128" s="72"/>
      <c r="AF128" s="72"/>
      <c r="AG128" s="72"/>
      <c r="AH128" s="72"/>
      <c r="AI128" s="72"/>
      <c r="AJ128" s="72"/>
    </row>
    <row r="129" spans="1:36" ht="13" x14ac:dyDescent="0.15">
      <c r="A129" s="72"/>
      <c r="B129" s="72"/>
      <c r="C129" s="72"/>
      <c r="D129" s="72"/>
      <c r="E129" s="72"/>
      <c r="F129" s="72"/>
      <c r="G129" s="72"/>
      <c r="H129" s="72"/>
      <c r="I129" s="72"/>
      <c r="J129" s="72"/>
      <c r="K129" s="72"/>
      <c r="L129" s="72"/>
      <c r="M129" s="72"/>
      <c r="N129" s="72"/>
      <c r="O129" s="72"/>
      <c r="P129" s="72"/>
      <c r="Q129" s="72"/>
      <c r="R129" s="72"/>
      <c r="S129" s="72"/>
      <c r="T129" s="72"/>
      <c r="U129" s="72"/>
      <c r="V129" s="72"/>
      <c r="W129" s="72"/>
      <c r="X129" s="72"/>
      <c r="Y129" s="72"/>
      <c r="Z129" s="72"/>
      <c r="AA129" s="72"/>
      <c r="AB129" s="72"/>
      <c r="AC129" s="72"/>
      <c r="AD129" s="72"/>
      <c r="AE129" s="72"/>
      <c r="AF129" s="72"/>
      <c r="AG129" s="72"/>
      <c r="AH129" s="72"/>
      <c r="AI129" s="72"/>
      <c r="AJ129" s="72"/>
    </row>
    <row r="130" spans="1:36" ht="13" x14ac:dyDescent="0.15">
      <c r="A130" s="72"/>
      <c r="B130" s="72"/>
      <c r="C130" s="72"/>
      <c r="D130" s="72"/>
      <c r="E130" s="72"/>
      <c r="F130" s="72"/>
      <c r="G130" s="72"/>
      <c r="H130" s="72"/>
      <c r="I130" s="72"/>
      <c r="J130" s="72"/>
      <c r="K130" s="72"/>
      <c r="L130" s="72"/>
      <c r="M130" s="72"/>
      <c r="N130" s="72"/>
      <c r="O130" s="72"/>
      <c r="P130" s="72"/>
      <c r="Q130" s="72"/>
      <c r="R130" s="72"/>
      <c r="S130" s="72"/>
      <c r="T130" s="72"/>
      <c r="U130" s="72"/>
      <c r="V130" s="72"/>
      <c r="W130" s="72"/>
      <c r="X130" s="72"/>
      <c r="Y130" s="72"/>
      <c r="Z130" s="72"/>
      <c r="AA130" s="72"/>
      <c r="AB130" s="72"/>
      <c r="AC130" s="72"/>
      <c r="AD130" s="72"/>
      <c r="AE130" s="72"/>
      <c r="AF130" s="72"/>
      <c r="AG130" s="72"/>
      <c r="AH130" s="72"/>
      <c r="AI130" s="72"/>
      <c r="AJ130" s="72"/>
    </row>
    <row r="131" spans="1:36" ht="13" x14ac:dyDescent="0.15">
      <c r="A131" s="72"/>
      <c r="B131" s="72"/>
      <c r="C131" s="72"/>
      <c r="D131" s="72"/>
      <c r="E131" s="72"/>
      <c r="F131" s="72"/>
      <c r="G131" s="72"/>
      <c r="H131" s="72"/>
      <c r="I131" s="72"/>
      <c r="J131" s="72"/>
      <c r="K131" s="72"/>
      <c r="L131" s="72"/>
      <c r="M131" s="72"/>
      <c r="N131" s="72"/>
      <c r="O131" s="72"/>
      <c r="P131" s="72"/>
      <c r="Q131" s="72"/>
      <c r="R131" s="72"/>
      <c r="S131" s="72"/>
      <c r="T131" s="72"/>
      <c r="U131" s="72"/>
      <c r="V131" s="72"/>
      <c r="W131" s="72"/>
      <c r="X131" s="72"/>
      <c r="Y131" s="72"/>
      <c r="Z131" s="72"/>
      <c r="AA131" s="72"/>
      <c r="AB131" s="72"/>
      <c r="AC131" s="72"/>
      <c r="AD131" s="72"/>
      <c r="AE131" s="72"/>
      <c r="AF131" s="72"/>
      <c r="AG131" s="72"/>
      <c r="AH131" s="72"/>
      <c r="AI131" s="72"/>
      <c r="AJ131" s="72"/>
    </row>
    <row r="132" spans="1:36" ht="13" x14ac:dyDescent="0.15">
      <c r="A132" s="72"/>
      <c r="B132" s="72"/>
      <c r="C132" s="72"/>
      <c r="D132" s="72"/>
      <c r="E132" s="72"/>
      <c r="F132" s="72"/>
      <c r="G132" s="72"/>
      <c r="H132" s="72"/>
      <c r="I132" s="72"/>
      <c r="J132" s="72"/>
      <c r="K132" s="72"/>
      <c r="L132" s="72"/>
      <c r="M132" s="72"/>
      <c r="N132" s="72"/>
      <c r="O132" s="72"/>
      <c r="P132" s="72"/>
      <c r="Q132" s="72"/>
      <c r="R132" s="72"/>
      <c r="S132" s="72"/>
      <c r="T132" s="72"/>
      <c r="U132" s="72"/>
      <c r="V132" s="72"/>
      <c r="W132" s="72"/>
      <c r="X132" s="72"/>
      <c r="Y132" s="72"/>
      <c r="Z132" s="72"/>
      <c r="AA132" s="72"/>
      <c r="AB132" s="72"/>
      <c r="AC132" s="72"/>
      <c r="AD132" s="72"/>
      <c r="AE132" s="72"/>
      <c r="AF132" s="72"/>
      <c r="AG132" s="72"/>
      <c r="AH132" s="72"/>
      <c r="AI132" s="72"/>
      <c r="AJ132" s="72"/>
    </row>
    <row r="133" spans="1:36" ht="13" x14ac:dyDescent="0.15">
      <c r="A133" s="72"/>
      <c r="B133" s="72"/>
      <c r="C133" s="72"/>
      <c r="D133" s="72"/>
      <c r="E133" s="72"/>
      <c r="F133" s="72"/>
      <c r="G133" s="72"/>
      <c r="H133" s="72"/>
      <c r="I133" s="72"/>
      <c r="J133" s="72"/>
      <c r="K133" s="72"/>
      <c r="L133" s="72"/>
      <c r="M133" s="72"/>
      <c r="N133" s="72"/>
      <c r="O133" s="72"/>
      <c r="P133" s="72"/>
      <c r="Q133" s="72"/>
      <c r="R133" s="72"/>
      <c r="S133" s="72"/>
      <c r="T133" s="72"/>
      <c r="U133" s="72"/>
      <c r="V133" s="72"/>
      <c r="W133" s="72"/>
      <c r="X133" s="72"/>
      <c r="Y133" s="72"/>
      <c r="Z133" s="72"/>
      <c r="AA133" s="72"/>
      <c r="AB133" s="72"/>
      <c r="AC133" s="72"/>
      <c r="AD133" s="72"/>
      <c r="AE133" s="72"/>
      <c r="AF133" s="72"/>
      <c r="AG133" s="72"/>
      <c r="AH133" s="72"/>
      <c r="AI133" s="72"/>
      <c r="AJ133" s="72"/>
    </row>
    <row r="134" spans="1:36" ht="13" x14ac:dyDescent="0.15">
      <c r="A134" s="72"/>
      <c r="B134" s="72"/>
      <c r="C134" s="72"/>
      <c r="D134" s="72"/>
      <c r="E134" s="72"/>
      <c r="F134" s="72"/>
      <c r="G134" s="72"/>
      <c r="H134" s="72"/>
      <c r="I134" s="72"/>
      <c r="J134" s="72"/>
      <c r="K134" s="72"/>
      <c r="L134" s="72"/>
      <c r="M134" s="72"/>
      <c r="N134" s="72"/>
      <c r="O134" s="72"/>
      <c r="P134" s="72"/>
      <c r="Q134" s="72"/>
      <c r="R134" s="72"/>
      <c r="S134" s="72"/>
      <c r="T134" s="72"/>
      <c r="U134" s="72"/>
      <c r="V134" s="72"/>
      <c r="W134" s="72"/>
      <c r="X134" s="72"/>
      <c r="Y134" s="72"/>
      <c r="Z134" s="72"/>
      <c r="AA134" s="72"/>
      <c r="AB134" s="72"/>
      <c r="AC134" s="72"/>
      <c r="AD134" s="72"/>
      <c r="AE134" s="72"/>
      <c r="AF134" s="72"/>
      <c r="AG134" s="72"/>
      <c r="AH134" s="72"/>
      <c r="AI134" s="72"/>
      <c r="AJ134" s="72"/>
    </row>
    <row r="135" spans="1:36" ht="13" x14ac:dyDescent="0.15">
      <c r="A135" s="72"/>
      <c r="B135" s="72"/>
      <c r="C135" s="72"/>
      <c r="D135" s="72"/>
      <c r="E135" s="72"/>
      <c r="F135" s="72"/>
      <c r="G135" s="72"/>
      <c r="H135" s="72"/>
      <c r="I135" s="72"/>
      <c r="J135" s="72"/>
      <c r="K135" s="72"/>
      <c r="L135" s="72"/>
      <c r="M135" s="72"/>
      <c r="N135" s="72"/>
      <c r="O135" s="72"/>
      <c r="P135" s="72"/>
      <c r="Q135" s="72"/>
      <c r="R135" s="72"/>
      <c r="S135" s="72"/>
      <c r="T135" s="72"/>
      <c r="U135" s="72"/>
      <c r="V135" s="72"/>
      <c r="W135" s="72"/>
      <c r="X135" s="72"/>
      <c r="Y135" s="72"/>
      <c r="Z135" s="72"/>
      <c r="AA135" s="72"/>
      <c r="AB135" s="72"/>
      <c r="AC135" s="72"/>
      <c r="AD135" s="72"/>
      <c r="AE135" s="72"/>
      <c r="AF135" s="72"/>
      <c r="AG135" s="72"/>
      <c r="AH135" s="72"/>
      <c r="AI135" s="72"/>
      <c r="AJ135" s="72"/>
    </row>
    <row r="136" spans="1:36" ht="13" x14ac:dyDescent="0.15">
      <c r="A136" s="72"/>
      <c r="B136" s="72"/>
      <c r="C136" s="72"/>
      <c r="D136" s="72"/>
      <c r="E136" s="72"/>
      <c r="F136" s="72"/>
      <c r="G136" s="72"/>
      <c r="H136" s="72"/>
      <c r="I136" s="72"/>
      <c r="J136" s="72"/>
      <c r="K136" s="72"/>
      <c r="L136" s="72"/>
      <c r="M136" s="72"/>
      <c r="N136" s="72"/>
      <c r="O136" s="72"/>
      <c r="P136" s="72"/>
      <c r="Q136" s="72"/>
      <c r="R136" s="72"/>
      <c r="S136" s="72"/>
      <c r="T136" s="72"/>
      <c r="U136" s="72"/>
      <c r="V136" s="72"/>
      <c r="W136" s="72"/>
      <c r="X136" s="72"/>
      <c r="Y136" s="72"/>
      <c r="Z136" s="72"/>
      <c r="AA136" s="72"/>
      <c r="AB136" s="72"/>
      <c r="AC136" s="72"/>
      <c r="AD136" s="72"/>
      <c r="AE136" s="72"/>
      <c r="AF136" s="72"/>
      <c r="AG136" s="72"/>
      <c r="AH136" s="72"/>
      <c r="AI136" s="72"/>
      <c r="AJ136" s="72"/>
    </row>
    <row r="137" spans="1:36" ht="13" x14ac:dyDescent="0.15">
      <c r="A137" s="72"/>
      <c r="B137" s="72"/>
      <c r="C137" s="72"/>
      <c r="D137" s="72"/>
      <c r="E137" s="72"/>
      <c r="F137" s="72"/>
      <c r="G137" s="72"/>
      <c r="H137" s="72"/>
      <c r="I137" s="72"/>
      <c r="J137" s="72"/>
      <c r="K137" s="72"/>
      <c r="L137" s="72"/>
      <c r="M137" s="72"/>
      <c r="N137" s="72"/>
      <c r="O137" s="72"/>
      <c r="P137" s="72"/>
      <c r="Q137" s="72"/>
      <c r="R137" s="72"/>
      <c r="S137" s="72"/>
      <c r="T137" s="72"/>
      <c r="U137" s="72"/>
      <c r="V137" s="72"/>
      <c r="W137" s="72"/>
      <c r="X137" s="72"/>
      <c r="Y137" s="72"/>
      <c r="Z137" s="72"/>
      <c r="AA137" s="72"/>
      <c r="AB137" s="72"/>
      <c r="AC137" s="72"/>
      <c r="AD137" s="72"/>
      <c r="AE137" s="72"/>
      <c r="AF137" s="72"/>
      <c r="AG137" s="72"/>
      <c r="AH137" s="72"/>
      <c r="AI137" s="72"/>
      <c r="AJ137" s="72"/>
    </row>
    <row r="138" spans="1:36" ht="13" x14ac:dyDescent="0.15">
      <c r="A138" s="72"/>
      <c r="B138" s="72"/>
      <c r="C138" s="72"/>
      <c r="D138" s="72"/>
      <c r="E138" s="72"/>
      <c r="F138" s="72"/>
      <c r="G138" s="72"/>
      <c r="H138" s="72"/>
      <c r="I138" s="72"/>
      <c r="J138" s="72"/>
      <c r="K138" s="72"/>
      <c r="L138" s="72"/>
      <c r="M138" s="72"/>
      <c r="N138" s="72"/>
      <c r="O138" s="72"/>
      <c r="P138" s="72"/>
      <c r="Q138" s="72"/>
      <c r="R138" s="72"/>
      <c r="S138" s="72"/>
      <c r="T138" s="72"/>
      <c r="U138" s="72"/>
      <c r="V138" s="72"/>
      <c r="W138" s="72"/>
      <c r="X138" s="72"/>
      <c r="Y138" s="72"/>
      <c r="Z138" s="72"/>
      <c r="AA138" s="72"/>
      <c r="AB138" s="72"/>
      <c r="AC138" s="72"/>
      <c r="AD138" s="72"/>
      <c r="AE138" s="72"/>
      <c r="AF138" s="72"/>
      <c r="AG138" s="72"/>
      <c r="AH138" s="72"/>
      <c r="AI138" s="72"/>
      <c r="AJ138" s="72"/>
    </row>
    <row r="139" spans="1:36" ht="13" x14ac:dyDescent="0.15">
      <c r="A139" s="72"/>
      <c r="B139" s="72"/>
      <c r="C139" s="72"/>
      <c r="D139" s="72"/>
      <c r="E139" s="72"/>
      <c r="F139" s="72"/>
      <c r="G139" s="72"/>
      <c r="H139" s="72"/>
      <c r="I139" s="72"/>
      <c r="J139" s="72"/>
      <c r="K139" s="72"/>
      <c r="L139" s="72"/>
      <c r="M139" s="72"/>
      <c r="N139" s="72"/>
      <c r="O139" s="72"/>
      <c r="P139" s="72"/>
      <c r="Q139" s="72"/>
      <c r="R139" s="72"/>
      <c r="S139" s="72"/>
      <c r="T139" s="72"/>
      <c r="U139" s="72"/>
      <c r="V139" s="72"/>
      <c r="W139" s="72"/>
      <c r="X139" s="72"/>
      <c r="Y139" s="72"/>
      <c r="Z139" s="72"/>
      <c r="AA139" s="72"/>
      <c r="AB139" s="72"/>
      <c r="AC139" s="72"/>
      <c r="AD139" s="72"/>
      <c r="AE139" s="72"/>
      <c r="AF139" s="72"/>
      <c r="AG139" s="72"/>
      <c r="AH139" s="72"/>
      <c r="AI139" s="72"/>
      <c r="AJ139" s="72"/>
    </row>
    <row r="140" spans="1:36" ht="13" x14ac:dyDescent="0.15">
      <c r="A140" s="72"/>
      <c r="B140" s="72"/>
      <c r="C140" s="72"/>
      <c r="D140" s="72"/>
      <c r="E140" s="72"/>
      <c r="F140" s="72"/>
      <c r="G140" s="72"/>
      <c r="H140" s="72"/>
      <c r="I140" s="72"/>
      <c r="J140" s="72"/>
      <c r="K140" s="72"/>
      <c r="L140" s="72"/>
      <c r="M140" s="72"/>
      <c r="N140" s="72"/>
      <c r="O140" s="72"/>
      <c r="P140" s="72"/>
      <c r="Q140" s="72"/>
      <c r="R140" s="72"/>
      <c r="S140" s="72"/>
      <c r="T140" s="72"/>
      <c r="U140" s="72"/>
      <c r="V140" s="72"/>
      <c r="W140" s="72"/>
      <c r="X140" s="72"/>
      <c r="Y140" s="72"/>
      <c r="Z140" s="72"/>
      <c r="AA140" s="72"/>
      <c r="AB140" s="72"/>
      <c r="AC140" s="72"/>
      <c r="AD140" s="72"/>
      <c r="AE140" s="72"/>
      <c r="AF140" s="72"/>
      <c r="AG140" s="72"/>
      <c r="AH140" s="72"/>
      <c r="AI140" s="72"/>
      <c r="AJ140" s="72"/>
    </row>
    <row r="141" spans="1:36" ht="13" x14ac:dyDescent="0.15">
      <c r="A141" s="72"/>
      <c r="B141" s="72"/>
      <c r="C141" s="72"/>
      <c r="D141" s="72"/>
      <c r="E141" s="72"/>
      <c r="F141" s="72"/>
      <c r="G141" s="72"/>
      <c r="H141" s="72"/>
      <c r="I141" s="72"/>
      <c r="J141" s="72"/>
      <c r="K141" s="72"/>
      <c r="L141" s="72"/>
      <c r="M141" s="72"/>
      <c r="N141" s="72"/>
      <c r="O141" s="72"/>
      <c r="P141" s="72"/>
      <c r="Q141" s="72"/>
      <c r="R141" s="72"/>
      <c r="S141" s="72"/>
      <c r="T141" s="72"/>
      <c r="U141" s="72"/>
      <c r="V141" s="72"/>
      <c r="W141" s="72"/>
      <c r="X141" s="72"/>
      <c r="Y141" s="72"/>
      <c r="Z141" s="72"/>
      <c r="AA141" s="72"/>
      <c r="AB141" s="72"/>
      <c r="AC141" s="72"/>
      <c r="AD141" s="72"/>
      <c r="AE141" s="72"/>
      <c r="AF141" s="72"/>
      <c r="AG141" s="72"/>
      <c r="AH141" s="72"/>
      <c r="AI141" s="72"/>
      <c r="AJ141" s="72"/>
    </row>
    <row r="142" spans="1:36" ht="13" x14ac:dyDescent="0.15">
      <c r="A142" s="72"/>
      <c r="B142" s="72"/>
      <c r="C142" s="72"/>
      <c r="D142" s="72"/>
      <c r="E142" s="72"/>
      <c r="F142" s="72"/>
      <c r="G142" s="72"/>
      <c r="H142" s="72"/>
      <c r="I142" s="72"/>
      <c r="J142" s="72"/>
      <c r="K142" s="72"/>
      <c r="L142" s="72"/>
      <c r="M142" s="72"/>
      <c r="N142" s="72"/>
      <c r="O142" s="72"/>
      <c r="P142" s="72"/>
      <c r="Q142" s="72"/>
      <c r="R142" s="72"/>
      <c r="S142" s="72"/>
      <c r="T142" s="72"/>
      <c r="U142" s="72"/>
      <c r="V142" s="72"/>
      <c r="W142" s="72"/>
      <c r="X142" s="72"/>
      <c r="Y142" s="72"/>
      <c r="Z142" s="72"/>
      <c r="AA142" s="72"/>
      <c r="AB142" s="72"/>
      <c r="AC142" s="72"/>
      <c r="AD142" s="72"/>
      <c r="AE142" s="72"/>
      <c r="AF142" s="72"/>
      <c r="AG142" s="72"/>
      <c r="AH142" s="72"/>
      <c r="AI142" s="72"/>
      <c r="AJ142" s="72"/>
    </row>
    <row r="143" spans="1:36" ht="13" x14ac:dyDescent="0.15">
      <c r="A143" s="72"/>
      <c r="B143" s="72"/>
      <c r="C143" s="72"/>
      <c r="D143" s="72"/>
      <c r="E143" s="72"/>
      <c r="F143" s="72"/>
      <c r="G143" s="72"/>
      <c r="H143" s="72"/>
      <c r="I143" s="72"/>
      <c r="J143" s="72"/>
      <c r="K143" s="72"/>
      <c r="L143" s="72"/>
      <c r="M143" s="72"/>
      <c r="N143" s="72"/>
      <c r="O143" s="72"/>
      <c r="P143" s="72"/>
      <c r="Q143" s="72"/>
      <c r="R143" s="72"/>
      <c r="S143" s="72"/>
      <c r="T143" s="72"/>
      <c r="U143" s="72"/>
      <c r="V143" s="72"/>
      <c r="W143" s="72"/>
      <c r="X143" s="72"/>
      <c r="Y143" s="72"/>
      <c r="Z143" s="72"/>
      <c r="AA143" s="72"/>
      <c r="AB143" s="72"/>
      <c r="AC143" s="72"/>
      <c r="AD143" s="72"/>
      <c r="AE143" s="72"/>
      <c r="AF143" s="72"/>
      <c r="AG143" s="72"/>
      <c r="AH143" s="72"/>
      <c r="AI143" s="72"/>
      <c r="AJ143" s="72"/>
    </row>
    <row r="144" spans="1:36" ht="13" x14ac:dyDescent="0.15">
      <c r="A144" s="72"/>
      <c r="B144" s="72"/>
      <c r="C144" s="72"/>
      <c r="D144" s="72"/>
      <c r="E144" s="72"/>
      <c r="F144" s="72"/>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row>
    <row r="145" spans="1:36" ht="13" x14ac:dyDescent="0.15">
      <c r="A145" s="72"/>
      <c r="B145" s="72"/>
      <c r="C145" s="72"/>
      <c r="D145" s="72"/>
      <c r="E145" s="72"/>
      <c r="F145" s="72"/>
      <c r="G145" s="72"/>
      <c r="H145" s="72"/>
      <c r="I145" s="72"/>
      <c r="J145" s="72"/>
      <c r="K145" s="72"/>
      <c r="L145" s="72"/>
      <c r="M145" s="72"/>
      <c r="N145" s="72"/>
      <c r="O145" s="72"/>
      <c r="P145" s="72"/>
      <c r="Q145" s="72"/>
      <c r="R145" s="72"/>
      <c r="S145" s="72"/>
      <c r="T145" s="72"/>
      <c r="U145" s="72"/>
      <c r="V145" s="72"/>
      <c r="W145" s="72"/>
      <c r="X145" s="72"/>
      <c r="Y145" s="72"/>
      <c r="Z145" s="72"/>
      <c r="AA145" s="72"/>
      <c r="AB145" s="72"/>
      <c r="AC145" s="72"/>
      <c r="AD145" s="72"/>
      <c r="AE145" s="72"/>
      <c r="AF145" s="72"/>
      <c r="AG145" s="72"/>
      <c r="AH145" s="72"/>
      <c r="AI145" s="72"/>
      <c r="AJ145" s="72"/>
    </row>
    <row r="146" spans="1:36" ht="13" x14ac:dyDescent="0.15">
      <c r="A146" s="72"/>
      <c r="B146" s="72"/>
      <c r="C146" s="72"/>
      <c r="D146" s="72"/>
      <c r="E146" s="72"/>
      <c r="F146" s="72"/>
      <c r="G146" s="72"/>
      <c r="H146" s="72"/>
      <c r="I146" s="72"/>
      <c r="J146" s="72"/>
      <c r="K146" s="72"/>
      <c r="L146" s="72"/>
      <c r="M146" s="72"/>
      <c r="N146" s="72"/>
      <c r="O146" s="72"/>
      <c r="P146" s="72"/>
      <c r="Q146" s="72"/>
      <c r="R146" s="72"/>
      <c r="S146" s="72"/>
      <c r="T146" s="72"/>
      <c r="U146" s="72"/>
      <c r="V146" s="72"/>
      <c r="W146" s="72"/>
      <c r="X146" s="72"/>
      <c r="Y146" s="72"/>
      <c r="Z146" s="72"/>
      <c r="AA146" s="72"/>
      <c r="AB146" s="72"/>
      <c r="AC146" s="72"/>
      <c r="AD146" s="72"/>
      <c r="AE146" s="72"/>
      <c r="AF146" s="72"/>
      <c r="AG146" s="72"/>
      <c r="AH146" s="72"/>
      <c r="AI146" s="72"/>
      <c r="AJ146" s="72"/>
    </row>
    <row r="147" spans="1:36" ht="13" x14ac:dyDescent="0.15">
      <c r="A147" s="72"/>
      <c r="B147" s="72"/>
      <c r="C147" s="72"/>
      <c r="D147" s="72"/>
      <c r="E147" s="72"/>
      <c r="F147" s="72"/>
      <c r="G147" s="72"/>
      <c r="H147" s="72"/>
      <c r="I147" s="72"/>
      <c r="J147" s="72"/>
      <c r="K147" s="72"/>
      <c r="L147" s="72"/>
      <c r="M147" s="72"/>
      <c r="N147" s="72"/>
      <c r="O147" s="72"/>
      <c r="P147" s="72"/>
      <c r="Q147" s="72"/>
      <c r="R147" s="72"/>
      <c r="S147" s="72"/>
      <c r="T147" s="72"/>
      <c r="U147" s="72"/>
      <c r="V147" s="72"/>
      <c r="W147" s="72"/>
      <c r="X147" s="72"/>
      <c r="Y147" s="72"/>
      <c r="Z147" s="72"/>
      <c r="AA147" s="72"/>
      <c r="AB147" s="72"/>
      <c r="AC147" s="72"/>
      <c r="AD147" s="72"/>
      <c r="AE147" s="72"/>
      <c r="AF147" s="72"/>
      <c r="AG147" s="72"/>
      <c r="AH147" s="72"/>
      <c r="AI147" s="72"/>
      <c r="AJ147" s="72"/>
    </row>
    <row r="148" spans="1:36" ht="13" x14ac:dyDescent="0.15">
      <c r="A148" s="72"/>
      <c r="B148" s="72"/>
      <c r="C148" s="72"/>
      <c r="D148" s="72"/>
      <c r="E148" s="72"/>
      <c r="F148" s="72"/>
      <c r="G148" s="72"/>
      <c r="H148" s="72"/>
      <c r="I148" s="72"/>
      <c r="J148" s="72"/>
      <c r="K148" s="72"/>
      <c r="L148" s="72"/>
      <c r="M148" s="72"/>
      <c r="N148" s="72"/>
      <c r="O148" s="72"/>
      <c r="P148" s="72"/>
      <c r="Q148" s="72"/>
      <c r="R148" s="72"/>
      <c r="S148" s="72"/>
      <c r="T148" s="72"/>
      <c r="U148" s="72"/>
      <c r="V148" s="72"/>
      <c r="W148" s="72"/>
      <c r="X148" s="72"/>
      <c r="Y148" s="72"/>
      <c r="Z148" s="72"/>
      <c r="AA148" s="72"/>
      <c r="AB148" s="72"/>
      <c r="AC148" s="72"/>
      <c r="AD148" s="72"/>
      <c r="AE148" s="72"/>
      <c r="AF148" s="72"/>
      <c r="AG148" s="72"/>
      <c r="AH148" s="72"/>
      <c r="AI148" s="72"/>
      <c r="AJ148" s="72"/>
    </row>
    <row r="149" spans="1:36" ht="13" x14ac:dyDescent="0.15">
      <c r="A149" s="72"/>
      <c r="B149" s="72"/>
      <c r="C149" s="72"/>
      <c r="D149" s="72"/>
      <c r="E149" s="72"/>
      <c r="F149" s="72"/>
      <c r="G149" s="72"/>
      <c r="H149" s="72"/>
      <c r="I149" s="72"/>
      <c r="J149" s="72"/>
      <c r="K149" s="72"/>
      <c r="L149" s="72"/>
      <c r="M149" s="72"/>
      <c r="N149" s="72"/>
      <c r="O149" s="72"/>
      <c r="P149" s="72"/>
      <c r="Q149" s="72"/>
      <c r="R149" s="72"/>
      <c r="S149" s="72"/>
      <c r="T149" s="72"/>
      <c r="U149" s="72"/>
      <c r="V149" s="72"/>
      <c r="W149" s="72"/>
      <c r="X149" s="72"/>
      <c r="Y149" s="72"/>
      <c r="Z149" s="72"/>
      <c r="AA149" s="72"/>
      <c r="AB149" s="72"/>
      <c r="AC149" s="72"/>
      <c r="AD149" s="72"/>
      <c r="AE149" s="72"/>
      <c r="AF149" s="72"/>
      <c r="AG149" s="72"/>
      <c r="AH149" s="72"/>
      <c r="AI149" s="72"/>
      <c r="AJ149" s="72"/>
    </row>
    <row r="150" spans="1:36" ht="13" x14ac:dyDescent="0.15">
      <c r="A150" s="72"/>
      <c r="B150" s="72"/>
      <c r="C150" s="72"/>
      <c r="D150" s="72"/>
      <c r="E150" s="72"/>
      <c r="F150" s="72"/>
      <c r="G150" s="72"/>
      <c r="H150" s="72"/>
      <c r="I150" s="72"/>
      <c r="J150" s="72"/>
      <c r="K150" s="72"/>
      <c r="L150" s="72"/>
      <c r="M150" s="72"/>
      <c r="N150" s="72"/>
      <c r="O150" s="72"/>
      <c r="P150" s="72"/>
      <c r="Q150" s="72"/>
      <c r="R150" s="72"/>
      <c r="S150" s="72"/>
      <c r="T150" s="72"/>
      <c r="U150" s="72"/>
      <c r="V150" s="72"/>
      <c r="W150" s="72"/>
      <c r="X150" s="72"/>
      <c r="Y150" s="72"/>
      <c r="Z150" s="72"/>
      <c r="AA150" s="72"/>
      <c r="AB150" s="72"/>
      <c r="AC150" s="72"/>
      <c r="AD150" s="72"/>
      <c r="AE150" s="72"/>
      <c r="AF150" s="72"/>
      <c r="AG150" s="72"/>
      <c r="AH150" s="72"/>
      <c r="AI150" s="72"/>
      <c r="AJ150" s="72"/>
    </row>
    <row r="151" spans="1:36" ht="13" x14ac:dyDescent="0.15">
      <c r="A151" s="72"/>
      <c r="B151" s="72"/>
      <c r="C151" s="72"/>
      <c r="D151" s="72"/>
      <c r="E151" s="72"/>
      <c r="F151" s="72"/>
      <c r="G151" s="72"/>
      <c r="H151" s="72"/>
      <c r="I151" s="72"/>
      <c r="J151" s="72"/>
      <c r="K151" s="72"/>
      <c r="L151" s="72"/>
      <c r="M151" s="72"/>
      <c r="N151" s="72"/>
      <c r="O151" s="72"/>
      <c r="P151" s="72"/>
      <c r="Q151" s="72"/>
      <c r="R151" s="72"/>
      <c r="S151" s="72"/>
      <c r="T151" s="72"/>
      <c r="U151" s="72"/>
      <c r="V151" s="72"/>
      <c r="W151" s="72"/>
      <c r="X151" s="72"/>
      <c r="Y151" s="72"/>
      <c r="Z151" s="72"/>
      <c r="AA151" s="72"/>
      <c r="AB151" s="72"/>
      <c r="AC151" s="72"/>
      <c r="AD151" s="72"/>
      <c r="AE151" s="72"/>
      <c r="AF151" s="72"/>
      <c r="AG151" s="72"/>
      <c r="AH151" s="72"/>
      <c r="AI151" s="72"/>
      <c r="AJ151" s="72"/>
    </row>
    <row r="152" spans="1:36" ht="13" x14ac:dyDescent="0.15">
      <c r="A152" s="72"/>
      <c r="B152" s="72"/>
      <c r="C152" s="72"/>
      <c r="D152" s="72"/>
      <c r="E152" s="72"/>
      <c r="F152" s="72"/>
      <c r="G152" s="72"/>
      <c r="H152" s="72"/>
      <c r="I152" s="72"/>
      <c r="J152" s="72"/>
      <c r="K152" s="72"/>
      <c r="L152" s="72"/>
      <c r="M152" s="72"/>
      <c r="N152" s="72"/>
      <c r="O152" s="72"/>
      <c r="P152" s="72"/>
      <c r="Q152" s="72"/>
      <c r="R152" s="72"/>
      <c r="S152" s="72"/>
      <c r="T152" s="72"/>
      <c r="U152" s="72"/>
      <c r="V152" s="72"/>
      <c r="W152" s="72"/>
      <c r="X152" s="72"/>
      <c r="Y152" s="72"/>
      <c r="Z152" s="72"/>
      <c r="AA152" s="72"/>
      <c r="AB152" s="72"/>
      <c r="AC152" s="72"/>
      <c r="AD152" s="72"/>
      <c r="AE152" s="72"/>
      <c r="AF152" s="72"/>
      <c r="AG152" s="72"/>
      <c r="AH152" s="72"/>
      <c r="AI152" s="72"/>
      <c r="AJ152" s="72"/>
    </row>
    <row r="153" spans="1:36" ht="13" x14ac:dyDescent="0.15">
      <c r="A153" s="72"/>
      <c r="B153" s="72"/>
      <c r="C153" s="72"/>
      <c r="D153" s="72"/>
      <c r="E153" s="72"/>
      <c r="F153" s="72"/>
      <c r="G153" s="72"/>
      <c r="H153" s="72"/>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2"/>
      <c r="AI153" s="72"/>
      <c r="AJ153" s="72"/>
    </row>
    <row r="154" spans="1:36" ht="13" x14ac:dyDescent="0.15">
      <c r="A154" s="72"/>
      <c r="B154" s="72"/>
      <c r="C154" s="72"/>
      <c r="D154" s="72"/>
      <c r="E154" s="72"/>
      <c r="F154" s="72"/>
      <c r="G154" s="72"/>
      <c r="H154" s="72"/>
      <c r="I154" s="72"/>
      <c r="J154" s="72"/>
      <c r="K154" s="72"/>
      <c r="L154" s="72"/>
      <c r="M154" s="72"/>
      <c r="N154" s="72"/>
      <c r="O154" s="72"/>
      <c r="P154" s="72"/>
      <c r="Q154" s="72"/>
      <c r="R154" s="72"/>
      <c r="S154" s="72"/>
      <c r="T154" s="72"/>
      <c r="U154" s="72"/>
      <c r="V154" s="72"/>
      <c r="W154" s="72"/>
      <c r="X154" s="72"/>
      <c r="Y154" s="72"/>
      <c r="Z154" s="72"/>
      <c r="AA154" s="72"/>
      <c r="AB154" s="72"/>
      <c r="AC154" s="72"/>
      <c r="AD154" s="72"/>
      <c r="AE154" s="72"/>
      <c r="AF154" s="72"/>
      <c r="AG154" s="72"/>
      <c r="AH154" s="72"/>
      <c r="AI154" s="72"/>
      <c r="AJ154" s="72"/>
    </row>
    <row r="155" spans="1:36" ht="13" x14ac:dyDescent="0.15">
      <c r="A155" s="72"/>
      <c r="B155" s="72"/>
      <c r="C155" s="72"/>
      <c r="D155" s="72"/>
      <c r="E155" s="72"/>
      <c r="F155" s="72"/>
      <c r="G155" s="72"/>
      <c r="H155" s="72"/>
      <c r="I155" s="72"/>
      <c r="J155" s="72"/>
      <c r="K155" s="72"/>
      <c r="L155" s="72"/>
      <c r="M155" s="72"/>
      <c r="N155" s="72"/>
      <c r="O155" s="72"/>
      <c r="P155" s="72"/>
      <c r="Q155" s="72"/>
      <c r="R155" s="72"/>
      <c r="S155" s="72"/>
      <c r="T155" s="72"/>
      <c r="U155" s="72"/>
      <c r="V155" s="72"/>
      <c r="W155" s="72"/>
      <c r="X155" s="72"/>
      <c r="Y155" s="72"/>
      <c r="Z155" s="72"/>
      <c r="AA155" s="72"/>
      <c r="AB155" s="72"/>
      <c r="AC155" s="72"/>
      <c r="AD155" s="72"/>
      <c r="AE155" s="72"/>
      <c r="AF155" s="72"/>
      <c r="AG155" s="72"/>
      <c r="AH155" s="72"/>
      <c r="AI155" s="72"/>
      <c r="AJ155" s="72"/>
    </row>
    <row r="156" spans="1:36" ht="13" x14ac:dyDescent="0.15">
      <c r="A156" s="72"/>
      <c r="B156" s="72"/>
      <c r="C156" s="72"/>
      <c r="D156" s="72"/>
      <c r="E156" s="72"/>
      <c r="F156" s="72"/>
      <c r="G156" s="72"/>
      <c r="H156" s="72"/>
      <c r="I156" s="72"/>
      <c r="J156" s="72"/>
      <c r="K156" s="72"/>
      <c r="L156" s="72"/>
      <c r="M156" s="72"/>
      <c r="N156" s="72"/>
      <c r="O156" s="72"/>
      <c r="P156" s="72"/>
      <c r="Q156" s="72"/>
      <c r="R156" s="72"/>
      <c r="S156" s="72"/>
      <c r="T156" s="72"/>
      <c r="U156" s="72"/>
      <c r="V156" s="72"/>
      <c r="W156" s="72"/>
      <c r="X156" s="72"/>
      <c r="Y156" s="72"/>
      <c r="Z156" s="72"/>
      <c r="AA156" s="72"/>
      <c r="AB156" s="72"/>
      <c r="AC156" s="72"/>
      <c r="AD156" s="72"/>
      <c r="AE156" s="72"/>
      <c r="AF156" s="72"/>
      <c r="AG156" s="72"/>
      <c r="AH156" s="72"/>
      <c r="AI156" s="72"/>
      <c r="AJ156" s="72"/>
    </row>
    <row r="157" spans="1:36" ht="13" x14ac:dyDescent="0.15">
      <c r="A157" s="72"/>
      <c r="B157" s="72"/>
      <c r="C157" s="72"/>
      <c r="D157" s="72"/>
      <c r="E157" s="72"/>
      <c r="F157" s="72"/>
      <c r="G157" s="72"/>
      <c r="H157" s="72"/>
      <c r="I157" s="72"/>
      <c r="J157" s="72"/>
      <c r="K157" s="72"/>
      <c r="L157" s="72"/>
      <c r="M157" s="72"/>
      <c r="N157" s="72"/>
      <c r="O157" s="72"/>
      <c r="P157" s="72"/>
      <c r="Q157" s="72"/>
      <c r="R157" s="72"/>
      <c r="S157" s="72"/>
      <c r="T157" s="72"/>
      <c r="U157" s="72"/>
      <c r="V157" s="72"/>
      <c r="W157" s="72"/>
      <c r="X157" s="72"/>
      <c r="Y157" s="72"/>
      <c r="Z157" s="72"/>
      <c r="AA157" s="72"/>
      <c r="AB157" s="72"/>
      <c r="AC157" s="72"/>
      <c r="AD157" s="72"/>
      <c r="AE157" s="72"/>
      <c r="AF157" s="72"/>
      <c r="AG157" s="72"/>
      <c r="AH157" s="72"/>
      <c r="AI157" s="72"/>
      <c r="AJ157" s="72"/>
    </row>
    <row r="158" spans="1:36" ht="13" x14ac:dyDescent="0.15">
      <c r="A158" s="72"/>
      <c r="B158" s="72"/>
      <c r="C158" s="72"/>
      <c r="D158" s="72"/>
      <c r="E158" s="72"/>
      <c r="F158" s="72"/>
      <c r="G158" s="72"/>
      <c r="H158" s="72"/>
      <c r="I158" s="72"/>
      <c r="J158" s="72"/>
      <c r="K158" s="72"/>
      <c r="L158" s="72"/>
      <c r="M158" s="72"/>
      <c r="N158" s="72"/>
      <c r="O158" s="72"/>
      <c r="P158" s="72"/>
      <c r="Q158" s="72"/>
      <c r="R158" s="72"/>
      <c r="S158" s="72"/>
      <c r="T158" s="72"/>
      <c r="U158" s="72"/>
      <c r="V158" s="72"/>
      <c r="W158" s="72"/>
      <c r="X158" s="72"/>
      <c r="Y158" s="72"/>
      <c r="Z158" s="72"/>
      <c r="AA158" s="72"/>
      <c r="AB158" s="72"/>
      <c r="AC158" s="72"/>
      <c r="AD158" s="72"/>
      <c r="AE158" s="72"/>
      <c r="AF158" s="72"/>
      <c r="AG158" s="72"/>
      <c r="AH158" s="72"/>
      <c r="AI158" s="72"/>
      <c r="AJ158" s="72"/>
    </row>
    <row r="159" spans="1:36" ht="13" x14ac:dyDescent="0.15">
      <c r="A159" s="72"/>
      <c r="B159" s="72"/>
      <c r="C159" s="72"/>
      <c r="D159" s="72"/>
      <c r="E159" s="72"/>
      <c r="F159" s="72"/>
      <c r="G159" s="72"/>
      <c r="H159" s="72"/>
      <c r="I159" s="72"/>
      <c r="J159" s="72"/>
      <c r="K159" s="72"/>
      <c r="L159" s="72"/>
      <c r="M159" s="72"/>
      <c r="N159" s="72"/>
      <c r="O159" s="72"/>
      <c r="P159" s="72"/>
      <c r="Q159" s="72"/>
      <c r="R159" s="72"/>
      <c r="S159" s="72"/>
      <c r="T159" s="72"/>
      <c r="U159" s="72"/>
      <c r="V159" s="72"/>
      <c r="W159" s="72"/>
      <c r="X159" s="72"/>
      <c r="Y159" s="72"/>
      <c r="Z159" s="72"/>
      <c r="AA159" s="72"/>
      <c r="AB159" s="72"/>
      <c r="AC159" s="72"/>
      <c r="AD159" s="72"/>
      <c r="AE159" s="72"/>
      <c r="AF159" s="72"/>
      <c r="AG159" s="72"/>
      <c r="AH159" s="72"/>
      <c r="AI159" s="72"/>
      <c r="AJ159" s="72"/>
    </row>
    <row r="160" spans="1:36" ht="13" x14ac:dyDescent="0.15">
      <c r="A160" s="72"/>
      <c r="B160" s="72"/>
      <c r="C160" s="72"/>
      <c r="D160" s="72"/>
      <c r="E160" s="72"/>
      <c r="F160" s="72"/>
      <c r="G160" s="72"/>
      <c r="H160" s="72"/>
      <c r="I160" s="72"/>
      <c r="J160" s="72"/>
      <c r="K160" s="72"/>
      <c r="L160" s="72"/>
      <c r="M160" s="72"/>
      <c r="N160" s="72"/>
      <c r="O160" s="72"/>
      <c r="P160" s="72"/>
      <c r="Q160" s="72"/>
      <c r="R160" s="72"/>
      <c r="S160" s="72"/>
      <c r="T160" s="72"/>
      <c r="U160" s="72"/>
      <c r="V160" s="72"/>
      <c r="W160" s="72"/>
      <c r="X160" s="72"/>
      <c r="Y160" s="72"/>
      <c r="Z160" s="72"/>
      <c r="AA160" s="72"/>
      <c r="AB160" s="72"/>
      <c r="AC160" s="72"/>
      <c r="AD160" s="72"/>
      <c r="AE160" s="72"/>
      <c r="AF160" s="72"/>
      <c r="AG160" s="72"/>
      <c r="AH160" s="72"/>
      <c r="AI160" s="72"/>
      <c r="AJ160" s="72"/>
    </row>
    <row r="161" spans="1:36" ht="13" x14ac:dyDescent="0.15">
      <c r="A161" s="72"/>
      <c r="B161" s="72"/>
      <c r="C161" s="72"/>
      <c r="D161" s="72"/>
      <c r="E161" s="72"/>
      <c r="F161" s="72"/>
      <c r="G161" s="72"/>
      <c r="H161" s="72"/>
      <c r="I161" s="72"/>
      <c r="J161" s="72"/>
      <c r="K161" s="72"/>
      <c r="L161" s="72"/>
      <c r="M161" s="72"/>
      <c r="N161" s="72"/>
      <c r="O161" s="72"/>
      <c r="P161" s="72"/>
      <c r="Q161" s="72"/>
      <c r="R161" s="72"/>
      <c r="S161" s="72"/>
      <c r="T161" s="72"/>
      <c r="U161" s="72"/>
      <c r="V161" s="72"/>
      <c r="W161" s="72"/>
      <c r="X161" s="72"/>
      <c r="Y161" s="72"/>
      <c r="Z161" s="72"/>
      <c r="AA161" s="72"/>
      <c r="AB161" s="72"/>
      <c r="AC161" s="72"/>
      <c r="AD161" s="72"/>
      <c r="AE161" s="72"/>
      <c r="AF161" s="72"/>
      <c r="AG161" s="72"/>
      <c r="AH161" s="72"/>
      <c r="AI161" s="72"/>
      <c r="AJ161" s="72"/>
    </row>
    <row r="162" spans="1:36" ht="13" x14ac:dyDescent="0.15">
      <c r="A162" s="72"/>
      <c r="B162" s="72"/>
      <c r="C162" s="72"/>
      <c r="D162" s="72"/>
      <c r="E162" s="72"/>
      <c r="F162" s="72"/>
      <c r="G162" s="72"/>
      <c r="H162" s="72"/>
      <c r="I162" s="72"/>
      <c r="J162" s="72"/>
      <c r="K162" s="72"/>
      <c r="L162" s="72"/>
      <c r="M162" s="72"/>
      <c r="N162" s="72"/>
      <c r="O162" s="72"/>
      <c r="P162" s="72"/>
      <c r="Q162" s="72"/>
      <c r="R162" s="72"/>
      <c r="S162" s="72"/>
      <c r="T162" s="72"/>
      <c r="U162" s="72"/>
      <c r="V162" s="72"/>
      <c r="W162" s="72"/>
      <c r="X162" s="72"/>
      <c r="Y162" s="72"/>
      <c r="Z162" s="72"/>
      <c r="AA162" s="72"/>
      <c r="AB162" s="72"/>
      <c r="AC162" s="72"/>
      <c r="AD162" s="72"/>
      <c r="AE162" s="72"/>
      <c r="AF162" s="72"/>
      <c r="AG162" s="72"/>
      <c r="AH162" s="72"/>
      <c r="AI162" s="72"/>
      <c r="AJ162" s="72"/>
    </row>
    <row r="163" spans="1:36" ht="13" x14ac:dyDescent="0.15">
      <c r="A163" s="72"/>
      <c r="B163" s="72"/>
      <c r="C163" s="72"/>
      <c r="D163" s="72"/>
      <c r="E163" s="72"/>
      <c r="F163" s="72"/>
      <c r="G163" s="72"/>
      <c r="H163" s="72"/>
      <c r="I163" s="72"/>
      <c r="J163" s="72"/>
      <c r="K163" s="72"/>
      <c r="L163" s="72"/>
      <c r="M163" s="72"/>
      <c r="N163" s="72"/>
      <c r="O163" s="72"/>
      <c r="P163" s="72"/>
      <c r="Q163" s="72"/>
      <c r="R163" s="72"/>
      <c r="S163" s="72"/>
      <c r="T163" s="72"/>
      <c r="U163" s="72"/>
      <c r="V163" s="72"/>
      <c r="W163" s="72"/>
      <c r="X163" s="72"/>
      <c r="Y163" s="72"/>
      <c r="Z163" s="72"/>
      <c r="AA163" s="72"/>
      <c r="AB163" s="72"/>
      <c r="AC163" s="72"/>
      <c r="AD163" s="72"/>
      <c r="AE163" s="72"/>
      <c r="AF163" s="72"/>
      <c r="AG163" s="72"/>
      <c r="AH163" s="72"/>
      <c r="AI163" s="72"/>
      <c r="AJ163" s="72"/>
    </row>
    <row r="164" spans="1:36" ht="13" x14ac:dyDescent="0.15">
      <c r="A164" s="72"/>
      <c r="B164" s="72"/>
      <c r="C164" s="72"/>
      <c r="D164" s="72"/>
      <c r="E164" s="72"/>
      <c r="F164" s="72"/>
      <c r="G164" s="72"/>
      <c r="H164" s="72"/>
      <c r="I164" s="72"/>
      <c r="J164" s="72"/>
      <c r="K164" s="72"/>
      <c r="L164" s="72"/>
      <c r="M164" s="72"/>
      <c r="N164" s="72"/>
      <c r="O164" s="72"/>
      <c r="P164" s="72"/>
      <c r="Q164" s="72"/>
      <c r="R164" s="72"/>
      <c r="S164" s="72"/>
      <c r="T164" s="72"/>
      <c r="U164" s="72"/>
      <c r="V164" s="72"/>
      <c r="W164" s="72"/>
      <c r="X164" s="72"/>
      <c r="Y164" s="72"/>
      <c r="Z164" s="72"/>
      <c r="AA164" s="72"/>
      <c r="AB164" s="72"/>
      <c r="AC164" s="72"/>
      <c r="AD164" s="72"/>
      <c r="AE164" s="72"/>
      <c r="AF164" s="72"/>
      <c r="AG164" s="72"/>
      <c r="AH164" s="72"/>
      <c r="AI164" s="72"/>
      <c r="AJ164" s="72"/>
    </row>
    <row r="165" spans="1:36" ht="13" x14ac:dyDescent="0.15">
      <c r="A165" s="72"/>
      <c r="B165" s="72"/>
      <c r="C165" s="72"/>
      <c r="D165" s="72"/>
      <c r="E165" s="72"/>
      <c r="F165" s="72"/>
      <c r="G165" s="72"/>
      <c r="H165" s="72"/>
      <c r="I165" s="72"/>
      <c r="J165" s="72"/>
      <c r="K165" s="72"/>
      <c r="L165" s="72"/>
      <c r="M165" s="72"/>
      <c r="N165" s="72"/>
      <c r="O165" s="72"/>
      <c r="P165" s="72"/>
      <c r="Q165" s="72"/>
      <c r="R165" s="72"/>
      <c r="S165" s="72"/>
      <c r="T165" s="72"/>
      <c r="U165" s="72"/>
      <c r="V165" s="72"/>
      <c r="W165" s="72"/>
      <c r="X165" s="72"/>
      <c r="Y165" s="72"/>
      <c r="Z165" s="72"/>
      <c r="AA165" s="72"/>
      <c r="AB165" s="72"/>
      <c r="AC165" s="72"/>
      <c r="AD165" s="72"/>
      <c r="AE165" s="72"/>
      <c r="AF165" s="72"/>
      <c r="AG165" s="72"/>
      <c r="AH165" s="72"/>
      <c r="AI165" s="72"/>
      <c r="AJ165" s="72"/>
    </row>
    <row r="166" spans="1:36" ht="13" x14ac:dyDescent="0.15">
      <c r="A166" s="72"/>
      <c r="B166" s="72"/>
      <c r="C166" s="72"/>
      <c r="D166" s="72"/>
      <c r="E166" s="72"/>
      <c r="F166" s="72"/>
      <c r="G166" s="72"/>
      <c r="H166" s="72"/>
      <c r="I166" s="72"/>
      <c r="J166" s="72"/>
      <c r="K166" s="72"/>
      <c r="L166" s="72"/>
      <c r="M166" s="72"/>
      <c r="N166" s="72"/>
      <c r="O166" s="72"/>
      <c r="P166" s="72"/>
      <c r="Q166" s="72"/>
      <c r="R166" s="72"/>
      <c r="S166" s="72"/>
      <c r="T166" s="72"/>
      <c r="U166" s="72"/>
      <c r="V166" s="72"/>
      <c r="W166" s="72"/>
      <c r="X166" s="72"/>
      <c r="Y166" s="72"/>
      <c r="Z166" s="72"/>
      <c r="AA166" s="72"/>
      <c r="AB166" s="72"/>
      <c r="AC166" s="72"/>
      <c r="AD166" s="72"/>
      <c r="AE166" s="72"/>
      <c r="AF166" s="72"/>
      <c r="AG166" s="72"/>
      <c r="AH166" s="72"/>
      <c r="AI166" s="72"/>
      <c r="AJ166" s="72"/>
    </row>
    <row r="167" spans="1:36" ht="13" x14ac:dyDescent="0.15">
      <c r="A167" s="72"/>
      <c r="B167" s="72"/>
      <c r="C167" s="72"/>
      <c r="D167" s="72"/>
      <c r="E167" s="72"/>
      <c r="F167" s="72"/>
      <c r="G167" s="72"/>
      <c r="H167" s="72"/>
      <c r="I167" s="72"/>
      <c r="J167" s="72"/>
      <c r="K167" s="72"/>
      <c r="L167" s="72"/>
      <c r="M167" s="72"/>
      <c r="N167" s="72"/>
      <c r="O167" s="72"/>
      <c r="P167" s="72"/>
      <c r="Q167" s="72"/>
      <c r="R167" s="72"/>
      <c r="S167" s="72"/>
      <c r="T167" s="72"/>
      <c r="U167" s="72"/>
      <c r="V167" s="72"/>
      <c r="W167" s="72"/>
      <c r="X167" s="72"/>
      <c r="Y167" s="72"/>
      <c r="Z167" s="72"/>
      <c r="AA167" s="72"/>
      <c r="AB167" s="72"/>
      <c r="AC167" s="72"/>
      <c r="AD167" s="72"/>
      <c r="AE167" s="72"/>
      <c r="AF167" s="72"/>
      <c r="AG167" s="72"/>
      <c r="AH167" s="72"/>
      <c r="AI167" s="72"/>
      <c r="AJ167" s="72"/>
    </row>
    <row r="168" spans="1:36" ht="13" x14ac:dyDescent="0.15">
      <c r="A168" s="72"/>
      <c r="B168" s="72"/>
      <c r="C168" s="72"/>
      <c r="D168" s="72"/>
      <c r="E168" s="72"/>
      <c r="F168" s="72"/>
      <c r="G168" s="72"/>
      <c r="H168" s="72"/>
      <c r="I168" s="72"/>
      <c r="J168" s="72"/>
      <c r="K168" s="72"/>
      <c r="L168" s="72"/>
      <c r="M168" s="72"/>
      <c r="N168" s="72"/>
      <c r="O168" s="72"/>
      <c r="P168" s="72"/>
      <c r="Q168" s="72"/>
      <c r="R168" s="72"/>
      <c r="S168" s="72"/>
      <c r="T168" s="72"/>
      <c r="U168" s="72"/>
      <c r="V168" s="72"/>
      <c r="W168" s="72"/>
      <c r="X168" s="72"/>
      <c r="Y168" s="72"/>
      <c r="Z168" s="72"/>
      <c r="AA168" s="72"/>
      <c r="AB168" s="72"/>
      <c r="AC168" s="72"/>
      <c r="AD168" s="72"/>
      <c r="AE168" s="72"/>
      <c r="AF168" s="72"/>
      <c r="AG168" s="72"/>
      <c r="AH168" s="72"/>
      <c r="AI168" s="72"/>
      <c r="AJ168" s="72"/>
    </row>
    <row r="169" spans="1:36" ht="13" x14ac:dyDescent="0.15">
      <c r="A169" s="72"/>
      <c r="B169" s="72"/>
      <c r="C169" s="72"/>
      <c r="D169" s="72"/>
      <c r="E169" s="72"/>
      <c r="F169" s="72"/>
      <c r="G169" s="72"/>
      <c r="H169" s="72"/>
      <c r="I169" s="72"/>
      <c r="J169" s="72"/>
      <c r="K169" s="72"/>
      <c r="L169" s="72"/>
      <c r="M169" s="72"/>
      <c r="N169" s="72"/>
      <c r="O169" s="72"/>
      <c r="P169" s="72"/>
      <c r="Q169" s="72"/>
      <c r="R169" s="72"/>
      <c r="S169" s="72"/>
      <c r="T169" s="72"/>
      <c r="U169" s="72"/>
      <c r="V169" s="72"/>
      <c r="W169" s="72"/>
      <c r="X169" s="72"/>
      <c r="Y169" s="72"/>
      <c r="Z169" s="72"/>
      <c r="AA169" s="72"/>
      <c r="AB169" s="72"/>
      <c r="AC169" s="72"/>
      <c r="AD169" s="72"/>
      <c r="AE169" s="72"/>
      <c r="AF169" s="72"/>
      <c r="AG169" s="72"/>
      <c r="AH169" s="72"/>
      <c r="AI169" s="72"/>
      <c r="AJ169" s="72"/>
    </row>
    <row r="170" spans="1:36" ht="13" x14ac:dyDescent="0.15">
      <c r="A170" s="72"/>
      <c r="B170" s="72"/>
      <c r="C170" s="72"/>
      <c r="D170" s="72"/>
      <c r="E170" s="72"/>
      <c r="F170" s="72"/>
      <c r="G170" s="72"/>
      <c r="H170" s="72"/>
      <c r="I170" s="72"/>
      <c r="J170" s="72"/>
      <c r="K170" s="72"/>
      <c r="L170" s="72"/>
      <c r="M170" s="72"/>
      <c r="N170" s="72"/>
      <c r="O170" s="72"/>
      <c r="P170" s="72"/>
      <c r="Q170" s="72"/>
      <c r="R170" s="72"/>
      <c r="S170" s="72"/>
      <c r="T170" s="72"/>
      <c r="U170" s="72"/>
      <c r="V170" s="72"/>
      <c r="W170" s="72"/>
      <c r="X170" s="72"/>
      <c r="Y170" s="72"/>
      <c r="Z170" s="72"/>
      <c r="AA170" s="72"/>
      <c r="AB170" s="72"/>
      <c r="AC170" s="72"/>
      <c r="AD170" s="72"/>
      <c r="AE170" s="72"/>
      <c r="AF170" s="72"/>
      <c r="AG170" s="72"/>
      <c r="AH170" s="72"/>
      <c r="AI170" s="72"/>
      <c r="AJ170" s="72"/>
    </row>
    <row r="171" spans="1:36" ht="13" x14ac:dyDescent="0.15">
      <c r="A171" s="72"/>
      <c r="B171" s="72"/>
      <c r="C171" s="72"/>
      <c r="D171" s="72"/>
      <c r="E171" s="72"/>
      <c r="F171" s="72"/>
      <c r="G171" s="72"/>
      <c r="H171" s="72"/>
      <c r="I171" s="72"/>
      <c r="J171" s="72"/>
      <c r="K171" s="72"/>
      <c r="L171" s="72"/>
      <c r="M171" s="72"/>
      <c r="N171" s="72"/>
      <c r="O171" s="72"/>
      <c r="P171" s="72"/>
      <c r="Q171" s="72"/>
      <c r="R171" s="72"/>
      <c r="S171" s="72"/>
      <c r="T171" s="72"/>
      <c r="U171" s="72"/>
      <c r="V171" s="72"/>
      <c r="W171" s="72"/>
      <c r="X171" s="72"/>
      <c r="Y171" s="72"/>
      <c r="Z171" s="72"/>
      <c r="AA171" s="72"/>
      <c r="AB171" s="72"/>
      <c r="AC171" s="72"/>
      <c r="AD171" s="72"/>
      <c r="AE171" s="72"/>
      <c r="AF171" s="72"/>
      <c r="AG171" s="72"/>
      <c r="AH171" s="72"/>
      <c r="AI171" s="72"/>
      <c r="AJ171" s="72"/>
    </row>
    <row r="172" spans="1:36" ht="13" x14ac:dyDescent="0.15">
      <c r="A172" s="72"/>
      <c r="B172" s="72"/>
      <c r="C172" s="72"/>
      <c r="D172" s="72"/>
      <c r="E172" s="72"/>
      <c r="F172" s="72"/>
      <c r="G172" s="72"/>
      <c r="H172" s="72"/>
      <c r="I172" s="72"/>
      <c r="J172" s="72"/>
      <c r="K172" s="72"/>
      <c r="L172" s="72"/>
      <c r="M172" s="72"/>
      <c r="N172" s="72"/>
      <c r="O172" s="72"/>
      <c r="P172" s="72"/>
      <c r="Q172" s="72"/>
      <c r="R172" s="72"/>
      <c r="S172" s="72"/>
      <c r="T172" s="72"/>
      <c r="U172" s="72"/>
      <c r="V172" s="72"/>
      <c r="W172" s="72"/>
      <c r="X172" s="72"/>
      <c r="Y172" s="72"/>
      <c r="Z172" s="72"/>
      <c r="AA172" s="72"/>
      <c r="AB172" s="72"/>
      <c r="AC172" s="72"/>
      <c r="AD172" s="72"/>
      <c r="AE172" s="72"/>
      <c r="AF172" s="72"/>
      <c r="AG172" s="72"/>
      <c r="AH172" s="72"/>
      <c r="AI172" s="72"/>
      <c r="AJ172" s="72"/>
    </row>
    <row r="173" spans="1:36" ht="13" x14ac:dyDescent="0.15">
      <c r="A173" s="72"/>
      <c r="B173" s="72"/>
      <c r="C173" s="72"/>
      <c r="D173" s="72"/>
      <c r="E173" s="72"/>
      <c r="F173" s="72"/>
      <c r="G173" s="72"/>
      <c r="H173" s="72"/>
      <c r="I173" s="72"/>
      <c r="J173" s="72"/>
      <c r="K173" s="72"/>
      <c r="L173" s="72"/>
      <c r="M173" s="72"/>
      <c r="N173" s="72"/>
      <c r="O173" s="72"/>
      <c r="P173" s="72"/>
      <c r="Q173" s="72"/>
      <c r="R173" s="72"/>
      <c r="S173" s="72"/>
      <c r="T173" s="72"/>
      <c r="U173" s="72"/>
      <c r="V173" s="72"/>
      <c r="W173" s="72"/>
      <c r="X173" s="72"/>
      <c r="Y173" s="72"/>
      <c r="Z173" s="72"/>
      <c r="AA173" s="72"/>
      <c r="AB173" s="72"/>
      <c r="AC173" s="72"/>
      <c r="AD173" s="72"/>
      <c r="AE173" s="72"/>
      <c r="AF173" s="72"/>
      <c r="AG173" s="72"/>
      <c r="AH173" s="72"/>
      <c r="AI173" s="72"/>
      <c r="AJ173" s="72"/>
    </row>
    <row r="174" spans="1:36" ht="13" x14ac:dyDescent="0.15">
      <c r="A174" s="72"/>
      <c r="B174" s="72"/>
      <c r="C174" s="72"/>
      <c r="D174" s="72"/>
      <c r="E174" s="72"/>
      <c r="F174" s="72"/>
      <c r="G174" s="72"/>
      <c r="H174" s="72"/>
      <c r="I174" s="72"/>
      <c r="J174" s="72"/>
      <c r="K174" s="72"/>
      <c r="L174" s="72"/>
      <c r="M174" s="72"/>
      <c r="N174" s="72"/>
      <c r="O174" s="72"/>
      <c r="P174" s="72"/>
      <c r="Q174" s="72"/>
      <c r="R174" s="72"/>
      <c r="S174" s="72"/>
      <c r="T174" s="72"/>
      <c r="U174" s="72"/>
      <c r="V174" s="72"/>
      <c r="W174" s="72"/>
      <c r="X174" s="72"/>
      <c r="Y174" s="72"/>
      <c r="Z174" s="72"/>
      <c r="AA174" s="72"/>
      <c r="AB174" s="72"/>
      <c r="AC174" s="72"/>
      <c r="AD174" s="72"/>
      <c r="AE174" s="72"/>
      <c r="AF174" s="72"/>
      <c r="AG174" s="72"/>
      <c r="AH174" s="72"/>
      <c r="AI174" s="72"/>
      <c r="AJ174" s="72"/>
    </row>
    <row r="175" spans="1:36" ht="13" x14ac:dyDescent="0.15">
      <c r="A175" s="72"/>
      <c r="B175" s="72"/>
      <c r="C175" s="72"/>
      <c r="D175" s="72"/>
      <c r="E175" s="72"/>
      <c r="F175" s="72"/>
      <c r="G175" s="72"/>
      <c r="H175" s="72"/>
      <c r="I175" s="72"/>
      <c r="J175" s="72"/>
      <c r="K175" s="72"/>
      <c r="L175" s="72"/>
      <c r="M175" s="72"/>
      <c r="N175" s="72"/>
      <c r="O175" s="72"/>
      <c r="P175" s="72"/>
      <c r="Q175" s="72"/>
      <c r="R175" s="72"/>
      <c r="S175" s="72"/>
      <c r="T175" s="72"/>
      <c r="U175" s="72"/>
      <c r="V175" s="72"/>
      <c r="W175" s="72"/>
      <c r="X175" s="72"/>
      <c r="Y175" s="72"/>
      <c r="Z175" s="72"/>
      <c r="AA175" s="72"/>
      <c r="AB175" s="72"/>
      <c r="AC175" s="72"/>
      <c r="AD175" s="72"/>
      <c r="AE175" s="72"/>
      <c r="AF175" s="72"/>
      <c r="AG175" s="72"/>
      <c r="AH175" s="72"/>
      <c r="AI175" s="72"/>
      <c r="AJ175" s="72"/>
    </row>
    <row r="176" spans="1:36" ht="13" x14ac:dyDescent="0.15">
      <c r="A176" s="72"/>
      <c r="B176" s="72"/>
      <c r="C176" s="72"/>
      <c r="D176" s="72"/>
      <c r="E176" s="72"/>
      <c r="F176" s="72"/>
      <c r="G176" s="72"/>
      <c r="H176" s="72"/>
      <c r="I176" s="72"/>
      <c r="J176" s="72"/>
      <c r="K176" s="72"/>
      <c r="L176" s="72"/>
      <c r="M176" s="72"/>
      <c r="N176" s="72"/>
      <c r="O176" s="72"/>
      <c r="P176" s="72"/>
      <c r="Q176" s="72"/>
      <c r="R176" s="72"/>
      <c r="S176" s="72"/>
      <c r="T176" s="72"/>
      <c r="U176" s="72"/>
      <c r="V176" s="72"/>
      <c r="W176" s="72"/>
      <c r="X176" s="72"/>
      <c r="Y176" s="72"/>
      <c r="Z176" s="72"/>
      <c r="AA176" s="72"/>
      <c r="AB176" s="72"/>
      <c r="AC176" s="72"/>
      <c r="AD176" s="72"/>
      <c r="AE176" s="72"/>
      <c r="AF176" s="72"/>
      <c r="AG176" s="72"/>
      <c r="AH176" s="72"/>
      <c r="AI176" s="72"/>
      <c r="AJ176" s="72"/>
    </row>
    <row r="177" spans="1:36" ht="13" x14ac:dyDescent="0.15">
      <c r="A177" s="72"/>
      <c r="B177" s="72"/>
      <c r="C177" s="72"/>
      <c r="D177" s="72"/>
      <c r="E177" s="72"/>
      <c r="F177" s="72"/>
      <c r="G177" s="72"/>
      <c r="H177" s="72"/>
      <c r="I177" s="72"/>
      <c r="J177" s="72"/>
      <c r="K177" s="72"/>
      <c r="L177" s="72"/>
      <c r="M177" s="72"/>
      <c r="N177" s="72"/>
      <c r="O177" s="72"/>
      <c r="P177" s="72"/>
      <c r="Q177" s="72"/>
      <c r="R177" s="72"/>
      <c r="S177" s="72"/>
      <c r="T177" s="72"/>
      <c r="U177" s="72"/>
      <c r="V177" s="72"/>
      <c r="W177" s="72"/>
      <c r="X177" s="72"/>
      <c r="Y177" s="72"/>
      <c r="Z177" s="72"/>
      <c r="AA177" s="72"/>
      <c r="AB177" s="72"/>
      <c r="AC177" s="72"/>
      <c r="AD177" s="72"/>
      <c r="AE177" s="72"/>
      <c r="AF177" s="72"/>
      <c r="AG177" s="72"/>
      <c r="AH177" s="72"/>
      <c r="AI177" s="72"/>
      <c r="AJ177" s="72"/>
    </row>
    <row r="178" spans="1:36" ht="13" x14ac:dyDescent="0.15">
      <c r="A178" s="72"/>
      <c r="B178" s="72"/>
      <c r="C178" s="72"/>
      <c r="D178" s="72"/>
      <c r="E178" s="72"/>
      <c r="F178" s="72"/>
      <c r="G178" s="72"/>
      <c r="H178" s="72"/>
      <c r="I178" s="72"/>
      <c r="J178" s="72"/>
      <c r="K178" s="72"/>
      <c r="L178" s="72"/>
      <c r="M178" s="72"/>
      <c r="N178" s="72"/>
      <c r="O178" s="72"/>
      <c r="P178" s="72"/>
      <c r="Q178" s="72"/>
      <c r="R178" s="72"/>
      <c r="S178" s="72"/>
      <c r="T178" s="72"/>
      <c r="U178" s="72"/>
      <c r="V178" s="72"/>
      <c r="W178" s="72"/>
      <c r="X178" s="72"/>
      <c r="Y178" s="72"/>
      <c r="Z178" s="72"/>
      <c r="AA178" s="72"/>
      <c r="AB178" s="72"/>
      <c r="AC178" s="72"/>
      <c r="AD178" s="72"/>
      <c r="AE178" s="72"/>
      <c r="AF178" s="72"/>
      <c r="AG178" s="72"/>
      <c r="AH178" s="72"/>
      <c r="AI178" s="72"/>
      <c r="AJ178" s="72"/>
    </row>
    <row r="179" spans="1:36" ht="13" x14ac:dyDescent="0.15">
      <c r="A179" s="72"/>
      <c r="B179" s="72"/>
      <c r="C179" s="72"/>
      <c r="D179" s="72"/>
      <c r="E179" s="72"/>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72"/>
      <c r="AH179" s="72"/>
      <c r="AI179" s="72"/>
      <c r="AJ179" s="72"/>
    </row>
    <row r="180" spans="1:36" ht="13" x14ac:dyDescent="0.15">
      <c r="A180" s="72"/>
      <c r="B180" s="72"/>
      <c r="C180" s="72"/>
      <c r="D180" s="72"/>
      <c r="E180" s="72"/>
      <c r="F180" s="72"/>
      <c r="G180" s="72"/>
      <c r="H180" s="72"/>
      <c r="I180" s="72"/>
      <c r="J180" s="72"/>
      <c r="K180" s="72"/>
      <c r="L180" s="72"/>
      <c r="M180" s="72"/>
      <c r="N180" s="72"/>
      <c r="O180" s="72"/>
      <c r="P180" s="72"/>
      <c r="Q180" s="72"/>
      <c r="R180" s="72"/>
      <c r="S180" s="72"/>
      <c r="T180" s="72"/>
      <c r="U180" s="72"/>
      <c r="V180" s="72"/>
      <c r="W180" s="72"/>
      <c r="X180" s="72"/>
      <c r="Y180" s="72"/>
      <c r="Z180" s="72"/>
      <c r="AA180" s="72"/>
      <c r="AB180" s="72"/>
      <c r="AC180" s="72"/>
      <c r="AD180" s="72"/>
      <c r="AE180" s="72"/>
      <c r="AF180" s="72"/>
      <c r="AG180" s="72"/>
      <c r="AH180" s="72"/>
      <c r="AI180" s="72"/>
      <c r="AJ180" s="72"/>
    </row>
    <row r="181" spans="1:36" ht="13" x14ac:dyDescent="0.15">
      <c r="A181" s="72"/>
      <c r="B181" s="72"/>
      <c r="C181" s="72"/>
      <c r="D181" s="72"/>
      <c r="E181" s="72"/>
      <c r="F181" s="72"/>
      <c r="G181" s="72"/>
      <c r="H181" s="72"/>
      <c r="I181" s="72"/>
      <c r="J181" s="72"/>
      <c r="K181" s="72"/>
      <c r="L181" s="72"/>
      <c r="M181" s="72"/>
      <c r="N181" s="72"/>
      <c r="O181" s="72"/>
      <c r="P181" s="72"/>
      <c r="Q181" s="72"/>
      <c r="R181" s="72"/>
      <c r="S181" s="72"/>
      <c r="T181" s="72"/>
      <c r="U181" s="72"/>
      <c r="V181" s="72"/>
      <c r="W181" s="72"/>
      <c r="X181" s="72"/>
      <c r="Y181" s="72"/>
      <c r="Z181" s="72"/>
      <c r="AA181" s="72"/>
      <c r="AB181" s="72"/>
      <c r="AC181" s="72"/>
      <c r="AD181" s="72"/>
      <c r="AE181" s="72"/>
      <c r="AF181" s="72"/>
      <c r="AG181" s="72"/>
      <c r="AH181" s="72"/>
      <c r="AI181" s="72"/>
      <c r="AJ181" s="72"/>
    </row>
    <row r="182" spans="1:36" ht="13" x14ac:dyDescent="0.15">
      <c r="A182" s="72"/>
      <c r="B182" s="72"/>
      <c r="C182" s="72"/>
      <c r="D182" s="72"/>
      <c r="E182" s="72"/>
      <c r="F182" s="72"/>
      <c r="G182" s="72"/>
      <c r="H182" s="72"/>
      <c r="I182" s="72"/>
      <c r="J182" s="72"/>
      <c r="K182" s="72"/>
      <c r="L182" s="72"/>
      <c r="M182" s="72"/>
      <c r="N182" s="72"/>
      <c r="O182" s="72"/>
      <c r="P182" s="72"/>
      <c r="Q182" s="72"/>
      <c r="R182" s="72"/>
      <c r="S182" s="72"/>
      <c r="T182" s="72"/>
      <c r="U182" s="72"/>
      <c r="V182" s="72"/>
      <c r="W182" s="72"/>
      <c r="X182" s="72"/>
      <c r="Y182" s="72"/>
      <c r="Z182" s="72"/>
      <c r="AA182" s="72"/>
      <c r="AB182" s="72"/>
      <c r="AC182" s="72"/>
      <c r="AD182" s="72"/>
      <c r="AE182" s="72"/>
      <c r="AF182" s="72"/>
      <c r="AG182" s="72"/>
      <c r="AH182" s="72"/>
      <c r="AI182" s="72"/>
      <c r="AJ182" s="72"/>
    </row>
    <row r="183" spans="1:36" ht="13" x14ac:dyDescent="0.15">
      <c r="A183" s="72"/>
      <c r="B183" s="72"/>
      <c r="C183" s="72"/>
      <c r="D183" s="72"/>
      <c r="E183" s="72"/>
      <c r="F183" s="72"/>
      <c r="G183" s="72"/>
      <c r="H183" s="72"/>
      <c r="I183" s="72"/>
      <c r="J183" s="72"/>
      <c r="K183" s="72"/>
      <c r="L183" s="72"/>
      <c r="M183" s="72"/>
      <c r="N183" s="72"/>
      <c r="O183" s="72"/>
      <c r="P183" s="72"/>
      <c r="Q183" s="72"/>
      <c r="R183" s="72"/>
      <c r="S183" s="72"/>
      <c r="T183" s="72"/>
      <c r="U183" s="72"/>
      <c r="V183" s="72"/>
      <c r="W183" s="72"/>
      <c r="X183" s="72"/>
      <c r="Y183" s="72"/>
      <c r="Z183" s="72"/>
      <c r="AA183" s="72"/>
      <c r="AB183" s="72"/>
      <c r="AC183" s="72"/>
      <c r="AD183" s="72"/>
      <c r="AE183" s="72"/>
      <c r="AF183" s="72"/>
      <c r="AG183" s="72"/>
      <c r="AH183" s="72"/>
      <c r="AI183" s="72"/>
      <c r="AJ183" s="72"/>
    </row>
    <row r="184" spans="1:36" ht="13" x14ac:dyDescent="0.15">
      <c r="A184" s="72"/>
      <c r="B184" s="72"/>
      <c r="C184" s="72"/>
      <c r="D184" s="72"/>
      <c r="E184" s="72"/>
      <c r="F184" s="72"/>
      <c r="G184" s="72"/>
      <c r="H184" s="72"/>
      <c r="I184" s="72"/>
      <c r="J184" s="72"/>
      <c r="K184" s="72"/>
      <c r="L184" s="72"/>
      <c r="M184" s="72"/>
      <c r="N184" s="72"/>
      <c r="O184" s="72"/>
      <c r="P184" s="72"/>
      <c r="Q184" s="72"/>
      <c r="R184" s="72"/>
      <c r="S184" s="72"/>
      <c r="T184" s="72"/>
      <c r="U184" s="72"/>
      <c r="V184" s="72"/>
      <c r="W184" s="72"/>
      <c r="X184" s="72"/>
      <c r="Y184" s="72"/>
      <c r="Z184" s="72"/>
      <c r="AA184" s="72"/>
      <c r="AB184" s="72"/>
      <c r="AC184" s="72"/>
      <c r="AD184" s="72"/>
      <c r="AE184" s="72"/>
      <c r="AF184" s="72"/>
      <c r="AG184" s="72"/>
      <c r="AH184" s="72"/>
      <c r="AI184" s="72"/>
      <c r="AJ184" s="72"/>
    </row>
    <row r="185" spans="1:36" ht="13" x14ac:dyDescent="0.15">
      <c r="A185" s="72"/>
      <c r="B185" s="72"/>
      <c r="C185" s="72"/>
      <c r="D185" s="72"/>
      <c r="E185" s="72"/>
      <c r="F185" s="72"/>
      <c r="G185" s="72"/>
      <c r="H185" s="72"/>
      <c r="I185" s="72"/>
      <c r="J185" s="72"/>
      <c r="K185" s="72"/>
      <c r="L185" s="72"/>
      <c r="M185" s="72"/>
      <c r="N185" s="72"/>
      <c r="O185" s="72"/>
      <c r="P185" s="72"/>
      <c r="Q185" s="72"/>
      <c r="R185" s="72"/>
      <c r="S185" s="72"/>
      <c r="T185" s="72"/>
      <c r="U185" s="72"/>
      <c r="V185" s="72"/>
      <c r="W185" s="72"/>
      <c r="X185" s="72"/>
      <c r="Y185" s="72"/>
      <c r="Z185" s="72"/>
      <c r="AA185" s="72"/>
      <c r="AB185" s="72"/>
      <c r="AC185" s="72"/>
      <c r="AD185" s="72"/>
      <c r="AE185" s="72"/>
      <c r="AF185" s="72"/>
      <c r="AG185" s="72"/>
      <c r="AH185" s="72"/>
      <c r="AI185" s="72"/>
      <c r="AJ185" s="72"/>
    </row>
    <row r="186" spans="1:36" ht="13" x14ac:dyDescent="0.15">
      <c r="A186" s="72"/>
      <c r="B186" s="72"/>
      <c r="C186" s="72"/>
      <c r="D186" s="72"/>
      <c r="E186" s="72"/>
      <c r="F186" s="72"/>
      <c r="G186" s="72"/>
      <c r="H186" s="72"/>
      <c r="I186" s="72"/>
      <c r="J186" s="72"/>
      <c r="K186" s="72"/>
      <c r="L186" s="72"/>
      <c r="M186" s="72"/>
      <c r="N186" s="72"/>
      <c r="O186" s="72"/>
      <c r="P186" s="72"/>
      <c r="Q186" s="72"/>
      <c r="R186" s="72"/>
      <c r="S186" s="72"/>
      <c r="T186" s="72"/>
      <c r="U186" s="72"/>
      <c r="V186" s="72"/>
      <c r="W186" s="72"/>
      <c r="X186" s="72"/>
      <c r="Y186" s="72"/>
      <c r="Z186" s="72"/>
      <c r="AA186" s="72"/>
      <c r="AB186" s="72"/>
      <c r="AC186" s="72"/>
      <c r="AD186" s="72"/>
      <c r="AE186" s="72"/>
      <c r="AF186" s="72"/>
      <c r="AG186" s="72"/>
      <c r="AH186" s="72"/>
      <c r="AI186" s="72"/>
      <c r="AJ186" s="72"/>
    </row>
    <row r="187" spans="1:36" ht="13" x14ac:dyDescent="0.15">
      <c r="A187" s="72"/>
      <c r="B187" s="72"/>
      <c r="C187" s="72"/>
      <c r="D187" s="72"/>
      <c r="E187" s="72"/>
      <c r="F187" s="72"/>
      <c r="G187" s="72"/>
      <c r="H187" s="72"/>
      <c r="I187" s="72"/>
      <c r="J187" s="72"/>
      <c r="K187" s="72"/>
      <c r="L187" s="72"/>
      <c r="M187" s="72"/>
      <c r="N187" s="72"/>
      <c r="O187" s="72"/>
      <c r="P187" s="72"/>
      <c r="Q187" s="72"/>
      <c r="R187" s="72"/>
      <c r="S187" s="72"/>
      <c r="T187" s="72"/>
      <c r="U187" s="72"/>
      <c r="V187" s="72"/>
      <c r="W187" s="72"/>
      <c r="X187" s="72"/>
      <c r="Y187" s="72"/>
      <c r="Z187" s="72"/>
      <c r="AA187" s="72"/>
      <c r="AB187" s="72"/>
      <c r="AC187" s="72"/>
      <c r="AD187" s="72"/>
      <c r="AE187" s="72"/>
      <c r="AF187" s="72"/>
      <c r="AG187" s="72"/>
      <c r="AH187" s="72"/>
      <c r="AI187" s="72"/>
      <c r="AJ187" s="72"/>
    </row>
    <row r="188" spans="1:36" ht="13" x14ac:dyDescent="0.15">
      <c r="A188" s="72"/>
      <c r="B188" s="72"/>
      <c r="C188" s="72"/>
      <c r="D188" s="72"/>
      <c r="E188" s="72"/>
      <c r="F188" s="72"/>
      <c r="G188" s="72"/>
      <c r="H188" s="72"/>
      <c r="I188" s="72"/>
      <c r="J188" s="72"/>
      <c r="K188" s="72"/>
      <c r="L188" s="72"/>
      <c r="M188" s="72"/>
      <c r="N188" s="72"/>
      <c r="O188" s="72"/>
      <c r="P188" s="72"/>
      <c r="Q188" s="72"/>
      <c r="R188" s="72"/>
      <c r="S188" s="72"/>
      <c r="T188" s="72"/>
      <c r="U188" s="72"/>
      <c r="V188" s="72"/>
      <c r="W188" s="72"/>
      <c r="X188" s="72"/>
      <c r="Y188" s="72"/>
      <c r="Z188" s="72"/>
      <c r="AA188" s="72"/>
      <c r="AB188" s="72"/>
      <c r="AC188" s="72"/>
      <c r="AD188" s="72"/>
      <c r="AE188" s="72"/>
      <c r="AF188" s="72"/>
      <c r="AG188" s="72"/>
      <c r="AH188" s="72"/>
      <c r="AI188" s="72"/>
      <c r="AJ188" s="72"/>
    </row>
    <row r="189" spans="1:36" ht="13" x14ac:dyDescent="0.15">
      <c r="A189" s="72"/>
      <c r="B189" s="72"/>
      <c r="C189" s="72"/>
      <c r="D189" s="72"/>
      <c r="E189" s="72"/>
      <c r="F189" s="72"/>
      <c r="G189" s="72"/>
      <c r="H189" s="72"/>
      <c r="I189" s="72"/>
      <c r="J189" s="72"/>
      <c r="K189" s="72"/>
      <c r="L189" s="72"/>
      <c r="M189" s="72"/>
      <c r="N189" s="72"/>
      <c r="O189" s="72"/>
      <c r="P189" s="72"/>
      <c r="Q189" s="72"/>
      <c r="R189" s="72"/>
      <c r="S189" s="72"/>
      <c r="T189" s="72"/>
      <c r="U189" s="72"/>
      <c r="V189" s="72"/>
      <c r="W189" s="72"/>
      <c r="X189" s="72"/>
      <c r="Y189" s="72"/>
      <c r="Z189" s="72"/>
      <c r="AA189" s="72"/>
      <c r="AB189" s="72"/>
      <c r="AC189" s="72"/>
      <c r="AD189" s="72"/>
      <c r="AE189" s="72"/>
      <c r="AF189" s="72"/>
      <c r="AG189" s="72"/>
      <c r="AH189" s="72"/>
      <c r="AI189" s="72"/>
      <c r="AJ189" s="72"/>
    </row>
    <row r="190" spans="1:36" ht="13" x14ac:dyDescent="0.15">
      <c r="A190" s="72"/>
      <c r="B190" s="72"/>
      <c r="C190" s="72"/>
      <c r="D190" s="72"/>
      <c r="E190" s="72"/>
      <c r="F190" s="72"/>
      <c r="G190" s="72"/>
      <c r="H190" s="72"/>
      <c r="I190" s="72"/>
      <c r="J190" s="72"/>
      <c r="K190" s="72"/>
      <c r="L190" s="72"/>
      <c r="M190" s="72"/>
      <c r="N190" s="72"/>
      <c r="O190" s="72"/>
      <c r="P190" s="72"/>
      <c r="Q190" s="72"/>
      <c r="R190" s="72"/>
      <c r="S190" s="72"/>
      <c r="T190" s="72"/>
      <c r="U190" s="72"/>
      <c r="V190" s="72"/>
      <c r="W190" s="72"/>
      <c r="X190" s="72"/>
      <c r="Y190" s="72"/>
      <c r="Z190" s="72"/>
      <c r="AA190" s="72"/>
      <c r="AB190" s="72"/>
      <c r="AC190" s="72"/>
      <c r="AD190" s="72"/>
      <c r="AE190" s="72"/>
      <c r="AF190" s="72"/>
      <c r="AG190" s="72"/>
      <c r="AH190" s="72"/>
      <c r="AI190" s="72"/>
      <c r="AJ190" s="72"/>
    </row>
    <row r="191" spans="1:36" ht="13" x14ac:dyDescent="0.15">
      <c r="A191" s="72"/>
      <c r="B191" s="72"/>
      <c r="C191" s="72"/>
      <c r="D191" s="72"/>
      <c r="E191" s="72"/>
      <c r="F191" s="72"/>
      <c r="G191" s="72"/>
      <c r="H191" s="72"/>
      <c r="I191" s="72"/>
      <c r="J191" s="72"/>
      <c r="K191" s="72"/>
      <c r="L191" s="72"/>
      <c r="M191" s="72"/>
      <c r="N191" s="72"/>
      <c r="O191" s="72"/>
      <c r="P191" s="72"/>
      <c r="Q191" s="72"/>
      <c r="R191" s="72"/>
      <c r="S191" s="72"/>
      <c r="T191" s="72"/>
      <c r="U191" s="72"/>
      <c r="V191" s="72"/>
      <c r="W191" s="72"/>
      <c r="X191" s="72"/>
      <c r="Y191" s="72"/>
      <c r="Z191" s="72"/>
      <c r="AA191" s="72"/>
      <c r="AB191" s="72"/>
      <c r="AC191" s="72"/>
      <c r="AD191" s="72"/>
      <c r="AE191" s="72"/>
      <c r="AF191" s="72"/>
      <c r="AG191" s="72"/>
      <c r="AH191" s="72"/>
      <c r="AI191" s="72"/>
      <c r="AJ191" s="72"/>
    </row>
    <row r="192" spans="1:36" ht="13" x14ac:dyDescent="0.15">
      <c r="A192" s="72"/>
      <c r="B192" s="72"/>
      <c r="C192" s="72"/>
      <c r="D192" s="72"/>
      <c r="E192" s="72"/>
      <c r="F192" s="72"/>
      <c r="G192" s="72"/>
      <c r="H192" s="72"/>
      <c r="I192" s="72"/>
      <c r="J192" s="72"/>
      <c r="K192" s="72"/>
      <c r="L192" s="72"/>
      <c r="M192" s="72"/>
      <c r="N192" s="72"/>
      <c r="O192" s="72"/>
      <c r="P192" s="72"/>
      <c r="Q192" s="72"/>
      <c r="R192" s="72"/>
      <c r="S192" s="72"/>
      <c r="T192" s="72"/>
      <c r="U192" s="72"/>
      <c r="V192" s="72"/>
      <c r="W192" s="72"/>
      <c r="X192" s="72"/>
      <c r="Y192" s="72"/>
      <c r="Z192" s="72"/>
      <c r="AA192" s="72"/>
      <c r="AB192" s="72"/>
      <c r="AC192" s="72"/>
      <c r="AD192" s="72"/>
      <c r="AE192" s="72"/>
      <c r="AF192" s="72"/>
      <c r="AG192" s="72"/>
      <c r="AH192" s="72"/>
      <c r="AI192" s="72"/>
      <c r="AJ192" s="72"/>
    </row>
    <row r="193" spans="1:36" ht="13" x14ac:dyDescent="0.15">
      <c r="A193" s="72"/>
      <c r="B193" s="72"/>
      <c r="C193" s="72"/>
      <c r="D193" s="72"/>
      <c r="E193" s="72"/>
      <c r="F193" s="72"/>
      <c r="G193" s="72"/>
      <c r="H193" s="72"/>
      <c r="I193" s="72"/>
      <c r="J193" s="72"/>
      <c r="K193" s="72"/>
      <c r="L193" s="72"/>
      <c r="M193" s="72"/>
      <c r="N193" s="72"/>
      <c r="O193" s="72"/>
      <c r="P193" s="72"/>
      <c r="Q193" s="72"/>
      <c r="R193" s="72"/>
      <c r="S193" s="72"/>
      <c r="T193" s="72"/>
      <c r="U193" s="72"/>
      <c r="V193" s="72"/>
      <c r="W193" s="72"/>
      <c r="X193" s="72"/>
      <c r="Y193" s="72"/>
      <c r="Z193" s="72"/>
      <c r="AA193" s="72"/>
      <c r="AB193" s="72"/>
      <c r="AC193" s="72"/>
      <c r="AD193" s="72"/>
      <c r="AE193" s="72"/>
      <c r="AF193" s="72"/>
      <c r="AG193" s="72"/>
      <c r="AH193" s="72"/>
      <c r="AI193" s="72"/>
      <c r="AJ193" s="72"/>
    </row>
    <row r="194" spans="1:36" ht="13" x14ac:dyDescent="0.15">
      <c r="A194" s="72"/>
      <c r="B194" s="72"/>
      <c r="C194" s="72"/>
      <c r="D194" s="72"/>
      <c r="E194" s="72"/>
      <c r="F194" s="72"/>
      <c r="G194" s="72"/>
      <c r="H194" s="72"/>
      <c r="I194" s="72"/>
      <c r="J194" s="72"/>
      <c r="K194" s="72"/>
      <c r="L194" s="72"/>
      <c r="M194" s="72"/>
      <c r="N194" s="72"/>
      <c r="O194" s="72"/>
      <c r="P194" s="72"/>
      <c r="Q194" s="72"/>
      <c r="R194" s="72"/>
      <c r="S194" s="72"/>
      <c r="T194" s="72"/>
      <c r="U194" s="72"/>
      <c r="V194" s="72"/>
      <c r="W194" s="72"/>
      <c r="X194" s="72"/>
      <c r="Y194" s="72"/>
      <c r="Z194" s="72"/>
      <c r="AA194" s="72"/>
      <c r="AB194" s="72"/>
      <c r="AC194" s="72"/>
      <c r="AD194" s="72"/>
      <c r="AE194" s="72"/>
      <c r="AF194" s="72"/>
      <c r="AG194" s="72"/>
      <c r="AH194" s="72"/>
      <c r="AI194" s="72"/>
      <c r="AJ194" s="72"/>
    </row>
    <row r="195" spans="1:36" ht="13" x14ac:dyDescent="0.15">
      <c r="A195" s="72"/>
      <c r="B195" s="72"/>
      <c r="C195" s="72"/>
      <c r="D195" s="72"/>
      <c r="E195" s="72"/>
      <c r="F195" s="72"/>
      <c r="G195" s="72"/>
      <c r="H195" s="72"/>
      <c r="I195" s="72"/>
      <c r="J195" s="72"/>
      <c r="K195" s="72"/>
      <c r="L195" s="72"/>
      <c r="M195" s="72"/>
      <c r="N195" s="72"/>
      <c r="O195" s="72"/>
      <c r="P195" s="72"/>
      <c r="Q195" s="72"/>
      <c r="R195" s="72"/>
      <c r="S195" s="72"/>
      <c r="T195" s="72"/>
      <c r="U195" s="72"/>
      <c r="V195" s="72"/>
      <c r="W195" s="72"/>
      <c r="X195" s="72"/>
      <c r="Y195" s="72"/>
      <c r="Z195" s="72"/>
      <c r="AA195" s="72"/>
      <c r="AB195" s="72"/>
      <c r="AC195" s="72"/>
      <c r="AD195" s="72"/>
      <c r="AE195" s="72"/>
      <c r="AF195" s="72"/>
      <c r="AG195" s="72"/>
      <c r="AH195" s="72"/>
      <c r="AI195" s="72"/>
      <c r="AJ195" s="72"/>
    </row>
    <row r="196" spans="1:36" ht="13" x14ac:dyDescent="0.15">
      <c r="A196" s="72"/>
      <c r="B196" s="72"/>
      <c r="C196" s="72"/>
      <c r="D196" s="72"/>
      <c r="E196" s="72"/>
      <c r="F196" s="72"/>
      <c r="G196" s="72"/>
      <c r="H196" s="72"/>
      <c r="I196" s="72"/>
      <c r="J196" s="72"/>
      <c r="K196" s="72"/>
      <c r="L196" s="72"/>
      <c r="M196" s="72"/>
      <c r="N196" s="72"/>
      <c r="O196" s="72"/>
      <c r="P196" s="72"/>
      <c r="Q196" s="72"/>
      <c r="R196" s="72"/>
      <c r="S196" s="72"/>
      <c r="T196" s="72"/>
      <c r="U196" s="72"/>
      <c r="V196" s="72"/>
      <c r="W196" s="72"/>
      <c r="X196" s="72"/>
      <c r="Y196" s="72"/>
      <c r="Z196" s="72"/>
      <c r="AA196" s="72"/>
      <c r="AB196" s="72"/>
      <c r="AC196" s="72"/>
      <c r="AD196" s="72"/>
      <c r="AE196" s="72"/>
      <c r="AF196" s="72"/>
      <c r="AG196" s="72"/>
      <c r="AH196" s="72"/>
      <c r="AI196" s="72"/>
      <c r="AJ196" s="72"/>
    </row>
    <row r="197" spans="1:36" ht="13" x14ac:dyDescent="0.15">
      <c r="A197" s="72"/>
      <c r="B197" s="72"/>
      <c r="C197" s="72"/>
      <c r="D197" s="72"/>
      <c r="E197" s="72"/>
      <c r="F197" s="72"/>
      <c r="G197" s="72"/>
      <c r="H197" s="72"/>
      <c r="I197" s="72"/>
      <c r="J197" s="72"/>
      <c r="K197" s="72"/>
      <c r="L197" s="72"/>
      <c r="M197" s="72"/>
      <c r="N197" s="72"/>
      <c r="O197" s="72"/>
      <c r="P197" s="72"/>
      <c r="Q197" s="72"/>
      <c r="R197" s="72"/>
      <c r="S197" s="72"/>
      <c r="T197" s="72"/>
      <c r="U197" s="72"/>
      <c r="V197" s="72"/>
      <c r="W197" s="72"/>
      <c r="X197" s="72"/>
      <c r="Y197" s="72"/>
      <c r="Z197" s="72"/>
      <c r="AA197" s="72"/>
      <c r="AB197" s="72"/>
      <c r="AC197" s="72"/>
      <c r="AD197" s="72"/>
      <c r="AE197" s="72"/>
      <c r="AF197" s="72"/>
      <c r="AG197" s="72"/>
      <c r="AH197" s="72"/>
      <c r="AI197" s="72"/>
      <c r="AJ197" s="72"/>
    </row>
    <row r="198" spans="1:36" ht="13" x14ac:dyDescent="0.15">
      <c r="A198" s="72"/>
      <c r="B198" s="72"/>
      <c r="C198" s="72"/>
      <c r="D198" s="72"/>
      <c r="E198" s="72"/>
      <c r="F198" s="72"/>
      <c r="G198" s="72"/>
      <c r="H198" s="72"/>
      <c r="I198" s="72"/>
      <c r="J198" s="72"/>
      <c r="K198" s="72"/>
      <c r="L198" s="72"/>
      <c r="M198" s="72"/>
      <c r="N198" s="72"/>
      <c r="O198" s="72"/>
      <c r="P198" s="72"/>
      <c r="Q198" s="72"/>
      <c r="R198" s="72"/>
      <c r="S198" s="72"/>
      <c r="T198" s="72"/>
      <c r="U198" s="72"/>
      <c r="V198" s="72"/>
      <c r="W198" s="72"/>
      <c r="X198" s="72"/>
      <c r="Y198" s="72"/>
      <c r="Z198" s="72"/>
      <c r="AA198" s="72"/>
      <c r="AB198" s="72"/>
      <c r="AC198" s="72"/>
      <c r="AD198" s="72"/>
      <c r="AE198" s="72"/>
      <c r="AF198" s="72"/>
      <c r="AG198" s="72"/>
      <c r="AH198" s="72"/>
      <c r="AI198" s="72"/>
      <c r="AJ198" s="72"/>
    </row>
    <row r="199" spans="1:36" ht="13" x14ac:dyDescent="0.15">
      <c r="A199" s="72"/>
      <c r="B199" s="72"/>
      <c r="C199" s="72"/>
      <c r="D199" s="72"/>
      <c r="E199" s="72"/>
      <c r="F199" s="72"/>
      <c r="G199" s="72"/>
      <c r="H199" s="72"/>
      <c r="I199" s="72"/>
      <c r="J199" s="72"/>
      <c r="K199" s="72"/>
      <c r="L199" s="72"/>
      <c r="M199" s="72"/>
      <c r="N199" s="72"/>
      <c r="O199" s="72"/>
      <c r="P199" s="72"/>
      <c r="Q199" s="72"/>
      <c r="R199" s="72"/>
      <c r="S199" s="72"/>
      <c r="T199" s="72"/>
      <c r="U199" s="72"/>
      <c r="V199" s="72"/>
      <c r="W199" s="72"/>
      <c r="X199" s="72"/>
      <c r="Y199" s="72"/>
      <c r="Z199" s="72"/>
      <c r="AA199" s="72"/>
      <c r="AB199" s="72"/>
      <c r="AC199" s="72"/>
      <c r="AD199" s="72"/>
      <c r="AE199" s="72"/>
      <c r="AF199" s="72"/>
      <c r="AG199" s="72"/>
      <c r="AH199" s="72"/>
      <c r="AI199" s="72"/>
      <c r="AJ199" s="72"/>
    </row>
    <row r="200" spans="1:36" ht="13" x14ac:dyDescent="0.15">
      <c r="A200" s="72"/>
      <c r="B200" s="72"/>
      <c r="C200" s="72"/>
      <c r="D200" s="72"/>
      <c r="E200" s="72"/>
      <c r="F200" s="72"/>
      <c r="G200" s="72"/>
      <c r="H200" s="72"/>
      <c r="I200" s="72"/>
      <c r="J200" s="72"/>
      <c r="K200" s="72"/>
      <c r="L200" s="72"/>
      <c r="M200" s="72"/>
      <c r="N200" s="72"/>
      <c r="O200" s="72"/>
      <c r="P200" s="72"/>
      <c r="Q200" s="72"/>
      <c r="R200" s="72"/>
      <c r="S200" s="72"/>
      <c r="T200" s="72"/>
      <c r="U200" s="72"/>
      <c r="V200" s="72"/>
      <c r="W200" s="72"/>
      <c r="X200" s="72"/>
      <c r="Y200" s="72"/>
      <c r="Z200" s="72"/>
      <c r="AA200" s="72"/>
      <c r="AB200" s="72"/>
      <c r="AC200" s="72"/>
      <c r="AD200" s="72"/>
      <c r="AE200" s="72"/>
      <c r="AF200" s="72"/>
      <c r="AG200" s="72"/>
      <c r="AH200" s="72"/>
      <c r="AI200" s="72"/>
      <c r="AJ200" s="72"/>
    </row>
    <row r="201" spans="1:36" ht="13" x14ac:dyDescent="0.15">
      <c r="A201" s="72"/>
      <c r="B201" s="72"/>
      <c r="C201" s="72"/>
      <c r="D201" s="72"/>
      <c r="E201" s="72"/>
      <c r="F201" s="72"/>
      <c r="G201" s="72"/>
      <c r="H201" s="72"/>
      <c r="I201" s="72"/>
      <c r="J201" s="72"/>
      <c r="K201" s="72"/>
      <c r="L201" s="72"/>
      <c r="M201" s="72"/>
      <c r="N201" s="72"/>
      <c r="O201" s="72"/>
      <c r="P201" s="72"/>
      <c r="Q201" s="72"/>
      <c r="R201" s="72"/>
      <c r="S201" s="72"/>
      <c r="T201" s="72"/>
      <c r="U201" s="72"/>
      <c r="V201" s="72"/>
      <c r="W201" s="72"/>
      <c r="X201" s="72"/>
      <c r="Y201" s="72"/>
      <c r="Z201" s="72"/>
      <c r="AA201" s="72"/>
      <c r="AB201" s="72"/>
      <c r="AC201" s="72"/>
      <c r="AD201" s="72"/>
      <c r="AE201" s="72"/>
      <c r="AF201" s="72"/>
      <c r="AG201" s="72"/>
      <c r="AH201" s="72"/>
      <c r="AI201" s="72"/>
      <c r="AJ201" s="72"/>
    </row>
    <row r="202" spans="1:36" ht="13" x14ac:dyDescent="0.15">
      <c r="A202" s="72"/>
      <c r="B202" s="72"/>
      <c r="C202" s="72"/>
      <c r="D202" s="72"/>
      <c r="E202" s="72"/>
      <c r="F202" s="72"/>
      <c r="G202" s="72"/>
      <c r="H202" s="72"/>
      <c r="I202" s="72"/>
      <c r="J202" s="72"/>
      <c r="K202" s="72"/>
      <c r="L202" s="72"/>
      <c r="M202" s="72"/>
      <c r="N202" s="72"/>
      <c r="O202" s="72"/>
      <c r="P202" s="72"/>
      <c r="Q202" s="72"/>
      <c r="R202" s="72"/>
      <c r="S202" s="72"/>
      <c r="T202" s="72"/>
      <c r="U202" s="72"/>
      <c r="V202" s="72"/>
      <c r="W202" s="72"/>
      <c r="X202" s="72"/>
      <c r="Y202" s="72"/>
      <c r="Z202" s="72"/>
      <c r="AA202" s="72"/>
      <c r="AB202" s="72"/>
      <c r="AC202" s="72"/>
      <c r="AD202" s="72"/>
      <c r="AE202" s="72"/>
      <c r="AF202" s="72"/>
      <c r="AG202" s="72"/>
      <c r="AH202" s="72"/>
      <c r="AI202" s="72"/>
      <c r="AJ202" s="72"/>
    </row>
    <row r="203" spans="1:36" ht="13" x14ac:dyDescent="0.15">
      <c r="A203" s="72"/>
      <c r="B203" s="72"/>
      <c r="C203" s="72"/>
      <c r="D203" s="72"/>
      <c r="E203" s="72"/>
      <c r="F203" s="72"/>
      <c r="G203" s="72"/>
      <c r="H203" s="72"/>
      <c r="I203" s="72"/>
      <c r="J203" s="72"/>
      <c r="K203" s="72"/>
      <c r="L203" s="72"/>
      <c r="M203" s="72"/>
      <c r="N203" s="72"/>
      <c r="O203" s="72"/>
      <c r="P203" s="72"/>
      <c r="Q203" s="72"/>
      <c r="R203" s="72"/>
      <c r="S203" s="72"/>
      <c r="T203" s="72"/>
      <c r="U203" s="72"/>
      <c r="V203" s="72"/>
      <c r="W203" s="72"/>
      <c r="X203" s="72"/>
      <c r="Y203" s="72"/>
      <c r="Z203" s="72"/>
      <c r="AA203" s="72"/>
      <c r="AB203" s="72"/>
      <c r="AC203" s="72"/>
      <c r="AD203" s="72"/>
      <c r="AE203" s="72"/>
      <c r="AF203" s="72"/>
      <c r="AG203" s="72"/>
      <c r="AH203" s="72"/>
      <c r="AI203" s="72"/>
      <c r="AJ203" s="72"/>
    </row>
    <row r="204" spans="1:36" ht="13" x14ac:dyDescent="0.15">
      <c r="A204" s="72"/>
      <c r="B204" s="72"/>
      <c r="C204" s="72"/>
      <c r="D204" s="72"/>
      <c r="E204" s="72"/>
      <c r="F204" s="72"/>
      <c r="G204" s="72"/>
      <c r="H204" s="72"/>
      <c r="I204" s="72"/>
      <c r="J204" s="72"/>
      <c r="K204" s="72"/>
      <c r="L204" s="72"/>
      <c r="M204" s="72"/>
      <c r="N204" s="72"/>
      <c r="O204" s="72"/>
      <c r="P204" s="72"/>
      <c r="Q204" s="72"/>
      <c r="R204" s="72"/>
      <c r="S204" s="72"/>
      <c r="T204" s="72"/>
      <c r="U204" s="72"/>
      <c r="V204" s="72"/>
      <c r="W204" s="72"/>
      <c r="X204" s="72"/>
      <c r="Y204" s="72"/>
      <c r="Z204" s="72"/>
      <c r="AA204" s="72"/>
      <c r="AB204" s="72"/>
      <c r="AC204" s="72"/>
      <c r="AD204" s="72"/>
      <c r="AE204" s="72"/>
      <c r="AF204" s="72"/>
      <c r="AG204" s="72"/>
      <c r="AH204" s="72"/>
      <c r="AI204" s="72"/>
      <c r="AJ204" s="72"/>
    </row>
    <row r="205" spans="1:36" ht="13" x14ac:dyDescent="0.15">
      <c r="A205" s="72"/>
      <c r="B205" s="72"/>
      <c r="C205" s="72"/>
      <c r="D205" s="72"/>
      <c r="E205" s="72"/>
      <c r="F205" s="72"/>
      <c r="G205" s="72"/>
      <c r="H205" s="72"/>
      <c r="I205" s="72"/>
      <c r="J205" s="72"/>
      <c r="K205" s="72"/>
      <c r="L205" s="72"/>
      <c r="M205" s="72"/>
      <c r="N205" s="72"/>
      <c r="O205" s="72"/>
      <c r="P205" s="72"/>
      <c r="Q205" s="72"/>
      <c r="R205" s="72"/>
      <c r="S205" s="72"/>
      <c r="T205" s="72"/>
      <c r="U205" s="72"/>
      <c r="V205" s="72"/>
      <c r="W205" s="72"/>
      <c r="X205" s="72"/>
      <c r="Y205" s="72"/>
      <c r="Z205" s="72"/>
      <c r="AA205" s="72"/>
      <c r="AB205" s="72"/>
      <c r="AC205" s="72"/>
      <c r="AD205" s="72"/>
      <c r="AE205" s="72"/>
      <c r="AF205" s="72"/>
      <c r="AG205" s="72"/>
      <c r="AH205" s="72"/>
      <c r="AI205" s="72"/>
      <c r="AJ205" s="72"/>
    </row>
    <row r="206" spans="1:36" ht="13" x14ac:dyDescent="0.15">
      <c r="A206" s="72"/>
      <c r="B206" s="72"/>
      <c r="C206" s="72"/>
      <c r="D206" s="72"/>
      <c r="E206" s="72"/>
      <c r="F206" s="72"/>
      <c r="G206" s="72"/>
      <c r="H206" s="72"/>
      <c r="I206" s="72"/>
      <c r="J206" s="72"/>
      <c r="K206" s="72"/>
      <c r="L206" s="72"/>
      <c r="M206" s="72"/>
      <c r="N206" s="72"/>
      <c r="O206" s="72"/>
      <c r="P206" s="72"/>
      <c r="Q206" s="72"/>
      <c r="R206" s="72"/>
      <c r="S206" s="72"/>
      <c r="T206" s="72"/>
      <c r="U206" s="72"/>
      <c r="V206" s="72"/>
      <c r="W206" s="72"/>
      <c r="X206" s="72"/>
      <c r="Y206" s="72"/>
      <c r="Z206" s="72"/>
      <c r="AA206" s="72"/>
      <c r="AB206" s="72"/>
      <c r="AC206" s="72"/>
      <c r="AD206" s="72"/>
      <c r="AE206" s="72"/>
      <c r="AF206" s="72"/>
      <c r="AG206" s="72"/>
      <c r="AH206" s="72"/>
      <c r="AI206" s="72"/>
      <c r="AJ206" s="72"/>
    </row>
    <row r="207" spans="1:36" ht="13" x14ac:dyDescent="0.15">
      <c r="A207" s="72"/>
      <c r="B207" s="72"/>
      <c r="C207" s="72"/>
      <c r="D207" s="72"/>
      <c r="E207" s="72"/>
      <c r="F207" s="72"/>
      <c r="G207" s="72"/>
      <c r="H207" s="72"/>
      <c r="I207" s="72"/>
      <c r="J207" s="72"/>
      <c r="K207" s="72"/>
      <c r="L207" s="72"/>
      <c r="M207" s="72"/>
      <c r="N207" s="72"/>
      <c r="O207" s="72"/>
      <c r="P207" s="72"/>
      <c r="Q207" s="72"/>
      <c r="R207" s="72"/>
      <c r="S207" s="72"/>
      <c r="T207" s="72"/>
      <c r="U207" s="72"/>
      <c r="V207" s="72"/>
      <c r="W207" s="72"/>
      <c r="X207" s="72"/>
      <c r="Y207" s="72"/>
      <c r="Z207" s="72"/>
      <c r="AA207" s="72"/>
      <c r="AB207" s="72"/>
      <c r="AC207" s="72"/>
      <c r="AD207" s="72"/>
      <c r="AE207" s="72"/>
      <c r="AF207" s="72"/>
      <c r="AG207" s="72"/>
      <c r="AH207" s="72"/>
      <c r="AI207" s="72"/>
      <c r="AJ207" s="72"/>
    </row>
    <row r="208" spans="1:36" ht="13" x14ac:dyDescent="0.15">
      <c r="A208" s="72"/>
      <c r="B208" s="72"/>
      <c r="C208" s="72"/>
      <c r="D208" s="72"/>
      <c r="E208" s="72"/>
      <c r="F208" s="72"/>
      <c r="G208" s="72"/>
      <c r="H208" s="72"/>
      <c r="I208" s="72"/>
      <c r="J208" s="72"/>
      <c r="K208" s="72"/>
      <c r="L208" s="72"/>
      <c r="M208" s="72"/>
      <c r="N208" s="72"/>
      <c r="O208" s="72"/>
      <c r="P208" s="72"/>
      <c r="Q208" s="72"/>
      <c r="R208" s="72"/>
      <c r="S208" s="72"/>
      <c r="T208" s="72"/>
      <c r="U208" s="72"/>
      <c r="V208" s="72"/>
      <c r="W208" s="72"/>
      <c r="X208" s="72"/>
      <c r="Y208" s="72"/>
      <c r="Z208" s="72"/>
      <c r="AA208" s="72"/>
      <c r="AB208" s="72"/>
      <c r="AC208" s="72"/>
      <c r="AD208" s="72"/>
      <c r="AE208" s="72"/>
      <c r="AF208" s="72"/>
      <c r="AG208" s="72"/>
      <c r="AH208" s="72"/>
      <c r="AI208" s="72"/>
      <c r="AJ208" s="72"/>
    </row>
    <row r="209" spans="1:36" ht="13" x14ac:dyDescent="0.15">
      <c r="A209" s="72"/>
      <c r="B209" s="72"/>
      <c r="C209" s="72"/>
      <c r="D209" s="72"/>
      <c r="E209" s="72"/>
      <c r="F209" s="72"/>
      <c r="G209" s="72"/>
      <c r="H209" s="72"/>
      <c r="I209" s="72"/>
      <c r="J209" s="72"/>
      <c r="K209" s="72"/>
      <c r="L209" s="72"/>
      <c r="M209" s="72"/>
      <c r="N209" s="72"/>
      <c r="O209" s="72"/>
      <c r="P209" s="72"/>
      <c r="Q209" s="72"/>
      <c r="R209" s="72"/>
      <c r="S209" s="72"/>
      <c r="T209" s="72"/>
      <c r="U209" s="72"/>
      <c r="V209" s="72"/>
      <c r="W209" s="72"/>
      <c r="X209" s="72"/>
      <c r="Y209" s="72"/>
      <c r="Z209" s="72"/>
      <c r="AA209" s="72"/>
      <c r="AB209" s="72"/>
      <c r="AC209" s="72"/>
      <c r="AD209" s="72"/>
      <c r="AE209" s="72"/>
      <c r="AF209" s="72"/>
      <c r="AG209" s="72"/>
      <c r="AH209" s="72"/>
      <c r="AI209" s="72"/>
      <c r="AJ209" s="72"/>
    </row>
    <row r="210" spans="1:36" ht="13" x14ac:dyDescent="0.15">
      <c r="A210" s="72"/>
      <c r="B210" s="72"/>
      <c r="C210" s="72"/>
      <c r="D210" s="72"/>
      <c r="E210" s="72"/>
      <c r="F210" s="72"/>
      <c r="G210" s="72"/>
      <c r="H210" s="72"/>
      <c r="I210" s="72"/>
      <c r="J210" s="72"/>
      <c r="K210" s="72"/>
      <c r="L210" s="72"/>
      <c r="M210" s="72"/>
      <c r="N210" s="72"/>
      <c r="O210" s="72"/>
      <c r="P210" s="72"/>
      <c r="Q210" s="72"/>
      <c r="R210" s="72"/>
      <c r="S210" s="72"/>
      <c r="T210" s="72"/>
      <c r="U210" s="72"/>
      <c r="V210" s="72"/>
      <c r="W210" s="72"/>
      <c r="X210" s="72"/>
      <c r="Y210" s="72"/>
      <c r="Z210" s="72"/>
      <c r="AA210" s="72"/>
      <c r="AB210" s="72"/>
      <c r="AC210" s="72"/>
      <c r="AD210" s="72"/>
      <c r="AE210" s="72"/>
      <c r="AF210" s="72"/>
      <c r="AG210" s="72"/>
      <c r="AH210" s="72"/>
      <c r="AI210" s="72"/>
      <c r="AJ210" s="72"/>
    </row>
    <row r="211" spans="1:36" ht="13" x14ac:dyDescent="0.15">
      <c r="A211" s="72"/>
      <c r="B211" s="72"/>
      <c r="C211" s="72"/>
      <c r="D211" s="72"/>
      <c r="E211" s="72"/>
      <c r="F211" s="72"/>
      <c r="G211" s="72"/>
      <c r="H211" s="72"/>
      <c r="I211" s="72"/>
      <c r="J211" s="72"/>
      <c r="K211" s="72"/>
      <c r="L211" s="72"/>
      <c r="M211" s="72"/>
      <c r="N211" s="72"/>
      <c r="O211" s="72"/>
      <c r="P211" s="72"/>
      <c r="Q211" s="72"/>
      <c r="R211" s="72"/>
      <c r="S211" s="72"/>
      <c r="T211" s="72"/>
      <c r="U211" s="72"/>
      <c r="V211" s="72"/>
      <c r="W211" s="72"/>
      <c r="X211" s="72"/>
      <c r="Y211" s="72"/>
      <c r="Z211" s="72"/>
      <c r="AA211" s="72"/>
      <c r="AB211" s="72"/>
      <c r="AC211" s="72"/>
      <c r="AD211" s="72"/>
      <c r="AE211" s="72"/>
      <c r="AF211" s="72"/>
      <c r="AG211" s="72"/>
      <c r="AH211" s="72"/>
      <c r="AI211" s="72"/>
      <c r="AJ211" s="72"/>
    </row>
    <row r="212" spans="1:36" ht="13" x14ac:dyDescent="0.15">
      <c r="A212" s="72"/>
      <c r="B212" s="72"/>
      <c r="C212" s="72"/>
      <c r="D212" s="72"/>
      <c r="E212" s="72"/>
      <c r="F212" s="72"/>
      <c r="G212" s="72"/>
      <c r="H212" s="72"/>
      <c r="I212" s="72"/>
      <c r="J212" s="72"/>
      <c r="K212" s="72"/>
      <c r="L212" s="72"/>
      <c r="M212" s="72"/>
      <c r="N212" s="72"/>
      <c r="O212" s="72"/>
      <c r="P212" s="72"/>
      <c r="Q212" s="72"/>
      <c r="R212" s="72"/>
      <c r="S212" s="72"/>
      <c r="T212" s="72"/>
      <c r="U212" s="72"/>
      <c r="V212" s="72"/>
      <c r="W212" s="72"/>
      <c r="X212" s="72"/>
      <c r="Y212" s="72"/>
      <c r="Z212" s="72"/>
      <c r="AA212" s="72"/>
      <c r="AB212" s="72"/>
      <c r="AC212" s="72"/>
      <c r="AD212" s="72"/>
      <c r="AE212" s="72"/>
      <c r="AF212" s="72"/>
      <c r="AG212" s="72"/>
      <c r="AH212" s="72"/>
      <c r="AI212" s="72"/>
      <c r="AJ212" s="72"/>
    </row>
    <row r="213" spans="1:36" ht="13" x14ac:dyDescent="0.15">
      <c r="A213" s="72"/>
      <c r="B213" s="72"/>
      <c r="C213" s="72"/>
      <c r="D213" s="72"/>
      <c r="E213" s="72"/>
      <c r="F213" s="72"/>
      <c r="G213" s="72"/>
      <c r="H213" s="72"/>
      <c r="I213" s="72"/>
      <c r="J213" s="72"/>
      <c r="K213" s="72"/>
      <c r="L213" s="72"/>
      <c r="M213" s="72"/>
      <c r="N213" s="72"/>
      <c r="O213" s="72"/>
      <c r="P213" s="72"/>
      <c r="Q213" s="72"/>
      <c r="R213" s="72"/>
      <c r="S213" s="72"/>
      <c r="T213" s="72"/>
      <c r="U213" s="72"/>
      <c r="V213" s="72"/>
      <c r="W213" s="72"/>
      <c r="X213" s="72"/>
      <c r="Y213" s="72"/>
      <c r="Z213" s="72"/>
      <c r="AA213" s="72"/>
      <c r="AB213" s="72"/>
      <c r="AC213" s="72"/>
      <c r="AD213" s="72"/>
      <c r="AE213" s="72"/>
      <c r="AF213" s="72"/>
      <c r="AG213" s="72"/>
      <c r="AH213" s="72"/>
      <c r="AI213" s="72"/>
      <c r="AJ213" s="72"/>
    </row>
    <row r="214" spans="1:36" ht="13" x14ac:dyDescent="0.15">
      <c r="A214" s="72"/>
      <c r="B214" s="72"/>
      <c r="C214" s="72"/>
      <c r="D214" s="72"/>
      <c r="E214" s="72"/>
      <c r="F214" s="72"/>
      <c r="G214" s="72"/>
      <c r="H214" s="72"/>
      <c r="I214" s="72"/>
      <c r="J214" s="72"/>
      <c r="K214" s="72"/>
      <c r="L214" s="72"/>
      <c r="M214" s="72"/>
      <c r="N214" s="72"/>
      <c r="O214" s="72"/>
      <c r="P214" s="72"/>
      <c r="Q214" s="72"/>
      <c r="R214" s="72"/>
      <c r="S214" s="72"/>
      <c r="T214" s="72"/>
      <c r="U214" s="72"/>
      <c r="V214" s="72"/>
      <c r="W214" s="72"/>
      <c r="X214" s="72"/>
      <c r="Y214" s="72"/>
      <c r="Z214" s="72"/>
      <c r="AA214" s="72"/>
      <c r="AB214" s="72"/>
      <c r="AC214" s="72"/>
      <c r="AD214" s="72"/>
      <c r="AE214" s="72"/>
      <c r="AF214" s="72"/>
      <c r="AG214" s="72"/>
      <c r="AH214" s="72"/>
      <c r="AI214" s="72"/>
      <c r="AJ214" s="72"/>
    </row>
    <row r="215" spans="1:36" ht="13" x14ac:dyDescent="0.15">
      <c r="A215" s="72"/>
      <c r="B215" s="72"/>
      <c r="C215" s="72"/>
      <c r="D215" s="72"/>
      <c r="E215" s="72"/>
      <c r="F215" s="72"/>
      <c r="G215" s="72"/>
      <c r="H215" s="72"/>
      <c r="I215" s="72"/>
      <c r="J215" s="72"/>
      <c r="K215" s="72"/>
      <c r="L215" s="72"/>
      <c r="M215" s="72"/>
      <c r="N215" s="72"/>
      <c r="O215" s="72"/>
      <c r="P215" s="72"/>
      <c r="Q215" s="72"/>
      <c r="R215" s="72"/>
      <c r="S215" s="72"/>
      <c r="T215" s="72"/>
      <c r="U215" s="72"/>
      <c r="V215" s="72"/>
      <c r="W215" s="72"/>
      <c r="X215" s="72"/>
      <c r="Y215" s="72"/>
      <c r="Z215" s="72"/>
      <c r="AA215" s="72"/>
      <c r="AB215" s="72"/>
      <c r="AC215" s="72"/>
      <c r="AD215" s="72"/>
      <c r="AE215" s="72"/>
      <c r="AF215" s="72"/>
      <c r="AG215" s="72"/>
      <c r="AH215" s="72"/>
      <c r="AI215" s="72"/>
      <c r="AJ215" s="72"/>
    </row>
    <row r="216" spans="1:36" ht="13" x14ac:dyDescent="0.15">
      <c r="A216" s="72"/>
      <c r="B216" s="72"/>
      <c r="C216" s="72"/>
      <c r="D216" s="72"/>
      <c r="E216" s="72"/>
      <c r="F216" s="72"/>
      <c r="G216" s="72"/>
      <c r="H216" s="72"/>
      <c r="I216" s="72"/>
      <c r="J216" s="72"/>
      <c r="K216" s="72"/>
      <c r="L216" s="72"/>
      <c r="M216" s="72"/>
      <c r="N216" s="72"/>
      <c r="O216" s="72"/>
      <c r="P216" s="72"/>
      <c r="Q216" s="72"/>
      <c r="R216" s="72"/>
      <c r="S216" s="72"/>
      <c r="T216" s="72"/>
      <c r="U216" s="72"/>
      <c r="V216" s="72"/>
      <c r="W216" s="72"/>
      <c r="X216" s="72"/>
      <c r="Y216" s="72"/>
      <c r="Z216" s="72"/>
      <c r="AA216" s="72"/>
      <c r="AB216" s="72"/>
      <c r="AC216" s="72"/>
      <c r="AD216" s="72"/>
      <c r="AE216" s="72"/>
      <c r="AF216" s="72"/>
      <c r="AG216" s="72"/>
      <c r="AH216" s="72"/>
      <c r="AI216" s="72"/>
      <c r="AJ216" s="72"/>
    </row>
    <row r="217" spans="1:36" ht="13" x14ac:dyDescent="0.15">
      <c r="A217" s="72"/>
      <c r="B217" s="72"/>
      <c r="C217" s="72"/>
      <c r="D217" s="72"/>
      <c r="E217" s="72"/>
      <c r="F217" s="72"/>
      <c r="G217" s="72"/>
      <c r="H217" s="72"/>
      <c r="I217" s="72"/>
      <c r="J217" s="72"/>
      <c r="K217" s="72"/>
      <c r="L217" s="72"/>
      <c r="M217" s="72"/>
      <c r="N217" s="72"/>
      <c r="O217" s="72"/>
      <c r="P217" s="72"/>
      <c r="Q217" s="72"/>
      <c r="R217" s="72"/>
      <c r="S217" s="72"/>
      <c r="T217" s="72"/>
      <c r="U217" s="72"/>
      <c r="V217" s="72"/>
      <c r="W217" s="72"/>
      <c r="X217" s="72"/>
      <c r="Y217" s="72"/>
      <c r="Z217" s="72"/>
      <c r="AA217" s="72"/>
      <c r="AB217" s="72"/>
      <c r="AC217" s="72"/>
      <c r="AD217" s="72"/>
      <c r="AE217" s="72"/>
      <c r="AF217" s="72"/>
      <c r="AG217" s="72"/>
      <c r="AH217" s="72"/>
      <c r="AI217" s="72"/>
      <c r="AJ217" s="72"/>
    </row>
    <row r="218" spans="1:36" ht="13" x14ac:dyDescent="0.15">
      <c r="A218" s="72"/>
      <c r="B218" s="72"/>
      <c r="C218" s="72"/>
      <c r="D218" s="72"/>
      <c r="E218" s="72"/>
      <c r="F218" s="72"/>
      <c r="G218" s="72"/>
      <c r="H218" s="72"/>
      <c r="I218" s="72"/>
      <c r="J218" s="72"/>
      <c r="K218" s="72"/>
      <c r="L218" s="72"/>
      <c r="M218" s="72"/>
      <c r="N218" s="72"/>
      <c r="O218" s="72"/>
      <c r="P218" s="72"/>
      <c r="Q218" s="72"/>
      <c r="R218" s="72"/>
      <c r="S218" s="72"/>
      <c r="T218" s="72"/>
      <c r="U218" s="72"/>
      <c r="V218" s="72"/>
      <c r="W218" s="72"/>
      <c r="X218" s="72"/>
      <c r="Y218" s="72"/>
      <c r="Z218" s="72"/>
      <c r="AA218" s="72"/>
      <c r="AB218" s="72"/>
      <c r="AC218" s="72"/>
      <c r="AD218" s="72"/>
      <c r="AE218" s="72"/>
      <c r="AF218" s="72"/>
      <c r="AG218" s="72"/>
      <c r="AH218" s="72"/>
      <c r="AI218" s="72"/>
      <c r="AJ218" s="72"/>
    </row>
    <row r="219" spans="1:36" ht="13" x14ac:dyDescent="0.15">
      <c r="A219" s="72"/>
      <c r="B219" s="72"/>
      <c r="C219" s="72"/>
      <c r="D219" s="72"/>
      <c r="E219" s="72"/>
      <c r="F219" s="72"/>
      <c r="G219" s="72"/>
      <c r="H219" s="72"/>
      <c r="I219" s="72"/>
      <c r="J219" s="72"/>
      <c r="K219" s="72"/>
      <c r="L219" s="72"/>
      <c r="M219" s="72"/>
      <c r="N219" s="72"/>
      <c r="O219" s="72"/>
      <c r="P219" s="72"/>
      <c r="Q219" s="72"/>
      <c r="R219" s="72"/>
      <c r="S219" s="72"/>
      <c r="T219" s="72"/>
      <c r="U219" s="72"/>
      <c r="V219" s="72"/>
      <c r="W219" s="72"/>
      <c r="X219" s="72"/>
      <c r="Y219" s="72"/>
      <c r="Z219" s="72"/>
      <c r="AA219" s="72"/>
      <c r="AB219" s="72"/>
      <c r="AC219" s="72"/>
      <c r="AD219" s="72"/>
      <c r="AE219" s="72"/>
      <c r="AF219" s="72"/>
      <c r="AG219" s="72"/>
      <c r="AH219" s="72"/>
      <c r="AI219" s="72"/>
      <c r="AJ219" s="72"/>
    </row>
    <row r="220" spans="1:36" ht="13" x14ac:dyDescent="0.15">
      <c r="A220" s="72"/>
      <c r="B220" s="72"/>
      <c r="C220" s="72"/>
      <c r="D220" s="72"/>
      <c r="E220" s="72"/>
      <c r="F220" s="72"/>
      <c r="G220" s="72"/>
      <c r="H220" s="72"/>
      <c r="I220" s="72"/>
      <c r="J220" s="72"/>
      <c r="K220" s="72"/>
      <c r="L220" s="72"/>
      <c r="M220" s="72"/>
      <c r="N220" s="72"/>
      <c r="O220" s="72"/>
      <c r="P220" s="72"/>
      <c r="Q220" s="72"/>
      <c r="R220" s="72"/>
      <c r="S220" s="72"/>
      <c r="T220" s="72"/>
      <c r="U220" s="72"/>
      <c r="V220" s="72"/>
      <c r="W220" s="72"/>
      <c r="X220" s="72"/>
      <c r="Y220" s="72"/>
      <c r="Z220" s="72"/>
      <c r="AA220" s="72"/>
      <c r="AB220" s="72"/>
      <c r="AC220" s="72"/>
      <c r="AD220" s="72"/>
      <c r="AE220" s="72"/>
      <c r="AF220" s="72"/>
      <c r="AG220" s="72"/>
      <c r="AH220" s="72"/>
      <c r="AI220" s="72"/>
      <c r="AJ220" s="72"/>
    </row>
    <row r="221" spans="1:36" ht="13" x14ac:dyDescent="0.15">
      <c r="A221" s="72"/>
      <c r="B221" s="72"/>
      <c r="C221" s="72"/>
      <c r="D221" s="72"/>
      <c r="E221" s="72"/>
      <c r="F221" s="72"/>
      <c r="G221" s="72"/>
      <c r="H221" s="72"/>
      <c r="I221" s="72"/>
      <c r="J221" s="72"/>
      <c r="K221" s="72"/>
      <c r="L221" s="72"/>
      <c r="M221" s="72"/>
      <c r="N221" s="72"/>
      <c r="O221" s="72"/>
      <c r="P221" s="72"/>
      <c r="Q221" s="72"/>
      <c r="R221" s="72"/>
      <c r="S221" s="72"/>
      <c r="T221" s="72"/>
      <c r="U221" s="72"/>
      <c r="V221" s="72"/>
      <c r="W221" s="72"/>
      <c r="X221" s="72"/>
      <c r="Y221" s="72"/>
      <c r="Z221" s="72"/>
      <c r="AA221" s="72"/>
      <c r="AB221" s="72"/>
      <c r="AC221" s="72"/>
      <c r="AD221" s="72"/>
      <c r="AE221" s="72"/>
      <c r="AF221" s="72"/>
      <c r="AG221" s="72"/>
      <c r="AH221" s="72"/>
      <c r="AI221" s="72"/>
      <c r="AJ221" s="72"/>
    </row>
    <row r="222" spans="1:36" ht="13" x14ac:dyDescent="0.15">
      <c r="A222" s="72"/>
      <c r="B222" s="72"/>
      <c r="C222" s="72"/>
      <c r="D222" s="72"/>
      <c r="E222" s="72"/>
      <c r="F222" s="72"/>
      <c r="G222" s="72"/>
      <c r="H222" s="72"/>
      <c r="I222" s="72"/>
      <c r="J222" s="72"/>
      <c r="K222" s="72"/>
      <c r="L222" s="72"/>
      <c r="M222" s="72"/>
      <c r="N222" s="72"/>
      <c r="O222" s="72"/>
      <c r="P222" s="72"/>
      <c r="Q222" s="72"/>
      <c r="R222" s="72"/>
      <c r="S222" s="72"/>
      <c r="T222" s="72"/>
      <c r="U222" s="72"/>
      <c r="V222" s="72"/>
      <c r="W222" s="72"/>
      <c r="X222" s="72"/>
      <c r="Y222" s="72"/>
      <c r="Z222" s="72"/>
      <c r="AA222" s="72"/>
      <c r="AB222" s="72"/>
      <c r="AC222" s="72"/>
      <c r="AD222" s="72"/>
      <c r="AE222" s="72"/>
      <c r="AF222" s="72"/>
      <c r="AG222" s="72"/>
      <c r="AH222" s="72"/>
      <c r="AI222" s="72"/>
      <c r="AJ222" s="72"/>
    </row>
    <row r="223" spans="1:36" ht="13" x14ac:dyDescent="0.15">
      <c r="A223" s="72"/>
      <c r="B223" s="72"/>
      <c r="C223" s="72"/>
      <c r="D223" s="72"/>
      <c r="E223" s="72"/>
      <c r="F223" s="72"/>
      <c r="G223" s="72"/>
      <c r="H223" s="72"/>
      <c r="I223" s="72"/>
      <c r="J223" s="72"/>
      <c r="K223" s="72"/>
      <c r="L223" s="72"/>
      <c r="M223" s="72"/>
      <c r="N223" s="72"/>
      <c r="O223" s="72"/>
      <c r="P223" s="72"/>
      <c r="Q223" s="72"/>
      <c r="R223" s="72"/>
      <c r="S223" s="72"/>
      <c r="T223" s="72"/>
      <c r="U223" s="72"/>
      <c r="V223" s="72"/>
      <c r="W223" s="72"/>
      <c r="X223" s="72"/>
      <c r="Y223" s="72"/>
      <c r="Z223" s="72"/>
      <c r="AA223" s="72"/>
      <c r="AB223" s="72"/>
      <c r="AC223" s="72"/>
      <c r="AD223" s="72"/>
      <c r="AE223" s="72"/>
      <c r="AF223" s="72"/>
      <c r="AG223" s="72"/>
      <c r="AH223" s="72"/>
      <c r="AI223" s="72"/>
      <c r="AJ223" s="72"/>
    </row>
    <row r="224" spans="1:36" ht="13" x14ac:dyDescent="0.15">
      <c r="A224" s="72"/>
      <c r="B224" s="72"/>
      <c r="C224" s="72"/>
      <c r="D224" s="72"/>
      <c r="E224" s="72"/>
      <c r="F224" s="72"/>
      <c r="G224" s="72"/>
      <c r="H224" s="72"/>
      <c r="I224" s="72"/>
      <c r="J224" s="72"/>
      <c r="K224" s="72"/>
      <c r="L224" s="72"/>
      <c r="M224" s="72"/>
      <c r="N224" s="72"/>
      <c r="O224" s="72"/>
      <c r="P224" s="72"/>
      <c r="Q224" s="72"/>
      <c r="R224" s="72"/>
      <c r="S224" s="72"/>
      <c r="T224" s="72"/>
      <c r="U224" s="72"/>
      <c r="V224" s="72"/>
      <c r="W224" s="72"/>
      <c r="X224" s="72"/>
      <c r="Y224" s="72"/>
      <c r="Z224" s="72"/>
      <c r="AA224" s="72"/>
      <c r="AB224" s="72"/>
      <c r="AC224" s="72"/>
      <c r="AD224" s="72"/>
      <c r="AE224" s="72"/>
      <c r="AF224" s="72"/>
      <c r="AG224" s="72"/>
      <c r="AH224" s="72"/>
      <c r="AI224" s="72"/>
      <c r="AJ224" s="72"/>
    </row>
    <row r="225" spans="1:36" ht="13" x14ac:dyDescent="0.15">
      <c r="A225" s="72"/>
      <c r="B225" s="72"/>
      <c r="C225" s="72"/>
      <c r="D225" s="72"/>
      <c r="E225" s="72"/>
      <c r="F225" s="72"/>
      <c r="G225" s="72"/>
      <c r="H225" s="72"/>
      <c r="I225" s="72"/>
      <c r="J225" s="72"/>
      <c r="K225" s="72"/>
      <c r="L225" s="72"/>
      <c r="M225" s="72"/>
      <c r="N225" s="72"/>
      <c r="O225" s="72"/>
      <c r="P225" s="72"/>
      <c r="Q225" s="72"/>
      <c r="R225" s="72"/>
      <c r="S225" s="72"/>
      <c r="T225" s="72"/>
      <c r="U225" s="72"/>
      <c r="V225" s="72"/>
      <c r="W225" s="72"/>
      <c r="X225" s="72"/>
      <c r="Y225" s="72"/>
      <c r="Z225" s="72"/>
      <c r="AA225" s="72"/>
      <c r="AB225" s="72"/>
      <c r="AC225" s="72"/>
      <c r="AD225" s="72"/>
      <c r="AE225" s="72"/>
      <c r="AF225" s="72"/>
      <c r="AG225" s="72"/>
      <c r="AH225" s="72"/>
      <c r="AI225" s="72"/>
      <c r="AJ225" s="72"/>
    </row>
    <row r="226" spans="1:36" ht="13" x14ac:dyDescent="0.15">
      <c r="A226" s="72"/>
      <c r="B226" s="72"/>
      <c r="C226" s="72"/>
      <c r="D226" s="72"/>
      <c r="E226" s="72"/>
      <c r="F226" s="72"/>
      <c r="G226" s="72"/>
      <c r="H226" s="72"/>
      <c r="I226" s="72"/>
      <c r="J226" s="72"/>
      <c r="K226" s="72"/>
      <c r="L226" s="72"/>
      <c r="M226" s="72"/>
      <c r="N226" s="72"/>
      <c r="O226" s="72"/>
      <c r="P226" s="72"/>
      <c r="Q226" s="72"/>
      <c r="R226" s="72"/>
      <c r="S226" s="72"/>
      <c r="T226" s="72"/>
      <c r="U226" s="72"/>
      <c r="V226" s="72"/>
      <c r="W226" s="72"/>
      <c r="X226" s="72"/>
      <c r="Y226" s="72"/>
      <c r="Z226" s="72"/>
      <c r="AA226" s="72"/>
      <c r="AB226" s="72"/>
      <c r="AC226" s="72"/>
      <c r="AD226" s="72"/>
      <c r="AE226" s="72"/>
      <c r="AF226" s="72"/>
      <c r="AG226" s="72"/>
      <c r="AH226" s="72"/>
      <c r="AI226" s="72"/>
      <c r="AJ226" s="72"/>
    </row>
    <row r="227" spans="1:36" ht="13" x14ac:dyDescent="0.15">
      <c r="A227" s="72"/>
      <c r="B227" s="72"/>
      <c r="C227" s="72"/>
      <c r="D227" s="72"/>
      <c r="E227" s="72"/>
      <c r="F227" s="72"/>
      <c r="G227" s="72"/>
      <c r="H227" s="72"/>
      <c r="I227" s="72"/>
      <c r="J227" s="72"/>
      <c r="K227" s="72"/>
      <c r="L227" s="72"/>
      <c r="M227" s="72"/>
      <c r="N227" s="72"/>
      <c r="O227" s="72"/>
      <c r="P227" s="72"/>
      <c r="Q227" s="72"/>
      <c r="R227" s="72"/>
      <c r="S227" s="72"/>
      <c r="T227" s="72"/>
      <c r="U227" s="72"/>
      <c r="V227" s="72"/>
      <c r="W227" s="72"/>
      <c r="X227" s="72"/>
      <c r="Y227" s="72"/>
      <c r="Z227" s="72"/>
      <c r="AA227" s="72"/>
      <c r="AB227" s="72"/>
      <c r="AC227" s="72"/>
      <c r="AD227" s="72"/>
      <c r="AE227" s="72"/>
      <c r="AF227" s="72"/>
      <c r="AG227" s="72"/>
      <c r="AH227" s="72"/>
      <c r="AI227" s="72"/>
      <c r="AJ227" s="72"/>
    </row>
    <row r="228" spans="1:36" ht="13" x14ac:dyDescent="0.15">
      <c r="A228" s="72"/>
      <c r="B228" s="72"/>
      <c r="C228" s="72"/>
      <c r="D228" s="72"/>
      <c r="E228" s="72"/>
      <c r="F228" s="72"/>
      <c r="G228" s="72"/>
      <c r="H228" s="72"/>
      <c r="I228" s="72"/>
      <c r="J228" s="72"/>
      <c r="K228" s="72"/>
      <c r="L228" s="72"/>
      <c r="M228" s="72"/>
      <c r="N228" s="72"/>
      <c r="O228" s="72"/>
      <c r="P228" s="72"/>
      <c r="Q228" s="72"/>
      <c r="R228" s="72"/>
      <c r="S228" s="72"/>
      <c r="T228" s="72"/>
      <c r="U228" s="72"/>
      <c r="V228" s="72"/>
      <c r="W228" s="72"/>
      <c r="X228" s="72"/>
      <c r="Y228" s="72"/>
      <c r="Z228" s="72"/>
      <c r="AA228" s="72"/>
      <c r="AB228" s="72"/>
      <c r="AC228" s="72"/>
      <c r="AD228" s="72"/>
      <c r="AE228" s="72"/>
      <c r="AF228" s="72"/>
      <c r="AG228" s="72"/>
      <c r="AH228" s="72"/>
      <c r="AI228" s="72"/>
      <c r="AJ228" s="72"/>
    </row>
    <row r="229" spans="1:36" ht="13" x14ac:dyDescent="0.15">
      <c r="A229" s="72"/>
      <c r="B229" s="72"/>
      <c r="C229" s="72"/>
      <c r="D229" s="72"/>
      <c r="E229" s="72"/>
      <c r="F229" s="72"/>
      <c r="G229" s="72"/>
      <c r="H229" s="72"/>
      <c r="I229" s="72"/>
      <c r="J229" s="72"/>
      <c r="K229" s="72"/>
      <c r="L229" s="72"/>
      <c r="M229" s="72"/>
      <c r="N229" s="72"/>
      <c r="O229" s="72"/>
      <c r="P229" s="72"/>
      <c r="Q229" s="72"/>
      <c r="R229" s="72"/>
      <c r="S229" s="72"/>
      <c r="T229" s="72"/>
      <c r="U229" s="72"/>
      <c r="V229" s="72"/>
      <c r="W229" s="72"/>
      <c r="X229" s="72"/>
      <c r="Y229" s="72"/>
      <c r="Z229" s="72"/>
      <c r="AA229" s="72"/>
      <c r="AB229" s="72"/>
      <c r="AC229" s="72"/>
      <c r="AD229" s="72"/>
      <c r="AE229" s="72"/>
      <c r="AF229" s="72"/>
      <c r="AG229" s="72"/>
      <c r="AH229" s="72"/>
      <c r="AI229" s="72"/>
      <c r="AJ229" s="72"/>
    </row>
    <row r="230" spans="1:36" ht="13" x14ac:dyDescent="0.15">
      <c r="A230" s="72"/>
      <c r="B230" s="72"/>
      <c r="C230" s="72"/>
      <c r="D230" s="72"/>
      <c r="E230" s="72"/>
      <c r="F230" s="72"/>
      <c r="G230" s="72"/>
      <c r="H230" s="72"/>
      <c r="I230" s="72"/>
      <c r="J230" s="72"/>
      <c r="K230" s="72"/>
      <c r="L230" s="72"/>
      <c r="M230" s="72"/>
      <c r="N230" s="72"/>
      <c r="O230" s="72"/>
      <c r="P230" s="72"/>
      <c r="Q230" s="72"/>
      <c r="R230" s="72"/>
      <c r="S230" s="72"/>
      <c r="T230" s="72"/>
      <c r="U230" s="72"/>
      <c r="V230" s="72"/>
      <c r="W230" s="72"/>
      <c r="X230" s="72"/>
      <c r="Y230" s="72"/>
      <c r="Z230" s="72"/>
      <c r="AA230" s="72"/>
      <c r="AB230" s="72"/>
      <c r="AC230" s="72"/>
      <c r="AD230" s="72"/>
      <c r="AE230" s="72"/>
      <c r="AF230" s="72"/>
      <c r="AG230" s="72"/>
      <c r="AH230" s="72"/>
      <c r="AI230" s="72"/>
      <c r="AJ230" s="72"/>
    </row>
    <row r="231" spans="1:36" ht="13" x14ac:dyDescent="0.15">
      <c r="A231" s="72"/>
      <c r="B231" s="72"/>
      <c r="C231" s="72"/>
      <c r="D231" s="72"/>
      <c r="E231" s="72"/>
      <c r="F231" s="72"/>
      <c r="G231" s="72"/>
      <c r="H231" s="72"/>
      <c r="I231" s="72"/>
      <c r="J231" s="72"/>
      <c r="K231" s="72"/>
      <c r="L231" s="72"/>
      <c r="M231" s="72"/>
      <c r="N231" s="72"/>
      <c r="O231" s="72"/>
      <c r="P231" s="72"/>
      <c r="Q231" s="72"/>
      <c r="R231" s="72"/>
      <c r="S231" s="72"/>
      <c r="T231" s="72"/>
      <c r="U231" s="72"/>
      <c r="V231" s="72"/>
      <c r="W231" s="72"/>
      <c r="X231" s="72"/>
      <c r="Y231" s="72"/>
      <c r="Z231" s="72"/>
      <c r="AA231" s="72"/>
      <c r="AB231" s="72"/>
      <c r="AC231" s="72"/>
      <c r="AD231" s="72"/>
      <c r="AE231" s="72"/>
      <c r="AF231" s="72"/>
      <c r="AG231" s="72"/>
      <c r="AH231" s="72"/>
      <c r="AI231" s="72"/>
      <c r="AJ231" s="72"/>
    </row>
    <row r="232" spans="1:36" ht="13" x14ac:dyDescent="0.15">
      <c r="A232" s="72"/>
      <c r="B232" s="72"/>
      <c r="C232" s="72"/>
      <c r="D232" s="72"/>
      <c r="E232" s="72"/>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72"/>
      <c r="AH232" s="72"/>
      <c r="AI232" s="72"/>
      <c r="AJ232" s="72"/>
    </row>
    <row r="233" spans="1:36" ht="13" x14ac:dyDescent="0.15">
      <c r="A233" s="72"/>
      <c r="B233" s="72"/>
      <c r="C233" s="72"/>
      <c r="D233" s="72"/>
      <c r="E233" s="72"/>
      <c r="F233" s="72"/>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72"/>
      <c r="AH233" s="72"/>
      <c r="AI233" s="72"/>
      <c r="AJ233" s="72"/>
    </row>
    <row r="234" spans="1:36" ht="13" x14ac:dyDescent="0.15">
      <c r="A234" s="72"/>
      <c r="B234" s="72"/>
      <c r="C234" s="72"/>
      <c r="D234" s="72"/>
      <c r="E234" s="72"/>
      <c r="F234" s="72"/>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72"/>
      <c r="AH234" s="72"/>
      <c r="AI234" s="72"/>
      <c r="AJ234" s="72"/>
    </row>
    <row r="235" spans="1:36" ht="13" x14ac:dyDescent="0.15">
      <c r="A235" s="72"/>
      <c r="B235" s="72"/>
      <c r="C235" s="72"/>
      <c r="D235" s="72"/>
      <c r="E235" s="72"/>
      <c r="F235" s="72"/>
      <c r="G235" s="72"/>
      <c r="H235" s="72"/>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72"/>
      <c r="AI235" s="72"/>
      <c r="AJ235" s="72"/>
    </row>
    <row r="236" spans="1:36" ht="13" x14ac:dyDescent="0.15">
      <c r="A236" s="72"/>
      <c r="B236" s="72"/>
      <c r="C236" s="72"/>
      <c r="D236" s="72"/>
      <c r="E236" s="72"/>
      <c r="F236" s="72"/>
      <c r="G236" s="72"/>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72"/>
      <c r="AI236" s="72"/>
      <c r="AJ236" s="72"/>
    </row>
    <row r="237" spans="1:36" ht="13" x14ac:dyDescent="0.15">
      <c r="A237" s="72"/>
      <c r="B237" s="72"/>
      <c r="C237" s="72"/>
      <c r="D237" s="72"/>
      <c r="E237" s="72"/>
      <c r="F237" s="72"/>
      <c r="G237" s="72"/>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72"/>
      <c r="AI237" s="72"/>
      <c r="AJ237" s="72"/>
    </row>
    <row r="238" spans="1:36" ht="13" x14ac:dyDescent="0.15">
      <c r="A238" s="72"/>
      <c r="B238" s="72"/>
      <c r="C238" s="72"/>
      <c r="D238" s="72"/>
      <c r="E238" s="72"/>
      <c r="F238" s="72"/>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72"/>
      <c r="AH238" s="72"/>
      <c r="AI238" s="72"/>
      <c r="AJ238" s="72"/>
    </row>
    <row r="239" spans="1:36" ht="13" x14ac:dyDescent="0.15">
      <c r="A239" s="72"/>
      <c r="B239" s="72"/>
      <c r="C239" s="72"/>
      <c r="D239" s="72"/>
      <c r="E239" s="72"/>
      <c r="F239" s="72"/>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72"/>
      <c r="AH239" s="72"/>
      <c r="AI239" s="72"/>
      <c r="AJ239" s="72"/>
    </row>
    <row r="240" spans="1:36" ht="13" x14ac:dyDescent="0.15">
      <c r="A240" s="72"/>
      <c r="B240" s="72"/>
      <c r="C240" s="72"/>
      <c r="D240" s="72"/>
      <c r="E240" s="72"/>
      <c r="F240" s="72"/>
      <c r="G240" s="72"/>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72"/>
      <c r="AI240" s="72"/>
      <c r="AJ240" s="72"/>
    </row>
    <row r="241" spans="1:36" ht="13" x14ac:dyDescent="0.15">
      <c r="A241" s="72"/>
      <c r="B241" s="72"/>
      <c r="C241" s="72"/>
      <c r="D241" s="72"/>
      <c r="E241" s="72"/>
      <c r="F241" s="72"/>
      <c r="G241" s="72"/>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72"/>
      <c r="AI241" s="72"/>
      <c r="AJ241" s="72"/>
    </row>
    <row r="242" spans="1:36" ht="13" x14ac:dyDescent="0.15">
      <c r="A242" s="72"/>
      <c r="B242" s="72"/>
      <c r="C242" s="72"/>
      <c r="D242" s="72"/>
      <c r="E242" s="72"/>
      <c r="F242" s="72"/>
      <c r="G242" s="72"/>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72"/>
      <c r="AI242" s="72"/>
      <c r="AJ242" s="72"/>
    </row>
    <row r="243" spans="1:36" ht="13" x14ac:dyDescent="0.15">
      <c r="A243" s="72"/>
      <c r="B243" s="72"/>
      <c r="C243" s="72"/>
      <c r="D243" s="72"/>
      <c r="E243" s="72"/>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72"/>
      <c r="AH243" s="72"/>
      <c r="AI243" s="72"/>
      <c r="AJ243" s="72"/>
    </row>
    <row r="244" spans="1:36" ht="13" x14ac:dyDescent="0.15">
      <c r="A244" s="72"/>
      <c r="B244" s="72"/>
      <c r="C244" s="72"/>
      <c r="D244" s="72"/>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72"/>
      <c r="AG244" s="72"/>
      <c r="AH244" s="72"/>
      <c r="AI244" s="72"/>
      <c r="AJ244" s="72"/>
    </row>
    <row r="245" spans="1:36" ht="13" x14ac:dyDescent="0.15">
      <c r="A245" s="72"/>
      <c r="B245" s="72"/>
      <c r="C245" s="72"/>
      <c r="D245" s="72"/>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72"/>
      <c r="AG245" s="72"/>
      <c r="AH245" s="72"/>
      <c r="AI245" s="72"/>
      <c r="AJ245" s="72"/>
    </row>
    <row r="246" spans="1:36" ht="13" x14ac:dyDescent="0.15">
      <c r="A246" s="72"/>
      <c r="B246" s="72"/>
      <c r="C246" s="72"/>
      <c r="D246" s="72"/>
      <c r="E246" s="72"/>
      <c r="F246" s="72"/>
      <c r="G246" s="72"/>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72"/>
      <c r="AG246" s="72"/>
      <c r="AH246" s="72"/>
      <c r="AI246" s="72"/>
      <c r="AJ246" s="72"/>
    </row>
    <row r="247" spans="1:36" ht="13" x14ac:dyDescent="0.15">
      <c r="A247" s="72"/>
      <c r="B247" s="72"/>
      <c r="C247" s="72"/>
      <c r="D247" s="72"/>
      <c r="E247" s="72"/>
      <c r="F247" s="72"/>
      <c r="G247" s="72"/>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72"/>
      <c r="AG247" s="72"/>
      <c r="AH247" s="72"/>
      <c r="AI247" s="72"/>
      <c r="AJ247" s="72"/>
    </row>
    <row r="248" spans="1:36" ht="13" x14ac:dyDescent="0.15">
      <c r="A248" s="72"/>
      <c r="B248" s="72"/>
      <c r="C248" s="72"/>
      <c r="D248" s="72"/>
      <c r="E248" s="72"/>
      <c r="F248" s="72"/>
      <c r="G248" s="72"/>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72"/>
      <c r="AG248" s="72"/>
      <c r="AH248" s="72"/>
      <c r="AI248" s="72"/>
      <c r="AJ248" s="72"/>
    </row>
    <row r="249" spans="1:36" ht="13" x14ac:dyDescent="0.15">
      <c r="A249" s="72"/>
      <c r="B249" s="72"/>
      <c r="C249" s="72"/>
      <c r="D249" s="72"/>
      <c r="E249" s="72"/>
      <c r="F249" s="72"/>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72"/>
      <c r="AG249" s="72"/>
      <c r="AH249" s="72"/>
      <c r="AI249" s="72"/>
      <c r="AJ249" s="72"/>
    </row>
    <row r="250" spans="1:36" ht="13" x14ac:dyDescent="0.15">
      <c r="A250" s="72"/>
      <c r="B250" s="72"/>
      <c r="C250" s="72"/>
      <c r="D250" s="72"/>
      <c r="E250" s="72"/>
      <c r="F250" s="72"/>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72"/>
      <c r="AG250" s="72"/>
      <c r="AH250" s="72"/>
      <c r="AI250" s="72"/>
      <c r="AJ250" s="72"/>
    </row>
    <row r="251" spans="1:36" ht="13" x14ac:dyDescent="0.15">
      <c r="A251" s="72"/>
      <c r="B251" s="72"/>
      <c r="C251" s="72"/>
      <c r="D251" s="72"/>
      <c r="E251" s="72"/>
      <c r="F251" s="72"/>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72"/>
      <c r="AG251" s="72"/>
      <c r="AH251" s="72"/>
      <c r="AI251" s="72"/>
      <c r="AJ251" s="72"/>
    </row>
    <row r="252" spans="1:36" ht="13" x14ac:dyDescent="0.15">
      <c r="A252" s="72"/>
      <c r="B252" s="72"/>
      <c r="C252" s="72"/>
      <c r="D252" s="72"/>
      <c r="E252" s="72"/>
      <c r="F252" s="72"/>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72"/>
      <c r="AG252" s="72"/>
      <c r="AH252" s="72"/>
      <c r="AI252" s="72"/>
      <c r="AJ252" s="72"/>
    </row>
    <row r="253" spans="1:36" ht="13" x14ac:dyDescent="0.15">
      <c r="A253" s="72"/>
      <c r="B253" s="72"/>
      <c r="C253" s="72"/>
      <c r="D253" s="72"/>
      <c r="E253" s="72"/>
      <c r="F253" s="72"/>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72"/>
      <c r="AG253" s="72"/>
      <c r="AH253" s="72"/>
      <c r="AI253" s="72"/>
      <c r="AJ253" s="72"/>
    </row>
    <row r="254" spans="1:36" ht="13" x14ac:dyDescent="0.15">
      <c r="A254" s="72"/>
      <c r="B254" s="72"/>
      <c r="C254" s="72"/>
      <c r="D254" s="72"/>
      <c r="E254" s="72"/>
      <c r="F254" s="72"/>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72"/>
      <c r="AG254" s="72"/>
      <c r="AH254" s="72"/>
      <c r="AI254" s="72"/>
      <c r="AJ254" s="72"/>
    </row>
    <row r="255" spans="1:36" ht="13" x14ac:dyDescent="0.15">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c r="AA255" s="72"/>
      <c r="AB255" s="72"/>
      <c r="AC255" s="72"/>
      <c r="AD255" s="72"/>
      <c r="AE255" s="72"/>
      <c r="AF255" s="72"/>
      <c r="AG255" s="72"/>
      <c r="AH255" s="72"/>
      <c r="AI255" s="72"/>
      <c r="AJ255" s="72"/>
    </row>
    <row r="256" spans="1:36" ht="13" x14ac:dyDescent="0.15">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c r="AA256" s="72"/>
      <c r="AB256" s="72"/>
      <c r="AC256" s="72"/>
      <c r="AD256" s="72"/>
      <c r="AE256" s="72"/>
      <c r="AF256" s="72"/>
      <c r="AG256" s="72"/>
      <c r="AH256" s="72"/>
      <c r="AI256" s="72"/>
      <c r="AJ256" s="72"/>
    </row>
    <row r="257" spans="1:36" ht="13" x14ac:dyDescent="0.15">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c r="AA257" s="72"/>
      <c r="AB257" s="72"/>
      <c r="AC257" s="72"/>
      <c r="AD257" s="72"/>
      <c r="AE257" s="72"/>
      <c r="AF257" s="72"/>
      <c r="AG257" s="72"/>
      <c r="AH257" s="72"/>
      <c r="AI257" s="72"/>
      <c r="AJ257" s="72"/>
    </row>
    <row r="258" spans="1:36" ht="13" x14ac:dyDescent="0.15">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c r="AA258" s="72"/>
      <c r="AB258" s="72"/>
      <c r="AC258" s="72"/>
      <c r="AD258" s="72"/>
      <c r="AE258" s="72"/>
      <c r="AF258" s="72"/>
      <c r="AG258" s="72"/>
      <c r="AH258" s="72"/>
      <c r="AI258" s="72"/>
      <c r="AJ258" s="72"/>
    </row>
    <row r="259" spans="1:36" ht="13" x14ac:dyDescent="0.15">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c r="AA259" s="72"/>
      <c r="AB259" s="72"/>
      <c r="AC259" s="72"/>
      <c r="AD259" s="72"/>
      <c r="AE259" s="72"/>
      <c r="AF259" s="72"/>
      <c r="AG259" s="72"/>
      <c r="AH259" s="72"/>
      <c r="AI259" s="72"/>
      <c r="AJ259" s="72"/>
    </row>
    <row r="260" spans="1:36" ht="13" x14ac:dyDescent="0.15">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c r="AA260" s="72"/>
      <c r="AB260" s="72"/>
      <c r="AC260" s="72"/>
      <c r="AD260" s="72"/>
      <c r="AE260" s="72"/>
      <c r="AF260" s="72"/>
      <c r="AG260" s="72"/>
      <c r="AH260" s="72"/>
      <c r="AI260" s="72"/>
      <c r="AJ260" s="72"/>
    </row>
    <row r="261" spans="1:36" ht="13" x14ac:dyDescent="0.15">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c r="AA261" s="72"/>
      <c r="AB261" s="72"/>
      <c r="AC261" s="72"/>
      <c r="AD261" s="72"/>
      <c r="AE261" s="72"/>
      <c r="AF261" s="72"/>
      <c r="AG261" s="72"/>
      <c r="AH261" s="72"/>
      <c r="AI261" s="72"/>
      <c r="AJ261" s="72"/>
    </row>
    <row r="262" spans="1:36" ht="13" x14ac:dyDescent="0.15">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c r="AA262" s="72"/>
      <c r="AB262" s="72"/>
      <c r="AC262" s="72"/>
      <c r="AD262" s="72"/>
      <c r="AE262" s="72"/>
      <c r="AF262" s="72"/>
      <c r="AG262" s="72"/>
      <c r="AH262" s="72"/>
      <c r="AI262" s="72"/>
      <c r="AJ262" s="72"/>
    </row>
    <row r="263" spans="1:36" ht="13" x14ac:dyDescent="0.15">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c r="AA263" s="72"/>
      <c r="AB263" s="72"/>
      <c r="AC263" s="72"/>
      <c r="AD263" s="72"/>
      <c r="AE263" s="72"/>
      <c r="AF263" s="72"/>
      <c r="AG263" s="72"/>
      <c r="AH263" s="72"/>
      <c r="AI263" s="72"/>
      <c r="AJ263" s="72"/>
    </row>
    <row r="264" spans="1:36" ht="13" x14ac:dyDescent="0.15">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c r="AA264" s="72"/>
      <c r="AB264" s="72"/>
      <c r="AC264" s="72"/>
      <c r="AD264" s="72"/>
      <c r="AE264" s="72"/>
      <c r="AF264" s="72"/>
      <c r="AG264" s="72"/>
      <c r="AH264" s="72"/>
      <c r="AI264" s="72"/>
      <c r="AJ264" s="72"/>
    </row>
    <row r="265" spans="1:36" ht="13" x14ac:dyDescent="0.15">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c r="AA265" s="72"/>
      <c r="AB265" s="72"/>
      <c r="AC265" s="72"/>
      <c r="AD265" s="72"/>
      <c r="AE265" s="72"/>
      <c r="AF265" s="72"/>
      <c r="AG265" s="72"/>
      <c r="AH265" s="72"/>
      <c r="AI265" s="72"/>
      <c r="AJ265" s="72"/>
    </row>
    <row r="266" spans="1:36" ht="13" x14ac:dyDescent="0.15">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c r="AA266" s="72"/>
      <c r="AB266" s="72"/>
      <c r="AC266" s="72"/>
      <c r="AD266" s="72"/>
      <c r="AE266" s="72"/>
      <c r="AF266" s="72"/>
      <c r="AG266" s="72"/>
      <c r="AH266" s="72"/>
      <c r="AI266" s="72"/>
      <c r="AJ266" s="72"/>
    </row>
    <row r="267" spans="1:36" ht="13" x14ac:dyDescent="0.15">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c r="AA267" s="72"/>
      <c r="AB267" s="72"/>
      <c r="AC267" s="72"/>
      <c r="AD267" s="72"/>
      <c r="AE267" s="72"/>
      <c r="AF267" s="72"/>
      <c r="AG267" s="72"/>
      <c r="AH267" s="72"/>
      <c r="AI267" s="72"/>
      <c r="AJ267" s="72"/>
    </row>
    <row r="268" spans="1:36" ht="13" x14ac:dyDescent="0.15">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c r="AA268" s="72"/>
      <c r="AB268" s="72"/>
      <c r="AC268" s="72"/>
      <c r="AD268" s="72"/>
      <c r="AE268" s="72"/>
      <c r="AF268" s="72"/>
      <c r="AG268" s="72"/>
      <c r="AH268" s="72"/>
      <c r="AI268" s="72"/>
      <c r="AJ268" s="72"/>
    </row>
    <row r="269" spans="1:36" ht="13" x14ac:dyDescent="0.15">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c r="AA269" s="72"/>
      <c r="AB269" s="72"/>
      <c r="AC269" s="72"/>
      <c r="AD269" s="72"/>
      <c r="AE269" s="72"/>
      <c r="AF269" s="72"/>
      <c r="AG269" s="72"/>
      <c r="AH269" s="72"/>
      <c r="AI269" s="72"/>
      <c r="AJ269" s="72"/>
    </row>
    <row r="270" spans="1:36" ht="13" x14ac:dyDescent="0.15">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c r="AA270" s="72"/>
      <c r="AB270" s="72"/>
      <c r="AC270" s="72"/>
      <c r="AD270" s="72"/>
      <c r="AE270" s="72"/>
      <c r="AF270" s="72"/>
      <c r="AG270" s="72"/>
      <c r="AH270" s="72"/>
      <c r="AI270" s="72"/>
      <c r="AJ270" s="72"/>
    </row>
    <row r="271" spans="1:36" ht="13" x14ac:dyDescent="0.15">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c r="AA271" s="72"/>
      <c r="AB271" s="72"/>
      <c r="AC271" s="72"/>
      <c r="AD271" s="72"/>
      <c r="AE271" s="72"/>
      <c r="AF271" s="72"/>
      <c r="AG271" s="72"/>
      <c r="AH271" s="72"/>
      <c r="AI271" s="72"/>
      <c r="AJ271" s="72"/>
    </row>
    <row r="272" spans="1:36" ht="13" x14ac:dyDescent="0.15">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c r="AA272" s="72"/>
      <c r="AB272" s="72"/>
      <c r="AC272" s="72"/>
      <c r="AD272" s="72"/>
      <c r="AE272" s="72"/>
      <c r="AF272" s="72"/>
      <c r="AG272" s="72"/>
      <c r="AH272" s="72"/>
      <c r="AI272" s="72"/>
      <c r="AJ272" s="72"/>
    </row>
    <row r="273" spans="1:36" ht="13" x14ac:dyDescent="0.15">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c r="AA273" s="72"/>
      <c r="AB273" s="72"/>
      <c r="AC273" s="72"/>
      <c r="AD273" s="72"/>
      <c r="AE273" s="72"/>
      <c r="AF273" s="72"/>
      <c r="AG273" s="72"/>
      <c r="AH273" s="72"/>
      <c r="AI273" s="72"/>
      <c r="AJ273" s="72"/>
    </row>
    <row r="274" spans="1:36" ht="13" x14ac:dyDescent="0.15">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c r="AA274" s="72"/>
      <c r="AB274" s="72"/>
      <c r="AC274" s="72"/>
      <c r="AD274" s="72"/>
      <c r="AE274" s="72"/>
      <c r="AF274" s="72"/>
      <c r="AG274" s="72"/>
      <c r="AH274" s="72"/>
      <c r="AI274" s="72"/>
      <c r="AJ274" s="72"/>
    </row>
    <row r="275" spans="1:36" ht="13" x14ac:dyDescent="0.15">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c r="AA275" s="72"/>
      <c r="AB275" s="72"/>
      <c r="AC275" s="72"/>
      <c r="AD275" s="72"/>
      <c r="AE275" s="72"/>
      <c r="AF275" s="72"/>
      <c r="AG275" s="72"/>
      <c r="AH275" s="72"/>
      <c r="AI275" s="72"/>
      <c r="AJ275" s="72"/>
    </row>
    <row r="276" spans="1:36" ht="13" x14ac:dyDescent="0.15">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c r="AA276" s="72"/>
      <c r="AB276" s="72"/>
      <c r="AC276" s="72"/>
      <c r="AD276" s="72"/>
      <c r="AE276" s="72"/>
      <c r="AF276" s="72"/>
      <c r="AG276" s="72"/>
      <c r="AH276" s="72"/>
      <c r="AI276" s="72"/>
      <c r="AJ276" s="72"/>
    </row>
    <row r="277" spans="1:36" ht="13" x14ac:dyDescent="0.15">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c r="AA277" s="72"/>
      <c r="AB277" s="72"/>
      <c r="AC277" s="72"/>
      <c r="AD277" s="72"/>
      <c r="AE277" s="72"/>
      <c r="AF277" s="72"/>
      <c r="AG277" s="72"/>
      <c r="AH277" s="72"/>
      <c r="AI277" s="72"/>
      <c r="AJ277" s="72"/>
    </row>
    <row r="278" spans="1:36" ht="13" x14ac:dyDescent="0.15">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c r="AA278" s="72"/>
      <c r="AB278" s="72"/>
      <c r="AC278" s="72"/>
      <c r="AD278" s="72"/>
      <c r="AE278" s="72"/>
      <c r="AF278" s="72"/>
      <c r="AG278" s="72"/>
      <c r="AH278" s="72"/>
      <c r="AI278" s="72"/>
      <c r="AJ278" s="72"/>
    </row>
    <row r="279" spans="1:36" ht="13" x14ac:dyDescent="0.15">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2"/>
      <c r="AI279" s="72"/>
      <c r="AJ279" s="72"/>
    </row>
    <row r="280" spans="1:36" ht="13" x14ac:dyDescent="0.15">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c r="AA280" s="72"/>
      <c r="AB280" s="72"/>
      <c r="AC280" s="72"/>
      <c r="AD280" s="72"/>
      <c r="AE280" s="72"/>
      <c r="AF280" s="72"/>
      <c r="AG280" s="72"/>
      <c r="AH280" s="72"/>
      <c r="AI280" s="72"/>
      <c r="AJ280" s="72"/>
    </row>
    <row r="281" spans="1:36" ht="13" x14ac:dyDescent="0.15">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c r="AA281" s="72"/>
      <c r="AB281" s="72"/>
      <c r="AC281" s="72"/>
      <c r="AD281" s="72"/>
      <c r="AE281" s="72"/>
      <c r="AF281" s="72"/>
      <c r="AG281" s="72"/>
      <c r="AH281" s="72"/>
      <c r="AI281" s="72"/>
      <c r="AJ281" s="72"/>
    </row>
    <row r="282" spans="1:36" ht="13" x14ac:dyDescent="0.15">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c r="AA282" s="72"/>
      <c r="AB282" s="72"/>
      <c r="AC282" s="72"/>
      <c r="AD282" s="72"/>
      <c r="AE282" s="72"/>
      <c r="AF282" s="72"/>
      <c r="AG282" s="72"/>
      <c r="AH282" s="72"/>
      <c r="AI282" s="72"/>
      <c r="AJ282" s="72"/>
    </row>
    <row r="283" spans="1:36" ht="13" x14ac:dyDescent="0.15">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c r="AA283" s="72"/>
      <c r="AB283" s="72"/>
      <c r="AC283" s="72"/>
      <c r="AD283" s="72"/>
      <c r="AE283" s="72"/>
      <c r="AF283" s="72"/>
      <c r="AG283" s="72"/>
      <c r="AH283" s="72"/>
      <c r="AI283" s="72"/>
      <c r="AJ283" s="72"/>
    </row>
    <row r="284" spans="1:36" ht="13" x14ac:dyDescent="0.15">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c r="AA284" s="72"/>
      <c r="AB284" s="72"/>
      <c r="AC284" s="72"/>
      <c r="AD284" s="72"/>
      <c r="AE284" s="72"/>
      <c r="AF284" s="72"/>
      <c r="AG284" s="72"/>
      <c r="AH284" s="72"/>
      <c r="AI284" s="72"/>
      <c r="AJ284" s="72"/>
    </row>
    <row r="285" spans="1:36" ht="13" x14ac:dyDescent="0.15">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c r="AA285" s="72"/>
      <c r="AB285" s="72"/>
      <c r="AC285" s="72"/>
      <c r="AD285" s="72"/>
      <c r="AE285" s="72"/>
      <c r="AF285" s="72"/>
      <c r="AG285" s="72"/>
      <c r="AH285" s="72"/>
      <c r="AI285" s="72"/>
      <c r="AJ285" s="72"/>
    </row>
    <row r="286" spans="1:36" ht="13" x14ac:dyDescent="0.15">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c r="AA286" s="72"/>
      <c r="AB286" s="72"/>
      <c r="AC286" s="72"/>
      <c r="AD286" s="72"/>
      <c r="AE286" s="72"/>
      <c r="AF286" s="72"/>
      <c r="AG286" s="72"/>
      <c r="AH286" s="72"/>
      <c r="AI286" s="72"/>
      <c r="AJ286" s="72"/>
    </row>
    <row r="287" spans="1:36" ht="13" x14ac:dyDescent="0.15">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c r="AA287" s="72"/>
      <c r="AB287" s="72"/>
      <c r="AC287" s="72"/>
      <c r="AD287" s="72"/>
      <c r="AE287" s="72"/>
      <c r="AF287" s="72"/>
      <c r="AG287" s="72"/>
      <c r="AH287" s="72"/>
      <c r="AI287" s="72"/>
      <c r="AJ287" s="72"/>
    </row>
    <row r="288" spans="1:36" ht="13" x14ac:dyDescent="0.15">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c r="AA288" s="72"/>
      <c r="AB288" s="72"/>
      <c r="AC288" s="72"/>
      <c r="AD288" s="72"/>
      <c r="AE288" s="72"/>
      <c r="AF288" s="72"/>
      <c r="AG288" s="72"/>
      <c r="AH288" s="72"/>
      <c r="AI288" s="72"/>
      <c r="AJ288" s="72"/>
    </row>
    <row r="289" spans="1:36" ht="13" x14ac:dyDescent="0.15">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c r="AA289" s="72"/>
      <c r="AB289" s="72"/>
      <c r="AC289" s="72"/>
      <c r="AD289" s="72"/>
      <c r="AE289" s="72"/>
      <c r="AF289" s="72"/>
      <c r="AG289" s="72"/>
      <c r="AH289" s="72"/>
      <c r="AI289" s="72"/>
      <c r="AJ289" s="72"/>
    </row>
    <row r="290" spans="1:36" ht="13" x14ac:dyDescent="0.15">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c r="AA290" s="72"/>
      <c r="AB290" s="72"/>
      <c r="AC290" s="72"/>
      <c r="AD290" s="72"/>
      <c r="AE290" s="72"/>
      <c r="AF290" s="72"/>
      <c r="AG290" s="72"/>
      <c r="AH290" s="72"/>
      <c r="AI290" s="72"/>
      <c r="AJ290" s="72"/>
    </row>
    <row r="291" spans="1:36" ht="13" x14ac:dyDescent="0.15">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c r="AA291" s="72"/>
      <c r="AB291" s="72"/>
      <c r="AC291" s="72"/>
      <c r="AD291" s="72"/>
      <c r="AE291" s="72"/>
      <c r="AF291" s="72"/>
      <c r="AG291" s="72"/>
      <c r="AH291" s="72"/>
      <c r="AI291" s="72"/>
      <c r="AJ291" s="72"/>
    </row>
    <row r="292" spans="1:36" ht="13" x14ac:dyDescent="0.15">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c r="AA292" s="72"/>
      <c r="AB292" s="72"/>
      <c r="AC292" s="72"/>
      <c r="AD292" s="72"/>
      <c r="AE292" s="72"/>
      <c r="AF292" s="72"/>
      <c r="AG292" s="72"/>
      <c r="AH292" s="72"/>
      <c r="AI292" s="72"/>
      <c r="AJ292" s="72"/>
    </row>
    <row r="293" spans="1:36" ht="13" x14ac:dyDescent="0.15">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c r="AA293" s="72"/>
      <c r="AB293" s="72"/>
      <c r="AC293" s="72"/>
      <c r="AD293" s="72"/>
      <c r="AE293" s="72"/>
      <c r="AF293" s="72"/>
      <c r="AG293" s="72"/>
      <c r="AH293" s="72"/>
      <c r="AI293" s="72"/>
      <c r="AJ293" s="72"/>
    </row>
    <row r="294" spans="1:36" ht="13" x14ac:dyDescent="0.15">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c r="AA294" s="72"/>
      <c r="AB294" s="72"/>
      <c r="AC294" s="72"/>
      <c r="AD294" s="72"/>
      <c r="AE294" s="72"/>
      <c r="AF294" s="72"/>
      <c r="AG294" s="72"/>
      <c r="AH294" s="72"/>
      <c r="AI294" s="72"/>
      <c r="AJ294" s="72"/>
    </row>
    <row r="295" spans="1:36" ht="13" x14ac:dyDescent="0.15">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c r="AA295" s="72"/>
      <c r="AB295" s="72"/>
      <c r="AC295" s="72"/>
      <c r="AD295" s="72"/>
      <c r="AE295" s="72"/>
      <c r="AF295" s="72"/>
      <c r="AG295" s="72"/>
      <c r="AH295" s="72"/>
      <c r="AI295" s="72"/>
      <c r="AJ295" s="72"/>
    </row>
    <row r="296" spans="1:36" ht="13" x14ac:dyDescent="0.15">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c r="AA296" s="72"/>
      <c r="AB296" s="72"/>
      <c r="AC296" s="72"/>
      <c r="AD296" s="72"/>
      <c r="AE296" s="72"/>
      <c r="AF296" s="72"/>
      <c r="AG296" s="72"/>
      <c r="AH296" s="72"/>
      <c r="AI296" s="72"/>
      <c r="AJ296" s="72"/>
    </row>
    <row r="297" spans="1:36" ht="13" x14ac:dyDescent="0.15">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c r="AA297" s="72"/>
      <c r="AB297" s="72"/>
      <c r="AC297" s="72"/>
      <c r="AD297" s="72"/>
      <c r="AE297" s="72"/>
      <c r="AF297" s="72"/>
      <c r="AG297" s="72"/>
      <c r="AH297" s="72"/>
      <c r="AI297" s="72"/>
      <c r="AJ297" s="72"/>
    </row>
    <row r="298" spans="1:36" ht="13" x14ac:dyDescent="0.15">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c r="AA298" s="72"/>
      <c r="AB298" s="72"/>
      <c r="AC298" s="72"/>
      <c r="AD298" s="72"/>
      <c r="AE298" s="72"/>
      <c r="AF298" s="72"/>
      <c r="AG298" s="72"/>
      <c r="AH298" s="72"/>
      <c r="AI298" s="72"/>
      <c r="AJ298" s="72"/>
    </row>
    <row r="299" spans="1:36" ht="13" x14ac:dyDescent="0.15">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c r="AA299" s="72"/>
      <c r="AB299" s="72"/>
      <c r="AC299" s="72"/>
      <c r="AD299" s="72"/>
      <c r="AE299" s="72"/>
      <c r="AF299" s="72"/>
      <c r="AG299" s="72"/>
      <c r="AH299" s="72"/>
      <c r="AI299" s="72"/>
      <c r="AJ299" s="72"/>
    </row>
    <row r="300" spans="1:36" ht="13" x14ac:dyDescent="0.15">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c r="AA300" s="72"/>
      <c r="AB300" s="72"/>
      <c r="AC300" s="72"/>
      <c r="AD300" s="72"/>
      <c r="AE300" s="72"/>
      <c r="AF300" s="72"/>
      <c r="AG300" s="72"/>
      <c r="AH300" s="72"/>
      <c r="AI300" s="72"/>
      <c r="AJ300" s="72"/>
    </row>
    <row r="301" spans="1:36" ht="13" x14ac:dyDescent="0.15">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c r="AA301" s="72"/>
      <c r="AB301" s="72"/>
      <c r="AC301" s="72"/>
      <c r="AD301" s="72"/>
      <c r="AE301" s="72"/>
      <c r="AF301" s="72"/>
      <c r="AG301" s="72"/>
      <c r="AH301" s="72"/>
      <c r="AI301" s="72"/>
      <c r="AJ301" s="72"/>
    </row>
    <row r="302" spans="1:36" ht="13" x14ac:dyDescent="0.15">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c r="AA302" s="72"/>
      <c r="AB302" s="72"/>
      <c r="AC302" s="72"/>
      <c r="AD302" s="72"/>
      <c r="AE302" s="72"/>
      <c r="AF302" s="72"/>
      <c r="AG302" s="72"/>
      <c r="AH302" s="72"/>
      <c r="AI302" s="72"/>
      <c r="AJ302" s="72"/>
    </row>
    <row r="303" spans="1:36" ht="13" x14ac:dyDescent="0.15">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c r="AA303" s="72"/>
      <c r="AB303" s="72"/>
      <c r="AC303" s="72"/>
      <c r="AD303" s="72"/>
      <c r="AE303" s="72"/>
      <c r="AF303" s="72"/>
      <c r="AG303" s="72"/>
      <c r="AH303" s="72"/>
      <c r="AI303" s="72"/>
      <c r="AJ303" s="72"/>
    </row>
    <row r="304" spans="1:36" ht="13" x14ac:dyDescent="0.15">
      <c r="A304" s="72"/>
      <c r="B304" s="72"/>
      <c r="C304" s="72"/>
      <c r="D304" s="72"/>
      <c r="E304" s="72"/>
      <c r="F304" s="72"/>
      <c r="G304" s="72"/>
      <c r="H304" s="72"/>
      <c r="I304" s="72"/>
      <c r="J304" s="72"/>
      <c r="K304" s="72"/>
      <c r="L304" s="72"/>
      <c r="M304" s="72"/>
      <c r="N304" s="72"/>
      <c r="O304" s="72"/>
      <c r="P304" s="72"/>
      <c r="Q304" s="72"/>
      <c r="R304" s="72"/>
      <c r="S304" s="72"/>
      <c r="T304" s="72"/>
      <c r="U304" s="72"/>
      <c r="V304" s="72"/>
      <c r="W304" s="72"/>
      <c r="X304" s="72"/>
      <c r="Y304" s="72"/>
      <c r="Z304" s="72"/>
      <c r="AA304" s="72"/>
      <c r="AB304" s="72"/>
      <c r="AC304" s="72"/>
      <c r="AD304" s="72"/>
      <c r="AE304" s="72"/>
      <c r="AF304" s="72"/>
      <c r="AG304" s="72"/>
      <c r="AH304" s="72"/>
      <c r="AI304" s="72"/>
      <c r="AJ304" s="72"/>
    </row>
    <row r="305" spans="1:36" ht="13" x14ac:dyDescent="0.15">
      <c r="A305" s="72"/>
      <c r="B305" s="72"/>
      <c r="C305" s="72"/>
      <c r="D305" s="72"/>
      <c r="E305" s="72"/>
      <c r="F305" s="72"/>
      <c r="G305" s="72"/>
      <c r="H305" s="72"/>
      <c r="I305" s="72"/>
      <c r="J305" s="72"/>
      <c r="K305" s="72"/>
      <c r="L305" s="72"/>
      <c r="M305" s="72"/>
      <c r="N305" s="72"/>
      <c r="O305" s="72"/>
      <c r="P305" s="72"/>
      <c r="Q305" s="72"/>
      <c r="R305" s="72"/>
      <c r="S305" s="72"/>
      <c r="T305" s="72"/>
      <c r="U305" s="72"/>
      <c r="V305" s="72"/>
      <c r="W305" s="72"/>
      <c r="X305" s="72"/>
      <c r="Y305" s="72"/>
      <c r="Z305" s="72"/>
      <c r="AA305" s="72"/>
      <c r="AB305" s="72"/>
      <c r="AC305" s="72"/>
      <c r="AD305" s="72"/>
      <c r="AE305" s="72"/>
      <c r="AF305" s="72"/>
      <c r="AG305" s="72"/>
      <c r="AH305" s="72"/>
      <c r="AI305" s="72"/>
      <c r="AJ305" s="72"/>
    </row>
    <row r="306" spans="1:36" ht="13" x14ac:dyDescent="0.15">
      <c r="A306" s="72"/>
      <c r="B306" s="72"/>
      <c r="C306" s="72"/>
      <c r="D306" s="72"/>
      <c r="E306" s="72"/>
      <c r="F306" s="72"/>
      <c r="G306" s="72"/>
      <c r="H306" s="72"/>
      <c r="I306" s="72"/>
      <c r="J306" s="72"/>
      <c r="K306" s="72"/>
      <c r="L306" s="72"/>
      <c r="M306" s="72"/>
      <c r="N306" s="72"/>
      <c r="O306" s="72"/>
      <c r="P306" s="72"/>
      <c r="Q306" s="72"/>
      <c r="R306" s="72"/>
      <c r="S306" s="72"/>
      <c r="T306" s="72"/>
      <c r="U306" s="72"/>
      <c r="V306" s="72"/>
      <c r="W306" s="72"/>
      <c r="X306" s="72"/>
      <c r="Y306" s="72"/>
      <c r="Z306" s="72"/>
      <c r="AA306" s="72"/>
      <c r="AB306" s="72"/>
      <c r="AC306" s="72"/>
      <c r="AD306" s="72"/>
      <c r="AE306" s="72"/>
      <c r="AF306" s="72"/>
      <c r="AG306" s="72"/>
      <c r="AH306" s="72"/>
      <c r="AI306" s="72"/>
      <c r="AJ306" s="72"/>
    </row>
    <row r="307" spans="1:36" ht="13" x14ac:dyDescent="0.15">
      <c r="A307" s="72"/>
      <c r="B307" s="72"/>
      <c r="C307" s="72"/>
      <c r="D307" s="72"/>
      <c r="E307" s="72"/>
      <c r="F307" s="72"/>
      <c r="G307" s="72"/>
      <c r="H307" s="72"/>
      <c r="I307" s="72"/>
      <c r="J307" s="72"/>
      <c r="K307" s="72"/>
      <c r="L307" s="72"/>
      <c r="M307" s="72"/>
      <c r="N307" s="72"/>
      <c r="O307" s="72"/>
      <c r="P307" s="72"/>
      <c r="Q307" s="72"/>
      <c r="R307" s="72"/>
      <c r="S307" s="72"/>
      <c r="T307" s="72"/>
      <c r="U307" s="72"/>
      <c r="V307" s="72"/>
      <c r="W307" s="72"/>
      <c r="X307" s="72"/>
      <c r="Y307" s="72"/>
      <c r="Z307" s="72"/>
      <c r="AA307" s="72"/>
      <c r="AB307" s="72"/>
      <c r="AC307" s="72"/>
      <c r="AD307" s="72"/>
      <c r="AE307" s="72"/>
      <c r="AF307" s="72"/>
      <c r="AG307" s="72"/>
      <c r="AH307" s="72"/>
      <c r="AI307" s="72"/>
      <c r="AJ307" s="72"/>
    </row>
    <row r="308" spans="1:36" ht="13" x14ac:dyDescent="0.15">
      <c r="A308" s="72"/>
      <c r="B308" s="72"/>
      <c r="C308" s="72"/>
      <c r="D308" s="72"/>
      <c r="E308" s="72"/>
      <c r="F308" s="72"/>
      <c r="G308" s="72"/>
      <c r="H308" s="72"/>
      <c r="I308" s="72"/>
      <c r="J308" s="72"/>
      <c r="K308" s="72"/>
      <c r="L308" s="72"/>
      <c r="M308" s="72"/>
      <c r="N308" s="72"/>
      <c r="O308" s="72"/>
      <c r="P308" s="72"/>
      <c r="Q308" s="72"/>
      <c r="R308" s="72"/>
      <c r="S308" s="72"/>
      <c r="T308" s="72"/>
      <c r="U308" s="72"/>
      <c r="V308" s="72"/>
      <c r="W308" s="72"/>
      <c r="X308" s="72"/>
      <c r="Y308" s="72"/>
      <c r="Z308" s="72"/>
      <c r="AA308" s="72"/>
      <c r="AB308" s="72"/>
      <c r="AC308" s="72"/>
      <c r="AD308" s="72"/>
      <c r="AE308" s="72"/>
      <c r="AF308" s="72"/>
      <c r="AG308" s="72"/>
      <c r="AH308" s="72"/>
      <c r="AI308" s="72"/>
      <c r="AJ308" s="72"/>
    </row>
    <row r="309" spans="1:36" ht="13" x14ac:dyDescent="0.15">
      <c r="A309" s="72"/>
      <c r="B309" s="72"/>
      <c r="C309" s="72"/>
      <c r="D309" s="72"/>
      <c r="E309" s="72"/>
      <c r="F309" s="72"/>
      <c r="G309" s="72"/>
      <c r="H309" s="72"/>
      <c r="I309" s="72"/>
      <c r="J309" s="72"/>
      <c r="K309" s="72"/>
      <c r="L309" s="72"/>
      <c r="M309" s="72"/>
      <c r="N309" s="72"/>
      <c r="O309" s="72"/>
      <c r="P309" s="72"/>
      <c r="Q309" s="72"/>
      <c r="R309" s="72"/>
      <c r="S309" s="72"/>
      <c r="T309" s="72"/>
      <c r="U309" s="72"/>
      <c r="V309" s="72"/>
      <c r="W309" s="72"/>
      <c r="X309" s="72"/>
      <c r="Y309" s="72"/>
      <c r="Z309" s="72"/>
      <c r="AA309" s="72"/>
      <c r="AB309" s="72"/>
      <c r="AC309" s="72"/>
      <c r="AD309" s="72"/>
      <c r="AE309" s="72"/>
      <c r="AF309" s="72"/>
      <c r="AG309" s="72"/>
      <c r="AH309" s="72"/>
      <c r="AI309" s="72"/>
      <c r="AJ309" s="72"/>
    </row>
    <row r="310" spans="1:36" ht="13" x14ac:dyDescent="0.15">
      <c r="A310" s="72"/>
      <c r="B310" s="72"/>
      <c r="C310" s="72"/>
      <c r="D310" s="72"/>
      <c r="E310" s="72"/>
      <c r="F310" s="72"/>
      <c r="G310" s="72"/>
      <c r="H310" s="72"/>
      <c r="I310" s="72"/>
      <c r="J310" s="72"/>
      <c r="K310" s="72"/>
      <c r="L310" s="72"/>
      <c r="M310" s="72"/>
      <c r="N310" s="72"/>
      <c r="O310" s="72"/>
      <c r="P310" s="72"/>
      <c r="Q310" s="72"/>
      <c r="R310" s="72"/>
      <c r="S310" s="72"/>
      <c r="T310" s="72"/>
      <c r="U310" s="72"/>
      <c r="V310" s="72"/>
      <c r="W310" s="72"/>
      <c r="X310" s="72"/>
      <c r="Y310" s="72"/>
      <c r="Z310" s="72"/>
      <c r="AA310" s="72"/>
      <c r="AB310" s="72"/>
      <c r="AC310" s="72"/>
      <c r="AD310" s="72"/>
      <c r="AE310" s="72"/>
      <c r="AF310" s="72"/>
      <c r="AG310" s="72"/>
      <c r="AH310" s="72"/>
      <c r="AI310" s="72"/>
      <c r="AJ310" s="72"/>
    </row>
    <row r="311" spans="1:36" ht="13" x14ac:dyDescent="0.15">
      <c r="A311" s="72"/>
      <c r="B311" s="72"/>
      <c r="C311" s="72"/>
      <c r="D311" s="72"/>
      <c r="E311" s="72"/>
      <c r="F311" s="72"/>
      <c r="G311" s="72"/>
      <c r="H311" s="72"/>
      <c r="I311" s="72"/>
      <c r="J311" s="72"/>
      <c r="K311" s="72"/>
      <c r="L311" s="72"/>
      <c r="M311" s="72"/>
      <c r="N311" s="72"/>
      <c r="O311" s="72"/>
      <c r="P311" s="72"/>
      <c r="Q311" s="72"/>
      <c r="R311" s="72"/>
      <c r="S311" s="72"/>
      <c r="T311" s="72"/>
      <c r="U311" s="72"/>
      <c r="V311" s="72"/>
      <c r="W311" s="72"/>
      <c r="X311" s="72"/>
      <c r="Y311" s="72"/>
      <c r="Z311" s="72"/>
      <c r="AA311" s="72"/>
      <c r="AB311" s="72"/>
      <c r="AC311" s="72"/>
      <c r="AD311" s="72"/>
      <c r="AE311" s="72"/>
      <c r="AF311" s="72"/>
      <c r="AG311" s="72"/>
      <c r="AH311" s="72"/>
      <c r="AI311" s="72"/>
      <c r="AJ311" s="72"/>
    </row>
    <row r="312" spans="1:36" ht="13" x14ac:dyDescent="0.15">
      <c r="A312" s="72"/>
      <c r="B312" s="72"/>
      <c r="C312" s="72"/>
      <c r="D312" s="72"/>
      <c r="E312" s="72"/>
      <c r="F312" s="72"/>
      <c r="G312" s="72"/>
      <c r="H312" s="72"/>
      <c r="I312" s="72"/>
      <c r="J312" s="72"/>
      <c r="K312" s="72"/>
      <c r="L312" s="72"/>
      <c r="M312" s="72"/>
      <c r="N312" s="72"/>
      <c r="O312" s="72"/>
      <c r="P312" s="72"/>
      <c r="Q312" s="72"/>
      <c r="R312" s="72"/>
      <c r="S312" s="72"/>
      <c r="T312" s="72"/>
      <c r="U312" s="72"/>
      <c r="V312" s="72"/>
      <c r="W312" s="72"/>
      <c r="X312" s="72"/>
      <c r="Y312" s="72"/>
      <c r="Z312" s="72"/>
      <c r="AA312" s="72"/>
      <c r="AB312" s="72"/>
      <c r="AC312" s="72"/>
      <c r="AD312" s="72"/>
      <c r="AE312" s="72"/>
      <c r="AF312" s="72"/>
      <c r="AG312" s="72"/>
      <c r="AH312" s="72"/>
      <c r="AI312" s="72"/>
      <c r="AJ312" s="72"/>
    </row>
    <row r="313" spans="1:36" ht="13" x14ac:dyDescent="0.15">
      <c r="A313" s="72"/>
      <c r="B313" s="72"/>
      <c r="C313" s="72"/>
      <c r="D313" s="72"/>
      <c r="E313" s="72"/>
      <c r="F313" s="72"/>
      <c r="G313" s="72"/>
      <c r="H313" s="72"/>
      <c r="I313" s="72"/>
      <c r="J313" s="72"/>
      <c r="K313" s="72"/>
      <c r="L313" s="72"/>
      <c r="M313" s="72"/>
      <c r="N313" s="72"/>
      <c r="O313" s="72"/>
      <c r="P313" s="72"/>
      <c r="Q313" s="72"/>
      <c r="R313" s="72"/>
      <c r="S313" s="72"/>
      <c r="T313" s="72"/>
      <c r="U313" s="72"/>
      <c r="V313" s="72"/>
      <c r="W313" s="72"/>
      <c r="X313" s="72"/>
      <c r="Y313" s="72"/>
      <c r="Z313" s="72"/>
      <c r="AA313" s="72"/>
      <c r="AB313" s="72"/>
      <c r="AC313" s="72"/>
      <c r="AD313" s="72"/>
      <c r="AE313" s="72"/>
      <c r="AF313" s="72"/>
      <c r="AG313" s="72"/>
      <c r="AH313" s="72"/>
      <c r="AI313" s="72"/>
      <c r="AJ313" s="72"/>
    </row>
    <row r="314" spans="1:36" ht="13" x14ac:dyDescent="0.15">
      <c r="A314" s="72"/>
      <c r="B314" s="72"/>
      <c r="C314" s="72"/>
      <c r="D314" s="72"/>
      <c r="E314" s="72"/>
      <c r="F314" s="72"/>
      <c r="G314" s="72"/>
      <c r="H314" s="72"/>
      <c r="I314" s="72"/>
      <c r="J314" s="72"/>
      <c r="K314" s="72"/>
      <c r="L314" s="72"/>
      <c r="M314" s="72"/>
      <c r="N314" s="72"/>
      <c r="O314" s="72"/>
      <c r="P314" s="72"/>
      <c r="Q314" s="72"/>
      <c r="R314" s="72"/>
      <c r="S314" s="72"/>
      <c r="T314" s="72"/>
      <c r="U314" s="72"/>
      <c r="V314" s="72"/>
      <c r="W314" s="72"/>
      <c r="X314" s="72"/>
      <c r="Y314" s="72"/>
      <c r="Z314" s="72"/>
      <c r="AA314" s="72"/>
      <c r="AB314" s="72"/>
      <c r="AC314" s="72"/>
      <c r="AD314" s="72"/>
      <c r="AE314" s="72"/>
      <c r="AF314" s="72"/>
      <c r="AG314" s="72"/>
      <c r="AH314" s="72"/>
      <c r="AI314" s="72"/>
      <c r="AJ314" s="72"/>
    </row>
    <row r="315" spans="1:36" ht="13" x14ac:dyDescent="0.15">
      <c r="A315" s="72"/>
      <c r="B315" s="72"/>
      <c r="C315" s="72"/>
      <c r="D315" s="72"/>
      <c r="E315" s="72"/>
      <c r="F315" s="72"/>
      <c r="G315" s="72"/>
      <c r="H315" s="72"/>
      <c r="I315" s="72"/>
      <c r="J315" s="72"/>
      <c r="K315" s="72"/>
      <c r="L315" s="72"/>
      <c r="M315" s="72"/>
      <c r="N315" s="72"/>
      <c r="O315" s="72"/>
      <c r="P315" s="72"/>
      <c r="Q315" s="72"/>
      <c r="R315" s="72"/>
      <c r="S315" s="72"/>
      <c r="T315" s="72"/>
      <c r="U315" s="72"/>
      <c r="V315" s="72"/>
      <c r="W315" s="72"/>
      <c r="X315" s="72"/>
      <c r="Y315" s="72"/>
      <c r="Z315" s="72"/>
      <c r="AA315" s="72"/>
      <c r="AB315" s="72"/>
      <c r="AC315" s="72"/>
      <c r="AD315" s="72"/>
      <c r="AE315" s="72"/>
      <c r="AF315" s="72"/>
      <c r="AG315" s="72"/>
      <c r="AH315" s="72"/>
      <c r="AI315" s="72"/>
      <c r="AJ315" s="72"/>
    </row>
    <row r="316" spans="1:36" ht="13" x14ac:dyDescent="0.15">
      <c r="A316" s="72"/>
      <c r="B316" s="72"/>
      <c r="C316" s="72"/>
      <c r="D316" s="72"/>
      <c r="E316" s="72"/>
      <c r="F316" s="72"/>
      <c r="G316" s="72"/>
      <c r="H316" s="72"/>
      <c r="I316" s="72"/>
      <c r="J316" s="72"/>
      <c r="K316" s="72"/>
      <c r="L316" s="72"/>
      <c r="M316" s="72"/>
      <c r="N316" s="72"/>
      <c r="O316" s="72"/>
      <c r="P316" s="72"/>
      <c r="Q316" s="72"/>
      <c r="R316" s="72"/>
      <c r="S316" s="72"/>
      <c r="T316" s="72"/>
      <c r="U316" s="72"/>
      <c r="V316" s="72"/>
      <c r="W316" s="72"/>
      <c r="X316" s="72"/>
      <c r="Y316" s="72"/>
      <c r="Z316" s="72"/>
      <c r="AA316" s="72"/>
      <c r="AB316" s="72"/>
      <c r="AC316" s="72"/>
      <c r="AD316" s="72"/>
      <c r="AE316" s="72"/>
      <c r="AF316" s="72"/>
      <c r="AG316" s="72"/>
      <c r="AH316" s="72"/>
      <c r="AI316" s="72"/>
      <c r="AJ316" s="72"/>
    </row>
    <row r="317" spans="1:36" ht="13" x14ac:dyDescent="0.15">
      <c r="A317" s="72"/>
      <c r="B317" s="72"/>
      <c r="C317" s="72"/>
      <c r="D317" s="72"/>
      <c r="E317" s="72"/>
      <c r="F317" s="72"/>
      <c r="G317" s="72"/>
      <c r="H317" s="72"/>
      <c r="I317" s="72"/>
      <c r="J317" s="72"/>
      <c r="K317" s="72"/>
      <c r="L317" s="72"/>
      <c r="M317" s="72"/>
      <c r="N317" s="72"/>
      <c r="O317" s="72"/>
      <c r="P317" s="72"/>
      <c r="Q317" s="72"/>
      <c r="R317" s="72"/>
      <c r="S317" s="72"/>
      <c r="T317" s="72"/>
      <c r="U317" s="72"/>
      <c r="V317" s="72"/>
      <c r="W317" s="72"/>
      <c r="X317" s="72"/>
      <c r="Y317" s="72"/>
      <c r="Z317" s="72"/>
      <c r="AA317" s="72"/>
      <c r="AB317" s="72"/>
      <c r="AC317" s="72"/>
      <c r="AD317" s="72"/>
      <c r="AE317" s="72"/>
      <c r="AF317" s="72"/>
      <c r="AG317" s="72"/>
      <c r="AH317" s="72"/>
      <c r="AI317" s="72"/>
      <c r="AJ317" s="72"/>
    </row>
    <row r="318" spans="1:36" ht="13" x14ac:dyDescent="0.15">
      <c r="A318" s="72"/>
      <c r="B318" s="72"/>
      <c r="C318" s="72"/>
      <c r="D318" s="72"/>
      <c r="E318" s="72"/>
      <c r="F318" s="72"/>
      <c r="G318" s="72"/>
      <c r="H318" s="72"/>
      <c r="I318" s="72"/>
      <c r="J318" s="72"/>
      <c r="K318" s="72"/>
      <c r="L318" s="72"/>
      <c r="M318" s="72"/>
      <c r="N318" s="72"/>
      <c r="O318" s="72"/>
      <c r="P318" s="72"/>
      <c r="Q318" s="72"/>
      <c r="R318" s="72"/>
      <c r="S318" s="72"/>
      <c r="T318" s="72"/>
      <c r="U318" s="72"/>
      <c r="V318" s="72"/>
      <c r="W318" s="72"/>
      <c r="X318" s="72"/>
      <c r="Y318" s="72"/>
      <c r="Z318" s="72"/>
      <c r="AA318" s="72"/>
      <c r="AB318" s="72"/>
      <c r="AC318" s="72"/>
      <c r="AD318" s="72"/>
      <c r="AE318" s="72"/>
      <c r="AF318" s="72"/>
      <c r="AG318" s="72"/>
      <c r="AH318" s="72"/>
      <c r="AI318" s="72"/>
      <c r="AJ318" s="72"/>
    </row>
    <row r="319" spans="1:36" ht="13" x14ac:dyDescent="0.15">
      <c r="A319" s="72"/>
      <c r="B319" s="72"/>
      <c r="C319" s="72"/>
      <c r="D319" s="72"/>
      <c r="E319" s="72"/>
      <c r="F319" s="72"/>
      <c r="G319" s="72"/>
      <c r="H319" s="72"/>
      <c r="I319" s="72"/>
      <c r="J319" s="72"/>
      <c r="K319" s="72"/>
      <c r="L319" s="72"/>
      <c r="M319" s="72"/>
      <c r="N319" s="72"/>
      <c r="O319" s="72"/>
      <c r="P319" s="72"/>
      <c r="Q319" s="72"/>
      <c r="R319" s="72"/>
      <c r="S319" s="72"/>
      <c r="T319" s="72"/>
      <c r="U319" s="72"/>
      <c r="V319" s="72"/>
      <c r="W319" s="72"/>
      <c r="X319" s="72"/>
      <c r="Y319" s="72"/>
      <c r="Z319" s="72"/>
      <c r="AA319" s="72"/>
      <c r="AB319" s="72"/>
      <c r="AC319" s="72"/>
      <c r="AD319" s="72"/>
      <c r="AE319" s="72"/>
      <c r="AF319" s="72"/>
      <c r="AG319" s="72"/>
      <c r="AH319" s="72"/>
      <c r="AI319" s="72"/>
      <c r="AJ319" s="72"/>
    </row>
    <row r="320" spans="1:36" ht="13" x14ac:dyDescent="0.15">
      <c r="A320" s="72"/>
      <c r="B320" s="72"/>
      <c r="C320" s="72"/>
      <c r="D320" s="72"/>
      <c r="E320" s="72"/>
      <c r="F320" s="72"/>
      <c r="G320" s="72"/>
      <c r="H320" s="72"/>
      <c r="I320" s="72"/>
      <c r="J320" s="72"/>
      <c r="K320" s="72"/>
      <c r="L320" s="72"/>
      <c r="M320" s="72"/>
      <c r="N320" s="72"/>
      <c r="O320" s="72"/>
      <c r="P320" s="72"/>
      <c r="Q320" s="72"/>
      <c r="R320" s="72"/>
      <c r="S320" s="72"/>
      <c r="T320" s="72"/>
      <c r="U320" s="72"/>
      <c r="V320" s="72"/>
      <c r="W320" s="72"/>
      <c r="X320" s="72"/>
      <c r="Y320" s="72"/>
      <c r="Z320" s="72"/>
      <c r="AA320" s="72"/>
      <c r="AB320" s="72"/>
      <c r="AC320" s="72"/>
      <c r="AD320" s="72"/>
      <c r="AE320" s="72"/>
      <c r="AF320" s="72"/>
      <c r="AG320" s="72"/>
      <c r="AH320" s="72"/>
      <c r="AI320" s="72"/>
      <c r="AJ320" s="72"/>
    </row>
    <row r="321" spans="1:36" ht="13" x14ac:dyDescent="0.15">
      <c r="A321" s="72"/>
      <c r="B321" s="72"/>
      <c r="C321" s="72"/>
      <c r="D321" s="72"/>
      <c r="E321" s="72"/>
      <c r="F321" s="72"/>
      <c r="G321" s="72"/>
      <c r="H321" s="72"/>
      <c r="I321" s="72"/>
      <c r="J321" s="72"/>
      <c r="K321" s="72"/>
      <c r="L321" s="72"/>
      <c r="M321" s="72"/>
      <c r="N321" s="72"/>
      <c r="O321" s="72"/>
      <c r="P321" s="72"/>
      <c r="Q321" s="72"/>
      <c r="R321" s="72"/>
      <c r="S321" s="72"/>
      <c r="T321" s="72"/>
      <c r="U321" s="72"/>
      <c r="V321" s="72"/>
      <c r="W321" s="72"/>
      <c r="X321" s="72"/>
      <c r="Y321" s="72"/>
      <c r="Z321" s="72"/>
      <c r="AA321" s="72"/>
      <c r="AB321" s="72"/>
      <c r="AC321" s="72"/>
      <c r="AD321" s="72"/>
      <c r="AE321" s="72"/>
      <c r="AF321" s="72"/>
      <c r="AG321" s="72"/>
      <c r="AH321" s="72"/>
      <c r="AI321" s="72"/>
      <c r="AJ321" s="72"/>
    </row>
    <row r="322" spans="1:36" ht="13" x14ac:dyDescent="0.15">
      <c r="A322" s="72"/>
      <c r="B322" s="72"/>
      <c r="C322" s="72"/>
      <c r="D322" s="72"/>
      <c r="E322" s="72"/>
      <c r="F322" s="72"/>
      <c r="G322" s="72"/>
      <c r="H322" s="72"/>
      <c r="I322" s="72"/>
      <c r="J322" s="72"/>
      <c r="K322" s="72"/>
      <c r="L322" s="72"/>
      <c r="M322" s="72"/>
      <c r="N322" s="72"/>
      <c r="O322" s="72"/>
      <c r="P322" s="72"/>
      <c r="Q322" s="72"/>
      <c r="R322" s="72"/>
      <c r="S322" s="72"/>
      <c r="T322" s="72"/>
      <c r="U322" s="72"/>
      <c r="V322" s="72"/>
      <c r="W322" s="72"/>
      <c r="X322" s="72"/>
      <c r="Y322" s="72"/>
      <c r="Z322" s="72"/>
      <c r="AA322" s="72"/>
      <c r="AB322" s="72"/>
      <c r="AC322" s="72"/>
      <c r="AD322" s="72"/>
      <c r="AE322" s="72"/>
      <c r="AF322" s="72"/>
      <c r="AG322" s="72"/>
      <c r="AH322" s="72"/>
      <c r="AI322" s="72"/>
      <c r="AJ322" s="72"/>
    </row>
    <row r="323" spans="1:36" ht="13" x14ac:dyDescent="0.15">
      <c r="A323" s="72"/>
      <c r="B323" s="72"/>
      <c r="C323" s="72"/>
      <c r="D323" s="72"/>
      <c r="E323" s="72"/>
      <c r="F323" s="72"/>
      <c r="G323" s="72"/>
      <c r="H323" s="72"/>
      <c r="I323" s="72"/>
      <c r="J323" s="72"/>
      <c r="K323" s="72"/>
      <c r="L323" s="72"/>
      <c r="M323" s="72"/>
      <c r="N323" s="72"/>
      <c r="O323" s="72"/>
      <c r="P323" s="72"/>
      <c r="Q323" s="72"/>
      <c r="R323" s="72"/>
      <c r="S323" s="72"/>
      <c r="T323" s="72"/>
      <c r="U323" s="72"/>
      <c r="V323" s="72"/>
      <c r="W323" s="72"/>
      <c r="X323" s="72"/>
      <c r="Y323" s="72"/>
      <c r="Z323" s="72"/>
      <c r="AA323" s="72"/>
      <c r="AB323" s="72"/>
      <c r="AC323" s="72"/>
      <c r="AD323" s="72"/>
      <c r="AE323" s="72"/>
      <c r="AF323" s="72"/>
      <c r="AG323" s="72"/>
      <c r="AH323" s="72"/>
      <c r="AI323" s="72"/>
      <c r="AJ323" s="72"/>
    </row>
    <row r="324" spans="1:36" ht="13" x14ac:dyDescent="0.15">
      <c r="A324" s="72"/>
      <c r="B324" s="72"/>
      <c r="C324" s="72"/>
      <c r="D324" s="72"/>
      <c r="E324" s="72"/>
      <c r="F324" s="72"/>
      <c r="G324" s="72"/>
      <c r="H324" s="72"/>
      <c r="I324" s="72"/>
      <c r="J324" s="72"/>
      <c r="K324" s="72"/>
      <c r="L324" s="72"/>
      <c r="M324" s="72"/>
      <c r="N324" s="72"/>
      <c r="O324" s="72"/>
      <c r="P324" s="72"/>
      <c r="Q324" s="72"/>
      <c r="R324" s="72"/>
      <c r="S324" s="72"/>
      <c r="T324" s="72"/>
      <c r="U324" s="72"/>
      <c r="V324" s="72"/>
      <c r="W324" s="72"/>
      <c r="X324" s="72"/>
      <c r="Y324" s="72"/>
      <c r="Z324" s="72"/>
      <c r="AA324" s="72"/>
      <c r="AB324" s="72"/>
      <c r="AC324" s="72"/>
      <c r="AD324" s="72"/>
      <c r="AE324" s="72"/>
      <c r="AF324" s="72"/>
      <c r="AG324" s="72"/>
      <c r="AH324" s="72"/>
      <c r="AI324" s="72"/>
      <c r="AJ324" s="72"/>
    </row>
    <row r="325" spans="1:36" ht="13" x14ac:dyDescent="0.15">
      <c r="A325" s="72"/>
      <c r="B325" s="72"/>
      <c r="C325" s="72"/>
      <c r="D325" s="72"/>
      <c r="E325" s="72"/>
      <c r="F325" s="72"/>
      <c r="G325" s="72"/>
      <c r="H325" s="72"/>
      <c r="I325" s="72"/>
      <c r="J325" s="72"/>
      <c r="K325" s="72"/>
      <c r="L325" s="72"/>
      <c r="M325" s="72"/>
      <c r="N325" s="72"/>
      <c r="O325" s="72"/>
      <c r="P325" s="72"/>
      <c r="Q325" s="72"/>
      <c r="R325" s="72"/>
      <c r="S325" s="72"/>
      <c r="T325" s="72"/>
      <c r="U325" s="72"/>
      <c r="V325" s="72"/>
      <c r="W325" s="72"/>
      <c r="X325" s="72"/>
      <c r="Y325" s="72"/>
      <c r="Z325" s="72"/>
      <c r="AA325" s="72"/>
      <c r="AB325" s="72"/>
      <c r="AC325" s="72"/>
      <c r="AD325" s="72"/>
      <c r="AE325" s="72"/>
      <c r="AF325" s="72"/>
      <c r="AG325" s="72"/>
      <c r="AH325" s="72"/>
      <c r="AI325" s="72"/>
      <c r="AJ325" s="72"/>
    </row>
    <row r="326" spans="1:36" ht="13" x14ac:dyDescent="0.15">
      <c r="A326" s="72"/>
      <c r="B326" s="72"/>
      <c r="C326" s="72"/>
      <c r="D326" s="72"/>
      <c r="E326" s="72"/>
      <c r="F326" s="72"/>
      <c r="G326" s="72"/>
      <c r="H326" s="72"/>
      <c r="I326" s="72"/>
      <c r="J326" s="72"/>
      <c r="K326" s="72"/>
      <c r="L326" s="72"/>
      <c r="M326" s="72"/>
      <c r="N326" s="72"/>
      <c r="O326" s="72"/>
      <c r="P326" s="72"/>
      <c r="Q326" s="72"/>
      <c r="R326" s="72"/>
      <c r="S326" s="72"/>
      <c r="T326" s="72"/>
      <c r="U326" s="72"/>
      <c r="V326" s="72"/>
      <c r="W326" s="72"/>
      <c r="X326" s="72"/>
      <c r="Y326" s="72"/>
      <c r="Z326" s="72"/>
      <c r="AA326" s="72"/>
      <c r="AB326" s="72"/>
      <c r="AC326" s="72"/>
      <c r="AD326" s="72"/>
      <c r="AE326" s="72"/>
      <c r="AF326" s="72"/>
      <c r="AG326" s="72"/>
      <c r="AH326" s="72"/>
      <c r="AI326" s="72"/>
      <c r="AJ326" s="72"/>
    </row>
    <row r="327" spans="1:36" ht="13" x14ac:dyDescent="0.15">
      <c r="A327" s="72"/>
      <c r="B327" s="72"/>
      <c r="C327" s="72"/>
      <c r="D327" s="72"/>
      <c r="E327" s="72"/>
      <c r="F327" s="72"/>
      <c r="G327" s="72"/>
      <c r="H327" s="72"/>
      <c r="I327" s="72"/>
      <c r="J327" s="72"/>
      <c r="K327" s="72"/>
      <c r="L327" s="72"/>
      <c r="M327" s="72"/>
      <c r="N327" s="72"/>
      <c r="O327" s="72"/>
      <c r="P327" s="72"/>
      <c r="Q327" s="72"/>
      <c r="R327" s="72"/>
      <c r="S327" s="72"/>
      <c r="T327" s="72"/>
      <c r="U327" s="72"/>
      <c r="V327" s="72"/>
      <c r="W327" s="72"/>
      <c r="X327" s="72"/>
      <c r="Y327" s="72"/>
      <c r="Z327" s="72"/>
      <c r="AA327" s="72"/>
      <c r="AB327" s="72"/>
      <c r="AC327" s="72"/>
      <c r="AD327" s="72"/>
      <c r="AE327" s="72"/>
      <c r="AF327" s="72"/>
      <c r="AG327" s="72"/>
      <c r="AH327" s="72"/>
      <c r="AI327" s="72"/>
      <c r="AJ327" s="72"/>
    </row>
    <row r="328" spans="1:36" ht="13" x14ac:dyDescent="0.15">
      <c r="A328" s="72"/>
      <c r="B328" s="72"/>
      <c r="C328" s="72"/>
      <c r="D328" s="72"/>
      <c r="E328" s="72"/>
      <c r="F328" s="72"/>
      <c r="G328" s="72"/>
      <c r="H328" s="72"/>
      <c r="I328" s="72"/>
      <c r="J328" s="72"/>
      <c r="K328" s="72"/>
      <c r="L328" s="72"/>
      <c r="M328" s="72"/>
      <c r="N328" s="72"/>
      <c r="O328" s="72"/>
      <c r="P328" s="72"/>
      <c r="Q328" s="72"/>
      <c r="R328" s="72"/>
      <c r="S328" s="72"/>
      <c r="T328" s="72"/>
      <c r="U328" s="72"/>
      <c r="V328" s="72"/>
      <c r="W328" s="72"/>
      <c r="X328" s="72"/>
      <c r="Y328" s="72"/>
      <c r="Z328" s="72"/>
      <c r="AA328" s="72"/>
      <c r="AB328" s="72"/>
      <c r="AC328" s="72"/>
      <c r="AD328" s="72"/>
      <c r="AE328" s="72"/>
      <c r="AF328" s="72"/>
      <c r="AG328" s="72"/>
      <c r="AH328" s="72"/>
      <c r="AI328" s="72"/>
      <c r="AJ328" s="72"/>
    </row>
    <row r="329" spans="1:36" ht="13" x14ac:dyDescent="0.15">
      <c r="A329" s="72"/>
      <c r="B329" s="72"/>
      <c r="C329" s="72"/>
      <c r="D329" s="72"/>
      <c r="E329" s="72"/>
      <c r="F329" s="72"/>
      <c r="G329" s="72"/>
      <c r="H329" s="72"/>
      <c r="I329" s="72"/>
      <c r="J329" s="72"/>
      <c r="K329" s="72"/>
      <c r="L329" s="72"/>
      <c r="M329" s="72"/>
      <c r="N329" s="72"/>
      <c r="O329" s="72"/>
      <c r="P329" s="72"/>
      <c r="Q329" s="72"/>
      <c r="R329" s="72"/>
      <c r="S329" s="72"/>
      <c r="T329" s="72"/>
      <c r="U329" s="72"/>
      <c r="V329" s="72"/>
      <c r="W329" s="72"/>
      <c r="X329" s="72"/>
      <c r="Y329" s="72"/>
      <c r="Z329" s="72"/>
      <c r="AA329" s="72"/>
      <c r="AB329" s="72"/>
      <c r="AC329" s="72"/>
      <c r="AD329" s="72"/>
      <c r="AE329" s="72"/>
      <c r="AF329" s="72"/>
      <c r="AG329" s="72"/>
      <c r="AH329" s="72"/>
      <c r="AI329" s="72"/>
      <c r="AJ329" s="72"/>
    </row>
    <row r="330" spans="1:36" ht="13" x14ac:dyDescent="0.15">
      <c r="A330" s="72"/>
      <c r="B330" s="72"/>
      <c r="C330" s="72"/>
      <c r="D330" s="72"/>
      <c r="E330" s="72"/>
      <c r="F330" s="72"/>
      <c r="G330" s="72"/>
      <c r="H330" s="72"/>
      <c r="I330" s="72"/>
      <c r="J330" s="72"/>
      <c r="K330" s="72"/>
      <c r="L330" s="72"/>
      <c r="M330" s="72"/>
      <c r="N330" s="72"/>
      <c r="O330" s="72"/>
      <c r="P330" s="72"/>
      <c r="Q330" s="72"/>
      <c r="R330" s="72"/>
      <c r="S330" s="72"/>
      <c r="T330" s="72"/>
      <c r="U330" s="72"/>
      <c r="V330" s="72"/>
      <c r="W330" s="72"/>
      <c r="X330" s="72"/>
      <c r="Y330" s="72"/>
      <c r="Z330" s="72"/>
      <c r="AA330" s="72"/>
      <c r="AB330" s="72"/>
      <c r="AC330" s="72"/>
      <c r="AD330" s="72"/>
      <c r="AE330" s="72"/>
      <c r="AF330" s="72"/>
      <c r="AG330" s="72"/>
      <c r="AH330" s="72"/>
      <c r="AI330" s="72"/>
      <c r="AJ330" s="72"/>
    </row>
    <row r="331" spans="1:36" ht="13" x14ac:dyDescent="0.15">
      <c r="A331" s="72"/>
      <c r="B331" s="72"/>
      <c r="C331" s="72"/>
      <c r="D331" s="72"/>
      <c r="E331" s="72"/>
      <c r="F331" s="72"/>
      <c r="G331" s="72"/>
      <c r="H331" s="72"/>
      <c r="I331" s="72"/>
      <c r="J331" s="72"/>
      <c r="K331" s="72"/>
      <c r="L331" s="72"/>
      <c r="M331" s="72"/>
      <c r="N331" s="72"/>
      <c r="O331" s="72"/>
      <c r="P331" s="72"/>
      <c r="Q331" s="72"/>
      <c r="R331" s="72"/>
      <c r="S331" s="72"/>
      <c r="T331" s="72"/>
      <c r="U331" s="72"/>
      <c r="V331" s="72"/>
      <c r="W331" s="72"/>
      <c r="X331" s="72"/>
      <c r="Y331" s="72"/>
      <c r="Z331" s="72"/>
      <c r="AA331" s="72"/>
      <c r="AB331" s="72"/>
      <c r="AC331" s="72"/>
      <c r="AD331" s="72"/>
      <c r="AE331" s="72"/>
      <c r="AF331" s="72"/>
      <c r="AG331" s="72"/>
      <c r="AH331" s="72"/>
      <c r="AI331" s="72"/>
      <c r="AJ331" s="72"/>
    </row>
    <row r="332" spans="1:36" ht="13" x14ac:dyDescent="0.15">
      <c r="A332" s="72"/>
      <c r="B332" s="72"/>
      <c r="C332" s="72"/>
      <c r="D332" s="72"/>
      <c r="E332" s="72"/>
      <c r="F332" s="72"/>
      <c r="G332" s="72"/>
      <c r="H332" s="72"/>
      <c r="I332" s="72"/>
      <c r="J332" s="72"/>
      <c r="K332" s="72"/>
      <c r="L332" s="72"/>
      <c r="M332" s="72"/>
      <c r="N332" s="72"/>
      <c r="O332" s="72"/>
      <c r="P332" s="72"/>
      <c r="Q332" s="72"/>
      <c r="R332" s="72"/>
      <c r="S332" s="72"/>
      <c r="T332" s="72"/>
      <c r="U332" s="72"/>
      <c r="V332" s="72"/>
      <c r="W332" s="72"/>
      <c r="X332" s="72"/>
      <c r="Y332" s="72"/>
      <c r="Z332" s="72"/>
      <c r="AA332" s="72"/>
      <c r="AB332" s="72"/>
      <c r="AC332" s="72"/>
      <c r="AD332" s="72"/>
      <c r="AE332" s="72"/>
      <c r="AF332" s="72"/>
      <c r="AG332" s="72"/>
      <c r="AH332" s="72"/>
      <c r="AI332" s="72"/>
      <c r="AJ332" s="72"/>
    </row>
    <row r="333" spans="1:36" ht="13" x14ac:dyDescent="0.15">
      <c r="A333" s="72"/>
      <c r="B333" s="72"/>
      <c r="C333" s="72"/>
      <c r="D333" s="72"/>
      <c r="E333" s="72"/>
      <c r="F333" s="72"/>
      <c r="G333" s="72"/>
      <c r="H333" s="72"/>
      <c r="I333" s="72"/>
      <c r="J333" s="72"/>
      <c r="K333" s="72"/>
      <c r="L333" s="72"/>
      <c r="M333" s="72"/>
      <c r="N333" s="72"/>
      <c r="O333" s="72"/>
      <c r="P333" s="72"/>
      <c r="Q333" s="72"/>
      <c r="R333" s="72"/>
      <c r="S333" s="72"/>
      <c r="T333" s="72"/>
      <c r="U333" s="72"/>
      <c r="V333" s="72"/>
      <c r="W333" s="72"/>
      <c r="X333" s="72"/>
      <c r="Y333" s="72"/>
      <c r="Z333" s="72"/>
      <c r="AA333" s="72"/>
      <c r="AB333" s="72"/>
      <c r="AC333" s="72"/>
      <c r="AD333" s="72"/>
      <c r="AE333" s="72"/>
      <c r="AF333" s="72"/>
      <c r="AG333" s="72"/>
      <c r="AH333" s="72"/>
      <c r="AI333" s="72"/>
      <c r="AJ333" s="72"/>
    </row>
    <row r="334" spans="1:36" ht="13" x14ac:dyDescent="0.15">
      <c r="A334" s="72"/>
      <c r="B334" s="72"/>
      <c r="C334" s="72"/>
      <c r="D334" s="72"/>
      <c r="E334" s="72"/>
      <c r="F334" s="72"/>
      <c r="G334" s="72"/>
      <c r="H334" s="72"/>
      <c r="I334" s="72"/>
      <c r="J334" s="72"/>
      <c r="K334" s="72"/>
      <c r="L334" s="72"/>
      <c r="M334" s="72"/>
      <c r="N334" s="72"/>
      <c r="O334" s="72"/>
      <c r="P334" s="72"/>
      <c r="Q334" s="72"/>
      <c r="R334" s="72"/>
      <c r="S334" s="72"/>
      <c r="T334" s="72"/>
      <c r="U334" s="72"/>
      <c r="V334" s="72"/>
      <c r="W334" s="72"/>
      <c r="X334" s="72"/>
      <c r="Y334" s="72"/>
      <c r="Z334" s="72"/>
      <c r="AA334" s="72"/>
      <c r="AB334" s="72"/>
      <c r="AC334" s="72"/>
      <c r="AD334" s="72"/>
      <c r="AE334" s="72"/>
      <c r="AF334" s="72"/>
      <c r="AG334" s="72"/>
      <c r="AH334" s="72"/>
      <c r="AI334" s="72"/>
      <c r="AJ334" s="72"/>
    </row>
    <row r="335" spans="1:36" ht="13" x14ac:dyDescent="0.15">
      <c r="A335" s="72"/>
      <c r="B335" s="72"/>
      <c r="C335" s="72"/>
      <c r="D335" s="72"/>
      <c r="E335" s="72"/>
      <c r="F335" s="72"/>
      <c r="G335" s="72"/>
      <c r="H335" s="72"/>
      <c r="I335" s="72"/>
      <c r="J335" s="72"/>
      <c r="K335" s="72"/>
      <c r="L335" s="72"/>
      <c r="M335" s="72"/>
      <c r="N335" s="72"/>
      <c r="O335" s="72"/>
      <c r="P335" s="72"/>
      <c r="Q335" s="72"/>
      <c r="R335" s="72"/>
      <c r="S335" s="72"/>
      <c r="T335" s="72"/>
      <c r="U335" s="72"/>
      <c r="V335" s="72"/>
      <c r="W335" s="72"/>
      <c r="X335" s="72"/>
      <c r="Y335" s="72"/>
      <c r="Z335" s="72"/>
      <c r="AA335" s="72"/>
      <c r="AB335" s="72"/>
      <c r="AC335" s="72"/>
      <c r="AD335" s="72"/>
      <c r="AE335" s="72"/>
      <c r="AF335" s="72"/>
      <c r="AG335" s="72"/>
      <c r="AH335" s="72"/>
      <c r="AI335" s="72"/>
      <c r="AJ335" s="72"/>
    </row>
    <row r="336" spans="1:36" ht="13" x14ac:dyDescent="0.15">
      <c r="A336" s="72"/>
      <c r="B336" s="72"/>
      <c r="C336" s="72"/>
      <c r="D336" s="72"/>
      <c r="E336" s="72"/>
      <c r="F336" s="72"/>
      <c r="G336" s="72"/>
      <c r="H336" s="72"/>
      <c r="I336" s="72"/>
      <c r="J336" s="72"/>
      <c r="K336" s="72"/>
      <c r="L336" s="72"/>
      <c r="M336" s="72"/>
      <c r="N336" s="72"/>
      <c r="O336" s="72"/>
      <c r="P336" s="72"/>
      <c r="Q336" s="72"/>
      <c r="R336" s="72"/>
      <c r="S336" s="72"/>
      <c r="T336" s="72"/>
      <c r="U336" s="72"/>
      <c r="V336" s="72"/>
      <c r="W336" s="72"/>
      <c r="X336" s="72"/>
      <c r="Y336" s="72"/>
      <c r="Z336" s="72"/>
      <c r="AA336" s="72"/>
      <c r="AB336" s="72"/>
      <c r="AC336" s="72"/>
      <c r="AD336" s="72"/>
      <c r="AE336" s="72"/>
      <c r="AF336" s="72"/>
      <c r="AG336" s="72"/>
      <c r="AH336" s="72"/>
      <c r="AI336" s="72"/>
      <c r="AJ336" s="72"/>
    </row>
    <row r="337" spans="1:36" ht="13" x14ac:dyDescent="0.15">
      <c r="A337" s="72"/>
      <c r="B337" s="72"/>
      <c r="C337" s="72"/>
      <c r="D337" s="72"/>
      <c r="E337" s="72"/>
      <c r="F337" s="72"/>
      <c r="G337" s="72"/>
      <c r="H337" s="72"/>
      <c r="I337" s="72"/>
      <c r="J337" s="72"/>
      <c r="K337" s="72"/>
      <c r="L337" s="72"/>
      <c r="M337" s="72"/>
      <c r="N337" s="72"/>
      <c r="O337" s="72"/>
      <c r="P337" s="72"/>
      <c r="Q337" s="72"/>
      <c r="R337" s="72"/>
      <c r="S337" s="72"/>
      <c r="T337" s="72"/>
      <c r="U337" s="72"/>
      <c r="V337" s="72"/>
      <c r="W337" s="72"/>
      <c r="X337" s="72"/>
      <c r="Y337" s="72"/>
      <c r="Z337" s="72"/>
      <c r="AA337" s="72"/>
      <c r="AB337" s="72"/>
      <c r="AC337" s="72"/>
      <c r="AD337" s="72"/>
      <c r="AE337" s="72"/>
      <c r="AF337" s="72"/>
      <c r="AG337" s="72"/>
      <c r="AH337" s="72"/>
      <c r="AI337" s="72"/>
      <c r="AJ337" s="72"/>
    </row>
    <row r="338" spans="1:36" ht="13" x14ac:dyDescent="0.15">
      <c r="A338" s="72"/>
      <c r="B338" s="72"/>
      <c r="C338" s="72"/>
      <c r="D338" s="72"/>
      <c r="E338" s="72"/>
      <c r="F338" s="72"/>
      <c r="G338" s="72"/>
      <c r="H338" s="72"/>
      <c r="I338" s="72"/>
      <c r="J338" s="72"/>
      <c r="K338" s="72"/>
      <c r="L338" s="72"/>
      <c r="M338" s="72"/>
      <c r="N338" s="72"/>
      <c r="O338" s="72"/>
      <c r="P338" s="72"/>
      <c r="Q338" s="72"/>
      <c r="R338" s="72"/>
      <c r="S338" s="72"/>
      <c r="T338" s="72"/>
      <c r="U338" s="72"/>
      <c r="V338" s="72"/>
      <c r="W338" s="72"/>
      <c r="X338" s="72"/>
      <c r="Y338" s="72"/>
      <c r="Z338" s="72"/>
      <c r="AA338" s="72"/>
      <c r="AB338" s="72"/>
      <c r="AC338" s="72"/>
      <c r="AD338" s="72"/>
      <c r="AE338" s="72"/>
      <c r="AF338" s="72"/>
      <c r="AG338" s="72"/>
      <c r="AH338" s="72"/>
      <c r="AI338" s="72"/>
      <c r="AJ338" s="72"/>
    </row>
    <row r="339" spans="1:36" ht="13" x14ac:dyDescent="0.15">
      <c r="A339" s="72"/>
      <c r="B339" s="72"/>
      <c r="C339" s="72"/>
      <c r="D339" s="72"/>
      <c r="E339" s="72"/>
      <c r="F339" s="72"/>
      <c r="G339" s="72"/>
      <c r="H339" s="72"/>
      <c r="I339" s="72"/>
      <c r="J339" s="72"/>
      <c r="K339" s="72"/>
      <c r="L339" s="72"/>
      <c r="M339" s="72"/>
      <c r="N339" s="72"/>
      <c r="O339" s="72"/>
      <c r="P339" s="72"/>
      <c r="Q339" s="72"/>
      <c r="R339" s="72"/>
      <c r="S339" s="72"/>
      <c r="T339" s="72"/>
      <c r="U339" s="72"/>
      <c r="V339" s="72"/>
      <c r="W339" s="72"/>
      <c r="X339" s="72"/>
      <c r="Y339" s="72"/>
      <c r="Z339" s="72"/>
      <c r="AA339" s="72"/>
      <c r="AB339" s="72"/>
      <c r="AC339" s="72"/>
      <c r="AD339" s="72"/>
      <c r="AE339" s="72"/>
      <c r="AF339" s="72"/>
      <c r="AG339" s="72"/>
      <c r="AH339" s="72"/>
      <c r="AI339" s="72"/>
      <c r="AJ339" s="72"/>
    </row>
    <row r="340" spans="1:36" ht="13" x14ac:dyDescent="0.15">
      <c r="A340" s="72"/>
      <c r="B340" s="72"/>
      <c r="C340" s="72"/>
      <c r="D340" s="72"/>
      <c r="E340" s="72"/>
      <c r="F340" s="72"/>
      <c r="G340" s="72"/>
      <c r="H340" s="72"/>
      <c r="I340" s="72"/>
      <c r="J340" s="72"/>
      <c r="K340" s="72"/>
      <c r="L340" s="72"/>
      <c r="M340" s="72"/>
      <c r="N340" s="72"/>
      <c r="O340" s="72"/>
      <c r="P340" s="72"/>
      <c r="Q340" s="72"/>
      <c r="R340" s="72"/>
      <c r="S340" s="72"/>
      <c r="T340" s="72"/>
      <c r="U340" s="72"/>
      <c r="V340" s="72"/>
      <c r="W340" s="72"/>
      <c r="X340" s="72"/>
      <c r="Y340" s="72"/>
      <c r="Z340" s="72"/>
      <c r="AA340" s="72"/>
      <c r="AB340" s="72"/>
      <c r="AC340" s="72"/>
      <c r="AD340" s="72"/>
      <c r="AE340" s="72"/>
      <c r="AF340" s="72"/>
      <c r="AG340" s="72"/>
      <c r="AH340" s="72"/>
      <c r="AI340" s="72"/>
      <c r="AJ340" s="72"/>
    </row>
    <row r="341" spans="1:36" ht="13" x14ac:dyDescent="0.15">
      <c r="A341" s="72"/>
      <c r="B341" s="72"/>
      <c r="C341" s="72"/>
      <c r="D341" s="72"/>
      <c r="E341" s="72"/>
      <c r="F341" s="72"/>
      <c r="G341" s="72"/>
      <c r="H341" s="72"/>
      <c r="I341" s="72"/>
      <c r="J341" s="72"/>
      <c r="K341" s="72"/>
      <c r="L341" s="72"/>
      <c r="M341" s="72"/>
      <c r="N341" s="72"/>
      <c r="O341" s="72"/>
      <c r="P341" s="72"/>
      <c r="Q341" s="72"/>
      <c r="R341" s="72"/>
      <c r="S341" s="72"/>
      <c r="T341" s="72"/>
      <c r="U341" s="72"/>
      <c r="V341" s="72"/>
      <c r="W341" s="72"/>
      <c r="X341" s="72"/>
      <c r="Y341" s="72"/>
      <c r="Z341" s="72"/>
      <c r="AA341" s="72"/>
      <c r="AB341" s="72"/>
      <c r="AC341" s="72"/>
      <c r="AD341" s="72"/>
      <c r="AE341" s="72"/>
      <c r="AF341" s="72"/>
      <c r="AG341" s="72"/>
      <c r="AH341" s="72"/>
      <c r="AI341" s="72"/>
      <c r="AJ341" s="72"/>
    </row>
    <row r="342" spans="1:36" ht="13" x14ac:dyDescent="0.15">
      <c r="A342" s="72"/>
      <c r="B342" s="72"/>
      <c r="C342" s="72"/>
      <c r="D342" s="72"/>
      <c r="E342" s="72"/>
      <c r="F342" s="72"/>
      <c r="G342" s="72"/>
      <c r="H342" s="72"/>
      <c r="I342" s="72"/>
      <c r="J342" s="72"/>
      <c r="K342" s="72"/>
      <c r="L342" s="72"/>
      <c r="M342" s="72"/>
      <c r="N342" s="72"/>
      <c r="O342" s="72"/>
      <c r="P342" s="72"/>
      <c r="Q342" s="72"/>
      <c r="R342" s="72"/>
      <c r="S342" s="72"/>
      <c r="T342" s="72"/>
      <c r="U342" s="72"/>
      <c r="V342" s="72"/>
      <c r="W342" s="72"/>
      <c r="X342" s="72"/>
      <c r="Y342" s="72"/>
      <c r="Z342" s="72"/>
      <c r="AA342" s="72"/>
      <c r="AB342" s="72"/>
      <c r="AC342" s="72"/>
      <c r="AD342" s="72"/>
      <c r="AE342" s="72"/>
      <c r="AF342" s="72"/>
      <c r="AG342" s="72"/>
      <c r="AH342" s="72"/>
      <c r="AI342" s="72"/>
      <c r="AJ342" s="72"/>
    </row>
    <row r="343" spans="1:36" ht="13" x14ac:dyDescent="0.15">
      <c r="A343" s="72"/>
      <c r="B343" s="72"/>
      <c r="C343" s="72"/>
      <c r="D343" s="72"/>
      <c r="E343" s="72"/>
      <c r="F343" s="72"/>
      <c r="G343" s="72"/>
      <c r="H343" s="72"/>
      <c r="I343" s="72"/>
      <c r="J343" s="72"/>
      <c r="K343" s="72"/>
      <c r="L343" s="72"/>
      <c r="M343" s="72"/>
      <c r="N343" s="72"/>
      <c r="O343" s="72"/>
      <c r="P343" s="72"/>
      <c r="Q343" s="72"/>
      <c r="R343" s="72"/>
      <c r="S343" s="72"/>
      <c r="T343" s="72"/>
      <c r="U343" s="72"/>
      <c r="V343" s="72"/>
      <c r="W343" s="72"/>
      <c r="X343" s="72"/>
      <c r="Y343" s="72"/>
      <c r="Z343" s="72"/>
      <c r="AA343" s="72"/>
      <c r="AB343" s="72"/>
      <c r="AC343" s="72"/>
      <c r="AD343" s="72"/>
      <c r="AE343" s="72"/>
      <c r="AF343" s="72"/>
      <c r="AG343" s="72"/>
      <c r="AH343" s="72"/>
      <c r="AI343" s="72"/>
      <c r="AJ343" s="72"/>
    </row>
    <row r="344" spans="1:36" ht="13" x14ac:dyDescent="0.15">
      <c r="A344" s="72"/>
      <c r="B344" s="72"/>
      <c r="C344" s="72"/>
      <c r="D344" s="72"/>
      <c r="E344" s="72"/>
      <c r="F344" s="72"/>
      <c r="G344" s="72"/>
      <c r="H344" s="72"/>
      <c r="I344" s="72"/>
      <c r="J344" s="72"/>
      <c r="K344" s="72"/>
      <c r="L344" s="72"/>
      <c r="M344" s="72"/>
      <c r="N344" s="72"/>
      <c r="O344" s="72"/>
      <c r="P344" s="72"/>
      <c r="Q344" s="72"/>
      <c r="R344" s="72"/>
      <c r="S344" s="72"/>
      <c r="T344" s="72"/>
      <c r="U344" s="72"/>
      <c r="V344" s="72"/>
      <c r="W344" s="72"/>
      <c r="X344" s="72"/>
      <c r="Y344" s="72"/>
      <c r="Z344" s="72"/>
      <c r="AA344" s="72"/>
      <c r="AB344" s="72"/>
      <c r="AC344" s="72"/>
      <c r="AD344" s="72"/>
      <c r="AE344" s="72"/>
      <c r="AF344" s="72"/>
      <c r="AG344" s="72"/>
      <c r="AH344" s="72"/>
      <c r="AI344" s="72"/>
      <c r="AJ344" s="72"/>
    </row>
    <row r="345" spans="1:36" ht="13" x14ac:dyDescent="0.15">
      <c r="A345" s="72"/>
      <c r="B345" s="72"/>
      <c r="C345" s="72"/>
      <c r="D345" s="72"/>
      <c r="E345" s="72"/>
      <c r="F345" s="72"/>
      <c r="G345" s="72"/>
      <c r="H345" s="72"/>
      <c r="I345" s="72"/>
      <c r="J345" s="72"/>
      <c r="K345" s="72"/>
      <c r="L345" s="72"/>
      <c r="M345" s="72"/>
      <c r="N345" s="72"/>
      <c r="O345" s="72"/>
      <c r="P345" s="72"/>
      <c r="Q345" s="72"/>
      <c r="R345" s="72"/>
      <c r="S345" s="72"/>
      <c r="T345" s="72"/>
      <c r="U345" s="72"/>
      <c r="V345" s="72"/>
      <c r="W345" s="72"/>
      <c r="X345" s="72"/>
      <c r="Y345" s="72"/>
      <c r="Z345" s="72"/>
      <c r="AA345" s="72"/>
      <c r="AB345" s="72"/>
      <c r="AC345" s="72"/>
      <c r="AD345" s="72"/>
      <c r="AE345" s="72"/>
      <c r="AF345" s="72"/>
      <c r="AG345" s="72"/>
      <c r="AH345" s="72"/>
      <c r="AI345" s="72"/>
      <c r="AJ345" s="72"/>
    </row>
    <row r="346" spans="1:36" ht="13" x14ac:dyDescent="0.15">
      <c r="A346" s="72"/>
      <c r="B346" s="72"/>
      <c r="C346" s="72"/>
      <c r="D346" s="72"/>
      <c r="E346" s="72"/>
      <c r="F346" s="72"/>
      <c r="G346" s="72"/>
      <c r="H346" s="72"/>
      <c r="I346" s="72"/>
      <c r="J346" s="72"/>
      <c r="K346" s="72"/>
      <c r="L346" s="72"/>
      <c r="M346" s="72"/>
      <c r="N346" s="72"/>
      <c r="O346" s="72"/>
      <c r="P346" s="72"/>
      <c r="Q346" s="72"/>
      <c r="R346" s="72"/>
      <c r="S346" s="72"/>
      <c r="T346" s="72"/>
      <c r="U346" s="72"/>
      <c r="V346" s="72"/>
      <c r="W346" s="72"/>
      <c r="X346" s="72"/>
      <c r="Y346" s="72"/>
      <c r="Z346" s="72"/>
      <c r="AA346" s="72"/>
      <c r="AB346" s="72"/>
      <c r="AC346" s="72"/>
      <c r="AD346" s="72"/>
      <c r="AE346" s="72"/>
      <c r="AF346" s="72"/>
      <c r="AG346" s="72"/>
      <c r="AH346" s="72"/>
      <c r="AI346" s="72"/>
      <c r="AJ346" s="72"/>
    </row>
    <row r="347" spans="1:36" ht="13" x14ac:dyDescent="0.15">
      <c r="A347" s="72"/>
      <c r="B347" s="72"/>
      <c r="C347" s="72"/>
      <c r="D347" s="72"/>
      <c r="E347" s="72"/>
      <c r="F347" s="72"/>
      <c r="G347" s="72"/>
      <c r="H347" s="72"/>
      <c r="I347" s="72"/>
      <c r="J347" s="72"/>
      <c r="K347" s="72"/>
      <c r="L347" s="72"/>
      <c r="M347" s="72"/>
      <c r="N347" s="72"/>
      <c r="O347" s="72"/>
      <c r="P347" s="72"/>
      <c r="Q347" s="72"/>
      <c r="R347" s="72"/>
      <c r="S347" s="72"/>
      <c r="T347" s="72"/>
      <c r="U347" s="72"/>
      <c r="V347" s="72"/>
      <c r="W347" s="72"/>
      <c r="X347" s="72"/>
      <c r="Y347" s="72"/>
      <c r="Z347" s="72"/>
      <c r="AA347" s="72"/>
      <c r="AB347" s="72"/>
      <c r="AC347" s="72"/>
      <c r="AD347" s="72"/>
      <c r="AE347" s="72"/>
      <c r="AF347" s="72"/>
      <c r="AG347" s="72"/>
      <c r="AH347" s="72"/>
      <c r="AI347" s="72"/>
      <c r="AJ347" s="72"/>
    </row>
    <row r="348" spans="1:36" ht="13" x14ac:dyDescent="0.15">
      <c r="A348" s="72"/>
      <c r="B348" s="72"/>
      <c r="C348" s="72"/>
      <c r="D348" s="72"/>
      <c r="E348" s="72"/>
      <c r="F348" s="72"/>
      <c r="G348" s="72"/>
      <c r="H348" s="72"/>
      <c r="I348" s="72"/>
      <c r="J348" s="72"/>
      <c r="K348" s="72"/>
      <c r="L348" s="72"/>
      <c r="M348" s="72"/>
      <c r="N348" s="72"/>
      <c r="O348" s="72"/>
      <c r="P348" s="72"/>
      <c r="Q348" s="72"/>
      <c r="R348" s="72"/>
      <c r="S348" s="72"/>
      <c r="T348" s="72"/>
      <c r="U348" s="72"/>
      <c r="V348" s="72"/>
      <c r="W348" s="72"/>
      <c r="X348" s="72"/>
      <c r="Y348" s="72"/>
      <c r="Z348" s="72"/>
      <c r="AA348" s="72"/>
      <c r="AB348" s="72"/>
      <c r="AC348" s="72"/>
      <c r="AD348" s="72"/>
      <c r="AE348" s="72"/>
      <c r="AF348" s="72"/>
      <c r="AG348" s="72"/>
      <c r="AH348" s="72"/>
      <c r="AI348" s="72"/>
      <c r="AJ348" s="72"/>
    </row>
    <row r="349" spans="1:36" ht="13" x14ac:dyDescent="0.15">
      <c r="A349" s="72"/>
      <c r="B349" s="72"/>
      <c r="C349" s="72"/>
      <c r="D349" s="72"/>
      <c r="E349" s="72"/>
      <c r="F349" s="72"/>
      <c r="G349" s="72"/>
      <c r="H349" s="72"/>
      <c r="I349" s="72"/>
      <c r="J349" s="72"/>
      <c r="K349" s="72"/>
      <c r="L349" s="72"/>
      <c r="M349" s="72"/>
      <c r="N349" s="72"/>
      <c r="O349" s="72"/>
      <c r="P349" s="72"/>
      <c r="Q349" s="72"/>
      <c r="R349" s="72"/>
      <c r="S349" s="72"/>
      <c r="T349" s="72"/>
      <c r="U349" s="72"/>
      <c r="V349" s="72"/>
      <c r="W349" s="72"/>
      <c r="X349" s="72"/>
      <c r="Y349" s="72"/>
      <c r="Z349" s="72"/>
      <c r="AA349" s="72"/>
      <c r="AB349" s="72"/>
      <c r="AC349" s="72"/>
      <c r="AD349" s="72"/>
      <c r="AE349" s="72"/>
      <c r="AF349" s="72"/>
      <c r="AG349" s="72"/>
      <c r="AH349" s="72"/>
      <c r="AI349" s="72"/>
      <c r="AJ349" s="72"/>
    </row>
    <row r="350" spans="1:36" ht="13" x14ac:dyDescent="0.15">
      <c r="A350" s="72"/>
      <c r="B350" s="72"/>
      <c r="C350" s="72"/>
      <c r="D350" s="72"/>
      <c r="E350" s="72"/>
      <c r="F350" s="72"/>
      <c r="G350" s="72"/>
      <c r="H350" s="72"/>
      <c r="I350" s="72"/>
      <c r="J350" s="72"/>
      <c r="K350" s="72"/>
      <c r="L350" s="72"/>
      <c r="M350" s="72"/>
      <c r="N350" s="72"/>
      <c r="O350" s="72"/>
      <c r="P350" s="72"/>
      <c r="Q350" s="72"/>
      <c r="R350" s="72"/>
      <c r="S350" s="72"/>
      <c r="T350" s="72"/>
      <c r="U350" s="72"/>
      <c r="V350" s="72"/>
      <c r="W350" s="72"/>
      <c r="X350" s="72"/>
      <c r="Y350" s="72"/>
      <c r="Z350" s="72"/>
      <c r="AA350" s="72"/>
      <c r="AB350" s="72"/>
      <c r="AC350" s="72"/>
      <c r="AD350" s="72"/>
      <c r="AE350" s="72"/>
      <c r="AF350" s="72"/>
      <c r="AG350" s="72"/>
      <c r="AH350" s="72"/>
      <c r="AI350" s="72"/>
      <c r="AJ350" s="72"/>
    </row>
    <row r="351" spans="1:36" ht="13" x14ac:dyDescent="0.15">
      <c r="A351" s="72"/>
      <c r="B351" s="72"/>
      <c r="C351" s="72"/>
      <c r="D351" s="72"/>
      <c r="E351" s="72"/>
      <c r="F351" s="72"/>
      <c r="G351" s="72"/>
      <c r="H351" s="72"/>
      <c r="I351" s="72"/>
      <c r="J351" s="72"/>
      <c r="K351" s="72"/>
      <c r="L351" s="72"/>
      <c r="M351" s="72"/>
      <c r="N351" s="72"/>
      <c r="O351" s="72"/>
      <c r="P351" s="72"/>
      <c r="Q351" s="72"/>
      <c r="R351" s="72"/>
      <c r="S351" s="72"/>
      <c r="T351" s="72"/>
      <c r="U351" s="72"/>
      <c r="V351" s="72"/>
      <c r="W351" s="72"/>
      <c r="X351" s="72"/>
      <c r="Y351" s="72"/>
      <c r="Z351" s="72"/>
      <c r="AA351" s="72"/>
      <c r="AB351" s="72"/>
      <c r="AC351" s="72"/>
      <c r="AD351" s="72"/>
      <c r="AE351" s="72"/>
      <c r="AF351" s="72"/>
      <c r="AG351" s="72"/>
      <c r="AH351" s="72"/>
      <c r="AI351" s="72"/>
      <c r="AJ351" s="72"/>
    </row>
    <row r="352" spans="1:36" ht="13" x14ac:dyDescent="0.15">
      <c r="A352" s="72"/>
      <c r="B352" s="72"/>
      <c r="C352" s="72"/>
      <c r="D352" s="72"/>
      <c r="E352" s="72"/>
      <c r="F352" s="72"/>
      <c r="G352" s="72"/>
      <c r="H352" s="72"/>
      <c r="I352" s="72"/>
      <c r="J352" s="72"/>
      <c r="K352" s="72"/>
      <c r="L352" s="72"/>
      <c r="M352" s="72"/>
      <c r="N352" s="72"/>
      <c r="O352" s="72"/>
      <c r="P352" s="72"/>
      <c r="Q352" s="72"/>
      <c r="R352" s="72"/>
      <c r="S352" s="72"/>
      <c r="T352" s="72"/>
      <c r="U352" s="72"/>
      <c r="V352" s="72"/>
      <c r="W352" s="72"/>
      <c r="X352" s="72"/>
      <c r="Y352" s="72"/>
      <c r="Z352" s="72"/>
      <c r="AA352" s="72"/>
      <c r="AB352" s="72"/>
      <c r="AC352" s="72"/>
      <c r="AD352" s="72"/>
      <c r="AE352" s="72"/>
      <c r="AF352" s="72"/>
      <c r="AG352" s="72"/>
      <c r="AH352" s="72"/>
      <c r="AI352" s="72"/>
      <c r="AJ352" s="72"/>
    </row>
    <row r="353" spans="1:36" ht="13" x14ac:dyDescent="0.15">
      <c r="A353" s="72"/>
      <c r="B353" s="72"/>
      <c r="C353" s="72"/>
      <c r="D353" s="72"/>
      <c r="E353" s="72"/>
      <c r="F353" s="72"/>
      <c r="G353" s="72"/>
      <c r="H353" s="72"/>
      <c r="I353" s="72"/>
      <c r="J353" s="72"/>
      <c r="K353" s="72"/>
      <c r="L353" s="72"/>
      <c r="M353" s="72"/>
      <c r="N353" s="72"/>
      <c r="O353" s="72"/>
      <c r="P353" s="72"/>
      <c r="Q353" s="72"/>
      <c r="R353" s="72"/>
      <c r="S353" s="72"/>
      <c r="T353" s="72"/>
      <c r="U353" s="72"/>
      <c r="V353" s="72"/>
      <c r="W353" s="72"/>
      <c r="X353" s="72"/>
      <c r="Y353" s="72"/>
      <c r="Z353" s="72"/>
      <c r="AA353" s="72"/>
      <c r="AB353" s="72"/>
      <c r="AC353" s="72"/>
      <c r="AD353" s="72"/>
      <c r="AE353" s="72"/>
      <c r="AF353" s="72"/>
      <c r="AG353" s="72"/>
      <c r="AH353" s="72"/>
      <c r="AI353" s="72"/>
      <c r="AJ353" s="72"/>
    </row>
    <row r="354" spans="1:36" ht="13" x14ac:dyDescent="0.15">
      <c r="A354" s="72"/>
      <c r="B354" s="72"/>
      <c r="C354" s="72"/>
      <c r="D354" s="72"/>
      <c r="E354" s="72"/>
      <c r="F354" s="72"/>
      <c r="G354" s="72"/>
      <c r="H354" s="72"/>
      <c r="I354" s="72"/>
      <c r="J354" s="72"/>
      <c r="K354" s="72"/>
      <c r="L354" s="72"/>
      <c r="M354" s="72"/>
      <c r="N354" s="72"/>
      <c r="O354" s="72"/>
      <c r="P354" s="72"/>
      <c r="Q354" s="72"/>
      <c r="R354" s="72"/>
      <c r="S354" s="72"/>
      <c r="T354" s="72"/>
      <c r="U354" s="72"/>
      <c r="V354" s="72"/>
      <c r="W354" s="72"/>
      <c r="X354" s="72"/>
      <c r="Y354" s="72"/>
      <c r="Z354" s="72"/>
      <c r="AA354" s="72"/>
      <c r="AB354" s="72"/>
      <c r="AC354" s="72"/>
      <c r="AD354" s="72"/>
      <c r="AE354" s="72"/>
      <c r="AF354" s="72"/>
      <c r="AG354" s="72"/>
      <c r="AH354" s="72"/>
      <c r="AI354" s="72"/>
      <c r="AJ354" s="72"/>
    </row>
    <row r="355" spans="1:36" ht="13" x14ac:dyDescent="0.15">
      <c r="A355" s="72"/>
      <c r="B355" s="72"/>
      <c r="C355" s="72"/>
      <c r="D355" s="72"/>
      <c r="E355" s="72"/>
      <c r="F355" s="72"/>
      <c r="G355" s="72"/>
      <c r="H355" s="72"/>
      <c r="I355" s="72"/>
      <c r="J355" s="72"/>
      <c r="K355" s="72"/>
      <c r="L355" s="72"/>
      <c r="M355" s="72"/>
      <c r="N355" s="72"/>
      <c r="O355" s="72"/>
      <c r="P355" s="72"/>
      <c r="Q355" s="72"/>
      <c r="R355" s="72"/>
      <c r="S355" s="72"/>
      <c r="T355" s="72"/>
      <c r="U355" s="72"/>
      <c r="V355" s="72"/>
      <c r="W355" s="72"/>
      <c r="X355" s="72"/>
      <c r="Y355" s="72"/>
      <c r="Z355" s="72"/>
      <c r="AA355" s="72"/>
      <c r="AB355" s="72"/>
      <c r="AC355" s="72"/>
      <c r="AD355" s="72"/>
      <c r="AE355" s="72"/>
      <c r="AF355" s="72"/>
      <c r="AG355" s="72"/>
      <c r="AH355" s="72"/>
      <c r="AI355" s="72"/>
      <c r="AJ355" s="72"/>
    </row>
    <row r="356" spans="1:36" ht="13" x14ac:dyDescent="0.15">
      <c r="A356" s="72"/>
      <c r="B356" s="72"/>
      <c r="C356" s="72"/>
      <c r="D356" s="72"/>
      <c r="E356" s="72"/>
      <c r="F356" s="72"/>
      <c r="G356" s="72"/>
      <c r="H356" s="72"/>
      <c r="I356" s="72"/>
      <c r="J356" s="72"/>
      <c r="K356" s="72"/>
      <c r="L356" s="72"/>
      <c r="M356" s="72"/>
      <c r="N356" s="72"/>
      <c r="O356" s="72"/>
      <c r="P356" s="72"/>
      <c r="Q356" s="72"/>
      <c r="R356" s="72"/>
      <c r="S356" s="72"/>
      <c r="T356" s="72"/>
      <c r="U356" s="72"/>
      <c r="V356" s="72"/>
      <c r="W356" s="72"/>
      <c r="X356" s="72"/>
      <c r="Y356" s="72"/>
      <c r="Z356" s="72"/>
      <c r="AA356" s="72"/>
      <c r="AB356" s="72"/>
      <c r="AC356" s="72"/>
      <c r="AD356" s="72"/>
      <c r="AE356" s="72"/>
      <c r="AF356" s="72"/>
      <c r="AG356" s="72"/>
      <c r="AH356" s="72"/>
      <c r="AI356" s="72"/>
      <c r="AJ356" s="72"/>
    </row>
    <row r="357" spans="1:36" ht="13" x14ac:dyDescent="0.15">
      <c r="A357" s="72"/>
      <c r="B357" s="72"/>
      <c r="C357" s="72"/>
      <c r="D357" s="72"/>
      <c r="E357" s="72"/>
      <c r="F357" s="72"/>
      <c r="G357" s="72"/>
      <c r="H357" s="72"/>
      <c r="I357" s="72"/>
      <c r="J357" s="72"/>
      <c r="K357" s="72"/>
      <c r="L357" s="72"/>
      <c r="M357" s="72"/>
      <c r="N357" s="72"/>
      <c r="O357" s="72"/>
      <c r="P357" s="72"/>
      <c r="Q357" s="72"/>
      <c r="R357" s="72"/>
      <c r="S357" s="72"/>
      <c r="T357" s="72"/>
      <c r="U357" s="72"/>
      <c r="V357" s="72"/>
      <c r="W357" s="72"/>
      <c r="X357" s="72"/>
      <c r="Y357" s="72"/>
      <c r="Z357" s="72"/>
      <c r="AA357" s="72"/>
      <c r="AB357" s="72"/>
      <c r="AC357" s="72"/>
      <c r="AD357" s="72"/>
      <c r="AE357" s="72"/>
      <c r="AF357" s="72"/>
      <c r="AG357" s="72"/>
      <c r="AH357" s="72"/>
      <c r="AI357" s="72"/>
      <c r="AJ357" s="72"/>
    </row>
    <row r="358" spans="1:36" ht="13" x14ac:dyDescent="0.15">
      <c r="A358" s="72"/>
      <c r="B358" s="72"/>
      <c r="C358" s="72"/>
      <c r="D358" s="72"/>
      <c r="E358" s="72"/>
      <c r="F358" s="72"/>
      <c r="G358" s="72"/>
      <c r="H358" s="72"/>
      <c r="I358" s="72"/>
      <c r="J358" s="72"/>
      <c r="K358" s="72"/>
      <c r="L358" s="72"/>
      <c r="M358" s="72"/>
      <c r="N358" s="72"/>
      <c r="O358" s="72"/>
      <c r="P358" s="72"/>
      <c r="Q358" s="72"/>
      <c r="R358" s="72"/>
      <c r="S358" s="72"/>
      <c r="T358" s="72"/>
      <c r="U358" s="72"/>
      <c r="V358" s="72"/>
      <c r="W358" s="72"/>
      <c r="X358" s="72"/>
      <c r="Y358" s="72"/>
      <c r="Z358" s="72"/>
      <c r="AA358" s="72"/>
      <c r="AB358" s="72"/>
      <c r="AC358" s="72"/>
      <c r="AD358" s="72"/>
      <c r="AE358" s="72"/>
      <c r="AF358" s="72"/>
      <c r="AG358" s="72"/>
      <c r="AH358" s="72"/>
      <c r="AI358" s="72"/>
      <c r="AJ358" s="72"/>
    </row>
    <row r="359" spans="1:36" ht="13" x14ac:dyDescent="0.15">
      <c r="A359" s="72"/>
      <c r="B359" s="72"/>
      <c r="C359" s="72"/>
      <c r="D359" s="72"/>
      <c r="E359" s="72"/>
      <c r="F359" s="72"/>
      <c r="G359" s="72"/>
      <c r="H359" s="72"/>
      <c r="I359" s="72"/>
      <c r="J359" s="72"/>
      <c r="K359" s="72"/>
      <c r="L359" s="72"/>
      <c r="M359" s="72"/>
      <c r="N359" s="72"/>
      <c r="O359" s="72"/>
      <c r="P359" s="72"/>
      <c r="Q359" s="72"/>
      <c r="R359" s="72"/>
      <c r="S359" s="72"/>
      <c r="T359" s="72"/>
      <c r="U359" s="72"/>
      <c r="V359" s="72"/>
      <c r="W359" s="72"/>
      <c r="X359" s="72"/>
      <c r="Y359" s="72"/>
      <c r="Z359" s="72"/>
      <c r="AA359" s="72"/>
      <c r="AB359" s="72"/>
      <c r="AC359" s="72"/>
      <c r="AD359" s="72"/>
      <c r="AE359" s="72"/>
      <c r="AF359" s="72"/>
      <c r="AG359" s="72"/>
      <c r="AH359" s="72"/>
      <c r="AI359" s="72"/>
      <c r="AJ359" s="72"/>
    </row>
    <row r="360" spans="1:36" ht="13" x14ac:dyDescent="0.15">
      <c r="A360" s="72"/>
      <c r="B360" s="72"/>
      <c r="C360" s="72"/>
      <c r="D360" s="72"/>
      <c r="E360" s="72"/>
      <c r="F360" s="72"/>
      <c r="G360" s="72"/>
      <c r="H360" s="72"/>
      <c r="I360" s="72"/>
      <c r="J360" s="72"/>
      <c r="K360" s="72"/>
      <c r="L360" s="72"/>
      <c r="M360" s="72"/>
      <c r="N360" s="72"/>
      <c r="O360" s="72"/>
      <c r="P360" s="72"/>
      <c r="Q360" s="72"/>
      <c r="R360" s="72"/>
      <c r="S360" s="72"/>
      <c r="T360" s="72"/>
      <c r="U360" s="72"/>
      <c r="V360" s="72"/>
      <c r="W360" s="72"/>
      <c r="X360" s="72"/>
      <c r="Y360" s="72"/>
      <c r="Z360" s="72"/>
      <c r="AA360" s="72"/>
      <c r="AB360" s="72"/>
      <c r="AC360" s="72"/>
      <c r="AD360" s="72"/>
      <c r="AE360" s="72"/>
      <c r="AF360" s="72"/>
      <c r="AG360" s="72"/>
      <c r="AH360" s="72"/>
      <c r="AI360" s="72"/>
      <c r="AJ360" s="72"/>
    </row>
    <row r="361" spans="1:36" ht="13" x14ac:dyDescent="0.15">
      <c r="A361" s="72"/>
      <c r="B361" s="72"/>
      <c r="C361" s="72"/>
      <c r="D361" s="72"/>
      <c r="E361" s="72"/>
      <c r="F361" s="72"/>
      <c r="G361" s="72"/>
      <c r="H361" s="72"/>
      <c r="I361" s="72"/>
      <c r="J361" s="72"/>
      <c r="K361" s="72"/>
      <c r="L361" s="72"/>
      <c r="M361" s="72"/>
      <c r="N361" s="72"/>
      <c r="O361" s="72"/>
      <c r="P361" s="72"/>
      <c r="Q361" s="72"/>
      <c r="R361" s="72"/>
      <c r="S361" s="72"/>
      <c r="T361" s="72"/>
      <c r="U361" s="72"/>
      <c r="V361" s="72"/>
      <c r="W361" s="72"/>
      <c r="X361" s="72"/>
      <c r="Y361" s="72"/>
      <c r="Z361" s="72"/>
      <c r="AA361" s="72"/>
      <c r="AB361" s="72"/>
      <c r="AC361" s="72"/>
      <c r="AD361" s="72"/>
      <c r="AE361" s="72"/>
      <c r="AF361" s="72"/>
      <c r="AG361" s="72"/>
      <c r="AH361" s="72"/>
      <c r="AI361" s="72"/>
      <c r="AJ361" s="72"/>
    </row>
    <row r="362" spans="1:36" ht="13" x14ac:dyDescent="0.15">
      <c r="A362" s="72"/>
      <c r="B362" s="72"/>
      <c r="C362" s="72"/>
      <c r="D362" s="72"/>
      <c r="E362" s="72"/>
      <c r="F362" s="72"/>
      <c r="G362" s="72"/>
      <c r="H362" s="72"/>
      <c r="I362" s="72"/>
      <c r="J362" s="72"/>
      <c r="K362" s="72"/>
      <c r="L362" s="72"/>
      <c r="M362" s="72"/>
      <c r="N362" s="72"/>
      <c r="O362" s="72"/>
      <c r="P362" s="72"/>
      <c r="Q362" s="72"/>
      <c r="R362" s="72"/>
      <c r="S362" s="72"/>
      <c r="T362" s="72"/>
      <c r="U362" s="72"/>
      <c r="V362" s="72"/>
      <c r="W362" s="72"/>
      <c r="X362" s="72"/>
      <c r="Y362" s="72"/>
      <c r="Z362" s="72"/>
      <c r="AA362" s="72"/>
      <c r="AB362" s="72"/>
      <c r="AC362" s="72"/>
      <c r="AD362" s="72"/>
      <c r="AE362" s="72"/>
      <c r="AF362" s="72"/>
      <c r="AG362" s="72"/>
      <c r="AH362" s="72"/>
      <c r="AI362" s="72"/>
      <c r="AJ362" s="72"/>
    </row>
    <row r="363" spans="1:36" ht="13" x14ac:dyDescent="0.15">
      <c r="A363" s="72"/>
      <c r="B363" s="72"/>
      <c r="C363" s="72"/>
      <c r="D363" s="72"/>
      <c r="E363" s="72"/>
      <c r="F363" s="72"/>
      <c r="G363" s="72"/>
      <c r="H363" s="72"/>
      <c r="I363" s="72"/>
      <c r="J363" s="72"/>
      <c r="K363" s="72"/>
      <c r="L363" s="72"/>
      <c r="M363" s="72"/>
      <c r="N363" s="72"/>
      <c r="O363" s="72"/>
      <c r="P363" s="72"/>
      <c r="Q363" s="72"/>
      <c r="R363" s="72"/>
      <c r="S363" s="72"/>
      <c r="T363" s="72"/>
      <c r="U363" s="72"/>
      <c r="V363" s="72"/>
      <c r="W363" s="72"/>
      <c r="X363" s="72"/>
      <c r="Y363" s="72"/>
      <c r="Z363" s="72"/>
      <c r="AA363" s="72"/>
      <c r="AB363" s="72"/>
      <c r="AC363" s="72"/>
      <c r="AD363" s="72"/>
      <c r="AE363" s="72"/>
      <c r="AF363" s="72"/>
      <c r="AG363" s="72"/>
      <c r="AH363" s="72"/>
      <c r="AI363" s="72"/>
      <c r="AJ363" s="72"/>
    </row>
    <row r="364" spans="1:36" ht="13" x14ac:dyDescent="0.15">
      <c r="A364" s="72"/>
      <c r="B364" s="72"/>
      <c r="C364" s="72"/>
      <c r="D364" s="72"/>
      <c r="E364" s="72"/>
      <c r="F364" s="72"/>
      <c r="G364" s="72"/>
      <c r="H364" s="72"/>
      <c r="I364" s="72"/>
      <c r="J364" s="72"/>
      <c r="K364" s="72"/>
      <c r="L364" s="72"/>
      <c r="M364" s="72"/>
      <c r="N364" s="72"/>
      <c r="O364" s="72"/>
      <c r="P364" s="72"/>
      <c r="Q364" s="72"/>
      <c r="R364" s="72"/>
      <c r="S364" s="72"/>
      <c r="T364" s="72"/>
      <c r="U364" s="72"/>
      <c r="V364" s="72"/>
      <c r="W364" s="72"/>
      <c r="X364" s="72"/>
      <c r="Y364" s="72"/>
      <c r="Z364" s="72"/>
      <c r="AA364" s="72"/>
      <c r="AB364" s="72"/>
      <c r="AC364" s="72"/>
      <c r="AD364" s="72"/>
      <c r="AE364" s="72"/>
      <c r="AF364" s="72"/>
      <c r="AG364" s="72"/>
      <c r="AH364" s="72"/>
      <c r="AI364" s="72"/>
      <c r="AJ364" s="72"/>
    </row>
    <row r="365" spans="1:36" ht="13" x14ac:dyDescent="0.15">
      <c r="A365" s="72"/>
      <c r="B365" s="72"/>
      <c r="C365" s="72"/>
      <c r="D365" s="72"/>
      <c r="E365" s="72"/>
      <c r="F365" s="72"/>
      <c r="G365" s="72"/>
      <c r="H365" s="72"/>
      <c r="I365" s="72"/>
      <c r="J365" s="72"/>
      <c r="K365" s="72"/>
      <c r="L365" s="72"/>
      <c r="M365" s="72"/>
      <c r="N365" s="72"/>
      <c r="O365" s="72"/>
      <c r="P365" s="72"/>
      <c r="Q365" s="72"/>
      <c r="R365" s="72"/>
      <c r="S365" s="72"/>
      <c r="T365" s="72"/>
      <c r="U365" s="72"/>
      <c r="V365" s="72"/>
      <c r="W365" s="72"/>
      <c r="X365" s="72"/>
      <c r="Y365" s="72"/>
      <c r="Z365" s="72"/>
      <c r="AA365" s="72"/>
      <c r="AB365" s="72"/>
      <c r="AC365" s="72"/>
      <c r="AD365" s="72"/>
      <c r="AE365" s="72"/>
      <c r="AF365" s="72"/>
      <c r="AG365" s="72"/>
      <c r="AH365" s="72"/>
      <c r="AI365" s="72"/>
      <c r="AJ365" s="72"/>
    </row>
    <row r="366" spans="1:36" ht="13" x14ac:dyDescent="0.15">
      <c r="A366" s="72"/>
      <c r="B366" s="72"/>
      <c r="C366" s="72"/>
      <c r="D366" s="72"/>
      <c r="E366" s="72"/>
      <c r="F366" s="72"/>
      <c r="G366" s="72"/>
      <c r="H366" s="72"/>
      <c r="I366" s="72"/>
      <c r="J366" s="72"/>
      <c r="K366" s="72"/>
      <c r="L366" s="72"/>
      <c r="M366" s="72"/>
      <c r="N366" s="72"/>
      <c r="O366" s="72"/>
      <c r="P366" s="72"/>
      <c r="Q366" s="72"/>
      <c r="R366" s="72"/>
      <c r="S366" s="72"/>
      <c r="T366" s="72"/>
      <c r="U366" s="72"/>
      <c r="V366" s="72"/>
      <c r="W366" s="72"/>
      <c r="X366" s="72"/>
      <c r="Y366" s="72"/>
      <c r="Z366" s="72"/>
      <c r="AA366" s="72"/>
      <c r="AB366" s="72"/>
      <c r="AC366" s="72"/>
      <c r="AD366" s="72"/>
      <c r="AE366" s="72"/>
      <c r="AF366" s="72"/>
      <c r="AG366" s="72"/>
      <c r="AH366" s="72"/>
      <c r="AI366" s="72"/>
      <c r="AJ366" s="72"/>
    </row>
    <row r="367" spans="1:36" ht="13" x14ac:dyDescent="0.15">
      <c r="A367" s="72"/>
      <c r="B367" s="72"/>
      <c r="C367" s="72"/>
      <c r="D367" s="72"/>
      <c r="E367" s="72"/>
      <c r="F367" s="72"/>
      <c r="G367" s="72"/>
      <c r="H367" s="72"/>
      <c r="I367" s="72"/>
      <c r="J367" s="72"/>
      <c r="K367" s="72"/>
      <c r="L367" s="72"/>
      <c r="M367" s="72"/>
      <c r="N367" s="72"/>
      <c r="O367" s="72"/>
      <c r="P367" s="72"/>
      <c r="Q367" s="72"/>
      <c r="R367" s="72"/>
      <c r="S367" s="72"/>
      <c r="T367" s="72"/>
      <c r="U367" s="72"/>
      <c r="V367" s="72"/>
      <c r="W367" s="72"/>
      <c r="X367" s="72"/>
      <c r="Y367" s="72"/>
      <c r="Z367" s="72"/>
      <c r="AA367" s="72"/>
      <c r="AB367" s="72"/>
      <c r="AC367" s="72"/>
      <c r="AD367" s="72"/>
      <c r="AE367" s="72"/>
      <c r="AF367" s="72"/>
      <c r="AG367" s="72"/>
      <c r="AH367" s="72"/>
      <c r="AI367" s="72"/>
      <c r="AJ367" s="72"/>
    </row>
    <row r="368" spans="1:36" ht="13" x14ac:dyDescent="0.15">
      <c r="A368" s="72"/>
      <c r="B368" s="72"/>
      <c r="C368" s="72"/>
      <c r="D368" s="72"/>
      <c r="E368" s="72"/>
      <c r="F368" s="72"/>
      <c r="G368" s="72"/>
      <c r="H368" s="72"/>
      <c r="I368" s="72"/>
      <c r="J368" s="72"/>
      <c r="K368" s="72"/>
      <c r="L368" s="72"/>
      <c r="M368" s="72"/>
      <c r="N368" s="72"/>
      <c r="O368" s="72"/>
      <c r="P368" s="72"/>
      <c r="Q368" s="72"/>
      <c r="R368" s="72"/>
      <c r="S368" s="72"/>
      <c r="T368" s="72"/>
      <c r="U368" s="72"/>
      <c r="V368" s="72"/>
      <c r="W368" s="72"/>
      <c r="X368" s="72"/>
      <c r="Y368" s="72"/>
      <c r="Z368" s="72"/>
      <c r="AA368" s="72"/>
      <c r="AB368" s="72"/>
      <c r="AC368" s="72"/>
      <c r="AD368" s="72"/>
      <c r="AE368" s="72"/>
      <c r="AF368" s="72"/>
      <c r="AG368" s="72"/>
      <c r="AH368" s="72"/>
      <c r="AI368" s="72"/>
      <c r="AJ368" s="72"/>
    </row>
    <row r="369" spans="1:36" ht="13" x14ac:dyDescent="0.15">
      <c r="A369" s="72"/>
      <c r="B369" s="72"/>
      <c r="C369" s="72"/>
      <c r="D369" s="72"/>
      <c r="E369" s="72"/>
      <c r="F369" s="72"/>
      <c r="G369" s="72"/>
      <c r="H369" s="72"/>
      <c r="I369" s="72"/>
      <c r="J369" s="72"/>
      <c r="K369" s="72"/>
      <c r="L369" s="72"/>
      <c r="M369" s="72"/>
      <c r="N369" s="72"/>
      <c r="O369" s="72"/>
      <c r="P369" s="72"/>
      <c r="Q369" s="72"/>
      <c r="R369" s="72"/>
      <c r="S369" s="72"/>
      <c r="T369" s="72"/>
      <c r="U369" s="72"/>
      <c r="V369" s="72"/>
      <c r="W369" s="72"/>
      <c r="X369" s="72"/>
      <c r="Y369" s="72"/>
      <c r="Z369" s="72"/>
      <c r="AA369" s="72"/>
      <c r="AB369" s="72"/>
      <c r="AC369" s="72"/>
      <c r="AD369" s="72"/>
      <c r="AE369" s="72"/>
      <c r="AF369" s="72"/>
      <c r="AG369" s="72"/>
      <c r="AH369" s="72"/>
      <c r="AI369" s="72"/>
      <c r="AJ369" s="72"/>
    </row>
    <row r="370" spans="1:36" ht="13" x14ac:dyDescent="0.15">
      <c r="A370" s="72"/>
      <c r="B370" s="72"/>
      <c r="C370" s="72"/>
      <c r="D370" s="72"/>
      <c r="E370" s="72"/>
      <c r="F370" s="72"/>
      <c r="G370" s="72"/>
      <c r="H370" s="72"/>
      <c r="I370" s="72"/>
      <c r="J370" s="72"/>
      <c r="K370" s="72"/>
      <c r="L370" s="72"/>
      <c r="M370" s="72"/>
      <c r="N370" s="72"/>
      <c r="O370" s="72"/>
      <c r="P370" s="72"/>
      <c r="Q370" s="72"/>
      <c r="R370" s="72"/>
      <c r="S370" s="72"/>
      <c r="T370" s="72"/>
      <c r="U370" s="72"/>
      <c r="V370" s="72"/>
      <c r="W370" s="72"/>
      <c r="X370" s="72"/>
      <c r="Y370" s="72"/>
      <c r="Z370" s="72"/>
      <c r="AA370" s="72"/>
      <c r="AB370" s="72"/>
      <c r="AC370" s="72"/>
      <c r="AD370" s="72"/>
      <c r="AE370" s="72"/>
      <c r="AF370" s="72"/>
      <c r="AG370" s="72"/>
      <c r="AH370" s="72"/>
      <c r="AI370" s="72"/>
      <c r="AJ370" s="72"/>
    </row>
    <row r="371" spans="1:36" ht="13" x14ac:dyDescent="0.15">
      <c r="A371" s="72"/>
      <c r="B371" s="72"/>
      <c r="C371" s="72"/>
      <c r="D371" s="72"/>
      <c r="E371" s="72"/>
      <c r="F371" s="72"/>
      <c r="G371" s="72"/>
      <c r="H371" s="72"/>
      <c r="I371" s="72"/>
      <c r="J371" s="72"/>
      <c r="K371" s="72"/>
      <c r="L371" s="72"/>
      <c r="M371" s="72"/>
      <c r="N371" s="72"/>
      <c r="O371" s="72"/>
      <c r="P371" s="72"/>
      <c r="Q371" s="72"/>
      <c r="R371" s="72"/>
      <c r="S371" s="72"/>
      <c r="T371" s="72"/>
      <c r="U371" s="72"/>
      <c r="V371" s="72"/>
      <c r="W371" s="72"/>
      <c r="X371" s="72"/>
      <c r="Y371" s="72"/>
      <c r="Z371" s="72"/>
      <c r="AA371" s="72"/>
      <c r="AB371" s="72"/>
      <c r="AC371" s="72"/>
      <c r="AD371" s="72"/>
      <c r="AE371" s="72"/>
      <c r="AF371" s="72"/>
      <c r="AG371" s="72"/>
      <c r="AH371" s="72"/>
      <c r="AI371" s="72"/>
      <c r="AJ371" s="72"/>
    </row>
    <row r="372" spans="1:36" ht="13" x14ac:dyDescent="0.15">
      <c r="A372" s="72"/>
      <c r="B372" s="72"/>
      <c r="C372" s="72"/>
      <c r="D372" s="72"/>
      <c r="E372" s="72"/>
      <c r="F372" s="72"/>
      <c r="G372" s="72"/>
      <c r="H372" s="72"/>
      <c r="I372" s="72"/>
      <c r="J372" s="72"/>
      <c r="K372" s="72"/>
      <c r="L372" s="72"/>
      <c r="M372" s="72"/>
      <c r="N372" s="72"/>
      <c r="O372" s="72"/>
      <c r="P372" s="72"/>
      <c r="Q372" s="72"/>
      <c r="R372" s="72"/>
      <c r="S372" s="72"/>
      <c r="T372" s="72"/>
      <c r="U372" s="72"/>
      <c r="V372" s="72"/>
      <c r="W372" s="72"/>
      <c r="X372" s="72"/>
      <c r="Y372" s="72"/>
      <c r="Z372" s="72"/>
      <c r="AA372" s="72"/>
      <c r="AB372" s="72"/>
      <c r="AC372" s="72"/>
      <c r="AD372" s="72"/>
      <c r="AE372" s="72"/>
      <c r="AF372" s="72"/>
      <c r="AG372" s="72"/>
      <c r="AH372" s="72"/>
      <c r="AI372" s="72"/>
      <c r="AJ372" s="72"/>
    </row>
    <row r="373" spans="1:36" ht="13" x14ac:dyDescent="0.15">
      <c r="A373" s="72"/>
      <c r="B373" s="72"/>
      <c r="C373" s="72"/>
      <c r="D373" s="72"/>
      <c r="E373" s="72"/>
      <c r="F373" s="72"/>
      <c r="G373" s="72"/>
      <c r="H373" s="72"/>
      <c r="I373" s="72"/>
      <c r="J373" s="72"/>
      <c r="K373" s="72"/>
      <c r="L373" s="72"/>
      <c r="M373" s="72"/>
      <c r="N373" s="72"/>
      <c r="O373" s="72"/>
      <c r="P373" s="72"/>
      <c r="Q373" s="72"/>
      <c r="R373" s="72"/>
      <c r="S373" s="72"/>
      <c r="T373" s="72"/>
      <c r="U373" s="72"/>
      <c r="V373" s="72"/>
      <c r="W373" s="72"/>
      <c r="X373" s="72"/>
      <c r="Y373" s="72"/>
      <c r="Z373" s="72"/>
      <c r="AA373" s="72"/>
      <c r="AB373" s="72"/>
      <c r="AC373" s="72"/>
      <c r="AD373" s="72"/>
      <c r="AE373" s="72"/>
      <c r="AF373" s="72"/>
      <c r="AG373" s="72"/>
      <c r="AH373" s="72"/>
      <c r="AI373" s="72"/>
      <c r="AJ373" s="72"/>
    </row>
    <row r="374" spans="1:36" ht="13" x14ac:dyDescent="0.15">
      <c r="A374" s="72"/>
      <c r="B374" s="72"/>
      <c r="C374" s="72"/>
      <c r="D374" s="72"/>
      <c r="E374" s="72"/>
      <c r="F374" s="72"/>
      <c r="G374" s="72"/>
      <c r="H374" s="72"/>
      <c r="I374" s="72"/>
      <c r="J374" s="72"/>
      <c r="K374" s="72"/>
      <c r="L374" s="72"/>
      <c r="M374" s="72"/>
      <c r="N374" s="72"/>
      <c r="O374" s="72"/>
      <c r="P374" s="72"/>
      <c r="Q374" s="72"/>
      <c r="R374" s="72"/>
      <c r="S374" s="72"/>
      <c r="T374" s="72"/>
      <c r="U374" s="72"/>
      <c r="V374" s="72"/>
      <c r="W374" s="72"/>
      <c r="X374" s="72"/>
      <c r="Y374" s="72"/>
      <c r="Z374" s="72"/>
      <c r="AA374" s="72"/>
      <c r="AB374" s="72"/>
      <c r="AC374" s="72"/>
      <c r="AD374" s="72"/>
      <c r="AE374" s="72"/>
      <c r="AF374" s="72"/>
      <c r="AG374" s="72"/>
      <c r="AH374" s="72"/>
      <c r="AI374" s="72"/>
      <c r="AJ374" s="72"/>
    </row>
    <row r="375" spans="1:36" ht="13" x14ac:dyDescent="0.15">
      <c r="A375" s="72"/>
      <c r="B375" s="72"/>
      <c r="C375" s="72"/>
      <c r="D375" s="72"/>
      <c r="E375" s="72"/>
      <c r="F375" s="72"/>
      <c r="G375" s="72"/>
      <c r="H375" s="72"/>
      <c r="I375" s="72"/>
      <c r="J375" s="72"/>
      <c r="K375" s="72"/>
      <c r="L375" s="72"/>
      <c r="M375" s="72"/>
      <c r="N375" s="72"/>
      <c r="O375" s="72"/>
      <c r="P375" s="72"/>
      <c r="Q375" s="72"/>
      <c r="R375" s="72"/>
      <c r="S375" s="72"/>
      <c r="T375" s="72"/>
      <c r="U375" s="72"/>
      <c r="V375" s="72"/>
      <c r="W375" s="72"/>
      <c r="X375" s="72"/>
      <c r="Y375" s="72"/>
      <c r="Z375" s="72"/>
      <c r="AA375" s="72"/>
      <c r="AB375" s="72"/>
      <c r="AC375" s="72"/>
      <c r="AD375" s="72"/>
      <c r="AE375" s="72"/>
      <c r="AF375" s="72"/>
      <c r="AG375" s="72"/>
      <c r="AH375" s="72"/>
      <c r="AI375" s="72"/>
      <c r="AJ375" s="72"/>
    </row>
    <row r="376" spans="1:36" ht="13" x14ac:dyDescent="0.15">
      <c r="A376" s="72"/>
      <c r="B376" s="72"/>
      <c r="C376" s="72"/>
      <c r="D376" s="72"/>
      <c r="E376" s="72"/>
      <c r="F376" s="72"/>
      <c r="G376" s="72"/>
      <c r="H376" s="72"/>
      <c r="I376" s="72"/>
      <c r="J376" s="72"/>
      <c r="K376" s="72"/>
      <c r="L376" s="72"/>
      <c r="M376" s="72"/>
      <c r="N376" s="72"/>
      <c r="O376" s="72"/>
      <c r="P376" s="72"/>
      <c r="Q376" s="72"/>
      <c r="R376" s="72"/>
      <c r="S376" s="72"/>
      <c r="T376" s="72"/>
      <c r="U376" s="72"/>
      <c r="V376" s="72"/>
      <c r="W376" s="72"/>
      <c r="X376" s="72"/>
      <c r="Y376" s="72"/>
      <c r="Z376" s="72"/>
      <c r="AA376" s="72"/>
      <c r="AB376" s="72"/>
      <c r="AC376" s="72"/>
      <c r="AD376" s="72"/>
      <c r="AE376" s="72"/>
      <c r="AF376" s="72"/>
      <c r="AG376" s="72"/>
      <c r="AH376" s="72"/>
      <c r="AI376" s="72"/>
      <c r="AJ376" s="72"/>
    </row>
    <row r="377" spans="1:36" ht="13" x14ac:dyDescent="0.15">
      <c r="A377" s="72"/>
      <c r="B377" s="72"/>
      <c r="C377" s="72"/>
      <c r="D377" s="72"/>
      <c r="E377" s="72"/>
      <c r="F377" s="72"/>
      <c r="G377" s="72"/>
      <c r="H377" s="72"/>
      <c r="I377" s="72"/>
      <c r="J377" s="72"/>
      <c r="K377" s="72"/>
      <c r="L377" s="72"/>
      <c r="M377" s="72"/>
      <c r="N377" s="72"/>
      <c r="O377" s="72"/>
      <c r="P377" s="72"/>
      <c r="Q377" s="72"/>
      <c r="R377" s="72"/>
      <c r="S377" s="72"/>
      <c r="T377" s="72"/>
      <c r="U377" s="72"/>
      <c r="V377" s="72"/>
      <c r="W377" s="72"/>
      <c r="X377" s="72"/>
      <c r="Y377" s="72"/>
      <c r="Z377" s="72"/>
      <c r="AA377" s="72"/>
      <c r="AB377" s="72"/>
      <c r="AC377" s="72"/>
      <c r="AD377" s="72"/>
      <c r="AE377" s="72"/>
      <c r="AF377" s="72"/>
      <c r="AG377" s="72"/>
      <c r="AH377" s="72"/>
      <c r="AI377" s="72"/>
      <c r="AJ377" s="72"/>
    </row>
    <row r="378" spans="1:36" ht="13" x14ac:dyDescent="0.15">
      <c r="A378" s="72"/>
      <c r="B378" s="72"/>
      <c r="C378" s="72"/>
      <c r="D378" s="72"/>
      <c r="E378" s="72"/>
      <c r="F378" s="72"/>
      <c r="G378" s="72"/>
      <c r="H378" s="72"/>
      <c r="I378" s="72"/>
      <c r="J378" s="72"/>
      <c r="K378" s="72"/>
      <c r="L378" s="72"/>
      <c r="M378" s="72"/>
      <c r="N378" s="72"/>
      <c r="O378" s="72"/>
      <c r="P378" s="72"/>
      <c r="Q378" s="72"/>
      <c r="R378" s="72"/>
      <c r="S378" s="72"/>
      <c r="T378" s="72"/>
      <c r="U378" s="72"/>
      <c r="V378" s="72"/>
      <c r="W378" s="72"/>
      <c r="X378" s="72"/>
      <c r="Y378" s="72"/>
      <c r="Z378" s="72"/>
      <c r="AA378" s="72"/>
      <c r="AB378" s="72"/>
      <c r="AC378" s="72"/>
      <c r="AD378" s="72"/>
      <c r="AE378" s="72"/>
      <c r="AF378" s="72"/>
      <c r="AG378" s="72"/>
      <c r="AH378" s="72"/>
      <c r="AI378" s="72"/>
      <c r="AJ378" s="72"/>
    </row>
    <row r="379" spans="1:36" ht="13" x14ac:dyDescent="0.15">
      <c r="A379" s="72"/>
      <c r="B379" s="72"/>
      <c r="C379" s="72"/>
      <c r="D379" s="72"/>
      <c r="E379" s="72"/>
      <c r="F379" s="72"/>
      <c r="G379" s="72"/>
      <c r="H379" s="72"/>
      <c r="I379" s="72"/>
      <c r="J379" s="72"/>
      <c r="K379" s="72"/>
      <c r="L379" s="72"/>
      <c r="M379" s="72"/>
      <c r="N379" s="72"/>
      <c r="O379" s="72"/>
      <c r="P379" s="72"/>
      <c r="Q379" s="72"/>
      <c r="R379" s="72"/>
      <c r="S379" s="72"/>
      <c r="T379" s="72"/>
      <c r="U379" s="72"/>
      <c r="V379" s="72"/>
      <c r="W379" s="72"/>
      <c r="X379" s="72"/>
      <c r="Y379" s="72"/>
      <c r="Z379" s="72"/>
      <c r="AA379" s="72"/>
      <c r="AB379" s="72"/>
      <c r="AC379" s="72"/>
      <c r="AD379" s="72"/>
      <c r="AE379" s="72"/>
      <c r="AF379" s="72"/>
      <c r="AG379" s="72"/>
      <c r="AH379" s="72"/>
      <c r="AI379" s="72"/>
      <c r="AJ379" s="72"/>
    </row>
    <row r="380" spans="1:36" ht="13" x14ac:dyDescent="0.15">
      <c r="A380" s="72"/>
      <c r="B380" s="72"/>
      <c r="C380" s="72"/>
      <c r="D380" s="72"/>
      <c r="E380" s="72"/>
      <c r="F380" s="72"/>
      <c r="G380" s="72"/>
      <c r="H380" s="72"/>
      <c r="I380" s="72"/>
      <c r="J380" s="72"/>
      <c r="K380" s="72"/>
      <c r="L380" s="72"/>
      <c r="M380" s="72"/>
      <c r="N380" s="72"/>
      <c r="O380" s="72"/>
      <c r="P380" s="72"/>
      <c r="Q380" s="72"/>
      <c r="R380" s="72"/>
      <c r="S380" s="72"/>
      <c r="T380" s="72"/>
      <c r="U380" s="72"/>
      <c r="V380" s="72"/>
      <c r="W380" s="72"/>
      <c r="X380" s="72"/>
      <c r="Y380" s="72"/>
      <c r="Z380" s="72"/>
      <c r="AA380" s="72"/>
      <c r="AB380" s="72"/>
      <c r="AC380" s="72"/>
      <c r="AD380" s="72"/>
      <c r="AE380" s="72"/>
      <c r="AF380" s="72"/>
      <c r="AG380" s="72"/>
      <c r="AH380" s="72"/>
      <c r="AI380" s="72"/>
      <c r="AJ380" s="72"/>
    </row>
    <row r="381" spans="1:36" ht="13" x14ac:dyDescent="0.15">
      <c r="A381" s="72"/>
      <c r="B381" s="72"/>
      <c r="C381" s="72"/>
      <c r="D381" s="72"/>
      <c r="E381" s="72"/>
      <c r="F381" s="72"/>
      <c r="G381" s="72"/>
      <c r="H381" s="72"/>
      <c r="I381" s="72"/>
      <c r="J381" s="72"/>
      <c r="K381" s="72"/>
      <c r="L381" s="72"/>
      <c r="M381" s="72"/>
      <c r="N381" s="72"/>
      <c r="O381" s="72"/>
      <c r="P381" s="72"/>
      <c r="Q381" s="72"/>
      <c r="R381" s="72"/>
      <c r="S381" s="72"/>
      <c r="T381" s="72"/>
      <c r="U381" s="72"/>
      <c r="V381" s="72"/>
      <c r="W381" s="72"/>
      <c r="X381" s="72"/>
      <c r="Y381" s="72"/>
      <c r="Z381" s="72"/>
      <c r="AA381" s="72"/>
      <c r="AB381" s="72"/>
      <c r="AC381" s="72"/>
      <c r="AD381" s="72"/>
      <c r="AE381" s="72"/>
      <c r="AF381" s="72"/>
      <c r="AG381" s="72"/>
      <c r="AH381" s="72"/>
      <c r="AI381" s="72"/>
      <c r="AJ381" s="72"/>
    </row>
    <row r="382" spans="1:36" ht="13" x14ac:dyDescent="0.15">
      <c r="A382" s="72"/>
      <c r="B382" s="72"/>
      <c r="C382" s="72"/>
      <c r="D382" s="72"/>
      <c r="E382" s="72"/>
      <c r="F382" s="72"/>
      <c r="G382" s="72"/>
      <c r="H382" s="72"/>
      <c r="I382" s="72"/>
      <c r="J382" s="72"/>
      <c r="K382" s="72"/>
      <c r="L382" s="72"/>
      <c r="M382" s="72"/>
      <c r="N382" s="72"/>
      <c r="O382" s="72"/>
      <c r="P382" s="72"/>
      <c r="Q382" s="72"/>
      <c r="R382" s="72"/>
      <c r="S382" s="72"/>
      <c r="T382" s="72"/>
      <c r="U382" s="72"/>
      <c r="V382" s="72"/>
      <c r="W382" s="72"/>
      <c r="X382" s="72"/>
      <c r="Y382" s="72"/>
      <c r="Z382" s="72"/>
      <c r="AA382" s="72"/>
      <c r="AB382" s="72"/>
      <c r="AC382" s="72"/>
      <c r="AD382" s="72"/>
      <c r="AE382" s="72"/>
      <c r="AF382" s="72"/>
      <c r="AG382" s="72"/>
      <c r="AH382" s="72"/>
      <c r="AI382" s="72"/>
      <c r="AJ382" s="72"/>
    </row>
    <row r="383" spans="1:36" ht="13" x14ac:dyDescent="0.15">
      <c r="A383" s="72"/>
      <c r="B383" s="72"/>
      <c r="C383" s="72"/>
      <c r="D383" s="72"/>
      <c r="E383" s="72"/>
      <c r="F383" s="72"/>
      <c r="G383" s="72"/>
      <c r="H383" s="72"/>
      <c r="I383" s="72"/>
      <c r="J383" s="72"/>
      <c r="K383" s="72"/>
      <c r="L383" s="72"/>
      <c r="M383" s="72"/>
      <c r="N383" s="72"/>
      <c r="O383" s="72"/>
      <c r="P383" s="72"/>
      <c r="Q383" s="72"/>
      <c r="R383" s="72"/>
      <c r="S383" s="72"/>
      <c r="T383" s="72"/>
      <c r="U383" s="72"/>
      <c r="V383" s="72"/>
      <c r="W383" s="72"/>
      <c r="X383" s="72"/>
      <c r="Y383" s="72"/>
      <c r="Z383" s="72"/>
      <c r="AA383" s="72"/>
      <c r="AB383" s="72"/>
      <c r="AC383" s="72"/>
      <c r="AD383" s="72"/>
      <c r="AE383" s="72"/>
      <c r="AF383" s="72"/>
      <c r="AG383" s="72"/>
      <c r="AH383" s="72"/>
      <c r="AI383" s="72"/>
      <c r="AJ383" s="72"/>
    </row>
    <row r="384" spans="1:36" ht="13" x14ac:dyDescent="0.15">
      <c r="A384" s="72"/>
      <c r="B384" s="72"/>
      <c r="C384" s="72"/>
      <c r="D384" s="72"/>
      <c r="E384" s="72"/>
      <c r="F384" s="72"/>
      <c r="G384" s="72"/>
      <c r="H384" s="72"/>
      <c r="I384" s="72"/>
      <c r="J384" s="72"/>
      <c r="K384" s="72"/>
      <c r="L384" s="72"/>
      <c r="M384" s="72"/>
      <c r="N384" s="72"/>
      <c r="O384" s="72"/>
      <c r="P384" s="72"/>
      <c r="Q384" s="72"/>
      <c r="R384" s="72"/>
      <c r="S384" s="72"/>
      <c r="T384" s="72"/>
      <c r="U384" s="72"/>
      <c r="V384" s="72"/>
      <c r="W384" s="72"/>
      <c r="X384" s="72"/>
      <c r="Y384" s="72"/>
      <c r="Z384" s="72"/>
      <c r="AA384" s="72"/>
      <c r="AB384" s="72"/>
      <c r="AC384" s="72"/>
      <c r="AD384" s="72"/>
      <c r="AE384" s="72"/>
      <c r="AF384" s="72"/>
      <c r="AG384" s="72"/>
      <c r="AH384" s="72"/>
      <c r="AI384" s="72"/>
      <c r="AJ384" s="72"/>
    </row>
    <row r="385" spans="1:36" ht="13" x14ac:dyDescent="0.15">
      <c r="A385" s="72"/>
      <c r="B385" s="72"/>
      <c r="C385" s="72"/>
      <c r="D385" s="72"/>
      <c r="E385" s="72"/>
      <c r="F385" s="72"/>
      <c r="G385" s="72"/>
      <c r="H385" s="72"/>
      <c r="I385" s="72"/>
      <c r="J385" s="72"/>
      <c r="K385" s="72"/>
      <c r="L385" s="72"/>
      <c r="M385" s="72"/>
      <c r="N385" s="72"/>
      <c r="O385" s="72"/>
      <c r="P385" s="72"/>
      <c r="Q385" s="72"/>
      <c r="R385" s="72"/>
      <c r="S385" s="72"/>
      <c r="T385" s="72"/>
      <c r="U385" s="72"/>
      <c r="V385" s="72"/>
      <c r="W385" s="72"/>
      <c r="X385" s="72"/>
      <c r="Y385" s="72"/>
      <c r="Z385" s="72"/>
      <c r="AA385" s="72"/>
      <c r="AB385" s="72"/>
      <c r="AC385" s="72"/>
      <c r="AD385" s="72"/>
      <c r="AE385" s="72"/>
      <c r="AF385" s="72"/>
      <c r="AG385" s="72"/>
      <c r="AH385" s="72"/>
      <c r="AI385" s="72"/>
      <c r="AJ385" s="72"/>
    </row>
    <row r="386" spans="1:36" ht="13" x14ac:dyDescent="0.15">
      <c r="A386" s="72"/>
      <c r="B386" s="72"/>
      <c r="C386" s="72"/>
      <c r="D386" s="72"/>
      <c r="E386" s="72"/>
      <c r="F386" s="72"/>
      <c r="G386" s="72"/>
      <c r="H386" s="72"/>
      <c r="I386" s="72"/>
      <c r="J386" s="72"/>
      <c r="K386" s="72"/>
      <c r="L386" s="72"/>
      <c r="M386" s="72"/>
      <c r="N386" s="72"/>
      <c r="O386" s="72"/>
      <c r="P386" s="72"/>
      <c r="Q386" s="72"/>
      <c r="R386" s="72"/>
      <c r="S386" s="72"/>
      <c r="T386" s="72"/>
      <c r="U386" s="72"/>
      <c r="V386" s="72"/>
      <c r="W386" s="72"/>
      <c r="X386" s="72"/>
      <c r="Y386" s="72"/>
      <c r="Z386" s="72"/>
      <c r="AA386" s="72"/>
      <c r="AB386" s="72"/>
      <c r="AC386" s="72"/>
      <c r="AD386" s="72"/>
      <c r="AE386" s="72"/>
      <c r="AF386" s="72"/>
      <c r="AG386" s="72"/>
      <c r="AH386" s="72"/>
      <c r="AI386" s="72"/>
      <c r="AJ386" s="72"/>
    </row>
    <row r="387" spans="1:36" ht="13" x14ac:dyDescent="0.15">
      <c r="A387" s="72"/>
      <c r="B387" s="72"/>
      <c r="C387" s="72"/>
      <c r="D387" s="72"/>
      <c r="E387" s="72"/>
      <c r="F387" s="72"/>
      <c r="G387" s="72"/>
      <c r="H387" s="72"/>
      <c r="I387" s="72"/>
      <c r="J387" s="72"/>
      <c r="K387" s="72"/>
      <c r="L387" s="72"/>
      <c r="M387" s="72"/>
      <c r="N387" s="72"/>
      <c r="O387" s="72"/>
      <c r="P387" s="72"/>
      <c r="Q387" s="72"/>
      <c r="R387" s="72"/>
      <c r="S387" s="72"/>
      <c r="T387" s="72"/>
      <c r="U387" s="72"/>
      <c r="V387" s="72"/>
      <c r="W387" s="72"/>
      <c r="X387" s="72"/>
      <c r="Y387" s="72"/>
      <c r="Z387" s="72"/>
      <c r="AA387" s="72"/>
      <c r="AB387" s="72"/>
      <c r="AC387" s="72"/>
      <c r="AD387" s="72"/>
      <c r="AE387" s="72"/>
      <c r="AF387" s="72"/>
      <c r="AG387" s="72"/>
      <c r="AH387" s="72"/>
      <c r="AI387" s="72"/>
      <c r="AJ387" s="72"/>
    </row>
    <row r="388" spans="1:36" ht="13" x14ac:dyDescent="0.15">
      <c r="A388" s="72"/>
      <c r="B388" s="72"/>
      <c r="C388" s="72"/>
      <c r="D388" s="72"/>
      <c r="E388" s="72"/>
      <c r="F388" s="72"/>
      <c r="G388" s="72"/>
      <c r="H388" s="72"/>
      <c r="I388" s="72"/>
      <c r="J388" s="72"/>
      <c r="K388" s="72"/>
      <c r="L388" s="72"/>
      <c r="M388" s="72"/>
      <c r="N388" s="72"/>
      <c r="O388" s="72"/>
      <c r="P388" s="72"/>
      <c r="Q388" s="72"/>
      <c r="R388" s="72"/>
      <c r="S388" s="72"/>
      <c r="T388" s="72"/>
      <c r="U388" s="72"/>
      <c r="V388" s="72"/>
      <c r="W388" s="72"/>
      <c r="X388" s="72"/>
      <c r="Y388" s="72"/>
      <c r="Z388" s="72"/>
      <c r="AA388" s="72"/>
      <c r="AB388" s="72"/>
      <c r="AC388" s="72"/>
      <c r="AD388" s="72"/>
      <c r="AE388" s="72"/>
      <c r="AF388" s="72"/>
      <c r="AG388" s="72"/>
      <c r="AH388" s="72"/>
      <c r="AI388" s="72"/>
      <c r="AJ388" s="72"/>
    </row>
    <row r="389" spans="1:36" ht="13" x14ac:dyDescent="0.15">
      <c r="A389" s="72"/>
      <c r="B389" s="72"/>
      <c r="C389" s="72"/>
      <c r="D389" s="72"/>
      <c r="E389" s="72"/>
      <c r="F389" s="72"/>
      <c r="G389" s="72"/>
      <c r="H389" s="72"/>
      <c r="I389" s="72"/>
      <c r="J389" s="72"/>
      <c r="K389" s="72"/>
      <c r="L389" s="72"/>
      <c r="M389" s="72"/>
      <c r="N389" s="72"/>
      <c r="O389" s="72"/>
      <c r="P389" s="72"/>
      <c r="Q389" s="72"/>
      <c r="R389" s="72"/>
      <c r="S389" s="72"/>
      <c r="T389" s="72"/>
      <c r="U389" s="72"/>
      <c r="V389" s="72"/>
      <c r="W389" s="72"/>
      <c r="X389" s="72"/>
      <c r="Y389" s="72"/>
      <c r="Z389" s="72"/>
      <c r="AA389" s="72"/>
      <c r="AB389" s="72"/>
      <c r="AC389" s="72"/>
      <c r="AD389" s="72"/>
      <c r="AE389" s="72"/>
      <c r="AF389" s="72"/>
      <c r="AG389" s="72"/>
      <c r="AH389" s="72"/>
      <c r="AI389" s="72"/>
      <c r="AJ389" s="72"/>
    </row>
    <row r="390" spans="1:36" ht="13" x14ac:dyDescent="0.15">
      <c r="A390" s="72"/>
      <c r="B390" s="72"/>
      <c r="C390" s="72"/>
      <c r="D390" s="72"/>
      <c r="E390" s="72"/>
      <c r="F390" s="72"/>
      <c r="G390" s="72"/>
      <c r="H390" s="72"/>
      <c r="I390" s="72"/>
      <c r="J390" s="72"/>
      <c r="K390" s="72"/>
      <c r="L390" s="72"/>
      <c r="M390" s="72"/>
      <c r="N390" s="72"/>
      <c r="O390" s="72"/>
      <c r="P390" s="72"/>
      <c r="Q390" s="72"/>
      <c r="R390" s="72"/>
      <c r="S390" s="72"/>
      <c r="T390" s="72"/>
      <c r="U390" s="72"/>
      <c r="V390" s="72"/>
      <c r="W390" s="72"/>
      <c r="X390" s="72"/>
      <c r="Y390" s="72"/>
      <c r="Z390" s="72"/>
      <c r="AA390" s="72"/>
      <c r="AB390" s="72"/>
      <c r="AC390" s="72"/>
      <c r="AD390" s="72"/>
      <c r="AE390" s="72"/>
      <c r="AF390" s="72"/>
      <c r="AG390" s="72"/>
      <c r="AH390" s="72"/>
      <c r="AI390" s="72"/>
      <c r="AJ390" s="72"/>
    </row>
    <row r="391" spans="1:36" ht="13" x14ac:dyDescent="0.15">
      <c r="A391" s="72"/>
      <c r="B391" s="72"/>
      <c r="C391" s="72"/>
      <c r="D391" s="72"/>
      <c r="E391" s="72"/>
      <c r="F391" s="72"/>
      <c r="G391" s="72"/>
      <c r="H391" s="72"/>
      <c r="I391" s="72"/>
      <c r="J391" s="72"/>
      <c r="K391" s="72"/>
      <c r="L391" s="72"/>
      <c r="M391" s="72"/>
      <c r="N391" s="72"/>
      <c r="O391" s="72"/>
      <c r="P391" s="72"/>
      <c r="Q391" s="72"/>
      <c r="R391" s="72"/>
      <c r="S391" s="72"/>
      <c r="T391" s="72"/>
      <c r="U391" s="72"/>
      <c r="V391" s="72"/>
      <c r="W391" s="72"/>
      <c r="X391" s="72"/>
      <c r="Y391" s="72"/>
      <c r="Z391" s="72"/>
      <c r="AA391" s="72"/>
      <c r="AB391" s="72"/>
      <c r="AC391" s="72"/>
      <c r="AD391" s="72"/>
      <c r="AE391" s="72"/>
      <c r="AF391" s="72"/>
      <c r="AG391" s="72"/>
      <c r="AH391" s="72"/>
      <c r="AI391" s="72"/>
      <c r="AJ391" s="72"/>
    </row>
    <row r="392" spans="1:36" ht="13" x14ac:dyDescent="0.15">
      <c r="A392" s="72"/>
      <c r="B392" s="72"/>
      <c r="C392" s="72"/>
      <c r="D392" s="72"/>
      <c r="E392" s="72"/>
      <c r="F392" s="72"/>
      <c r="G392" s="72"/>
      <c r="H392" s="72"/>
      <c r="I392" s="72"/>
      <c r="J392" s="72"/>
      <c r="K392" s="72"/>
      <c r="L392" s="72"/>
      <c r="M392" s="72"/>
      <c r="N392" s="72"/>
      <c r="O392" s="72"/>
      <c r="P392" s="72"/>
      <c r="Q392" s="72"/>
      <c r="R392" s="72"/>
      <c r="S392" s="72"/>
      <c r="T392" s="72"/>
      <c r="U392" s="72"/>
      <c r="V392" s="72"/>
      <c r="W392" s="72"/>
      <c r="X392" s="72"/>
      <c r="Y392" s="72"/>
      <c r="Z392" s="72"/>
      <c r="AA392" s="72"/>
      <c r="AB392" s="72"/>
      <c r="AC392" s="72"/>
      <c r="AD392" s="72"/>
      <c r="AE392" s="72"/>
      <c r="AF392" s="72"/>
      <c r="AG392" s="72"/>
      <c r="AH392" s="72"/>
      <c r="AI392" s="72"/>
      <c r="AJ392" s="72"/>
    </row>
    <row r="393" spans="1:36" ht="13" x14ac:dyDescent="0.15">
      <c r="A393" s="72"/>
      <c r="B393" s="72"/>
      <c r="C393" s="72"/>
      <c r="D393" s="72"/>
      <c r="E393" s="72"/>
      <c r="F393" s="72"/>
      <c r="G393" s="72"/>
      <c r="H393" s="72"/>
      <c r="I393" s="72"/>
      <c r="J393" s="72"/>
      <c r="K393" s="72"/>
      <c r="L393" s="72"/>
      <c r="M393" s="72"/>
      <c r="N393" s="72"/>
      <c r="O393" s="72"/>
      <c r="P393" s="72"/>
      <c r="Q393" s="72"/>
      <c r="R393" s="72"/>
      <c r="S393" s="72"/>
      <c r="T393" s="72"/>
      <c r="U393" s="72"/>
      <c r="V393" s="72"/>
      <c r="W393" s="72"/>
      <c r="X393" s="72"/>
      <c r="Y393" s="72"/>
      <c r="Z393" s="72"/>
      <c r="AA393" s="72"/>
      <c r="AB393" s="72"/>
      <c r="AC393" s="72"/>
      <c r="AD393" s="72"/>
      <c r="AE393" s="72"/>
      <c r="AF393" s="72"/>
      <c r="AG393" s="72"/>
      <c r="AH393" s="72"/>
      <c r="AI393" s="72"/>
      <c r="AJ393" s="72"/>
    </row>
    <row r="394" spans="1:36" ht="13" x14ac:dyDescent="0.15">
      <c r="A394" s="72"/>
      <c r="B394" s="72"/>
      <c r="C394" s="72"/>
      <c r="D394" s="72"/>
      <c r="E394" s="72"/>
      <c r="F394" s="72"/>
      <c r="G394" s="72"/>
      <c r="H394" s="72"/>
      <c r="I394" s="72"/>
      <c r="J394" s="72"/>
      <c r="K394" s="72"/>
      <c r="L394" s="72"/>
      <c r="M394" s="72"/>
      <c r="N394" s="72"/>
      <c r="O394" s="72"/>
      <c r="P394" s="72"/>
      <c r="Q394" s="72"/>
      <c r="R394" s="72"/>
      <c r="S394" s="72"/>
      <c r="T394" s="72"/>
      <c r="U394" s="72"/>
      <c r="V394" s="72"/>
      <c r="W394" s="72"/>
      <c r="X394" s="72"/>
      <c r="Y394" s="72"/>
      <c r="Z394" s="72"/>
      <c r="AA394" s="72"/>
      <c r="AB394" s="72"/>
      <c r="AC394" s="72"/>
      <c r="AD394" s="72"/>
      <c r="AE394" s="72"/>
      <c r="AF394" s="72"/>
      <c r="AG394" s="72"/>
      <c r="AH394" s="72"/>
      <c r="AI394" s="72"/>
      <c r="AJ394" s="72"/>
    </row>
    <row r="395" spans="1:36" ht="13" x14ac:dyDescent="0.15">
      <c r="A395" s="72"/>
      <c r="B395" s="72"/>
      <c r="C395" s="72"/>
      <c r="D395" s="72"/>
      <c r="E395" s="72"/>
      <c r="F395" s="72"/>
      <c r="G395" s="72"/>
      <c r="H395" s="72"/>
      <c r="I395" s="72"/>
      <c r="J395" s="72"/>
      <c r="K395" s="72"/>
      <c r="L395" s="72"/>
      <c r="M395" s="72"/>
      <c r="N395" s="72"/>
      <c r="O395" s="72"/>
      <c r="P395" s="72"/>
      <c r="Q395" s="72"/>
      <c r="R395" s="72"/>
      <c r="S395" s="72"/>
      <c r="T395" s="72"/>
      <c r="U395" s="72"/>
      <c r="V395" s="72"/>
      <c r="W395" s="72"/>
      <c r="X395" s="72"/>
      <c r="Y395" s="72"/>
      <c r="Z395" s="72"/>
      <c r="AA395" s="72"/>
      <c r="AB395" s="72"/>
      <c r="AC395" s="72"/>
      <c r="AD395" s="72"/>
      <c r="AE395" s="72"/>
      <c r="AF395" s="72"/>
      <c r="AG395" s="72"/>
      <c r="AH395" s="72"/>
      <c r="AI395" s="72"/>
      <c r="AJ395" s="72"/>
    </row>
    <row r="396" spans="1:36" ht="13" x14ac:dyDescent="0.15">
      <c r="A396" s="72"/>
      <c r="B396" s="72"/>
      <c r="C396" s="72"/>
      <c r="D396" s="72"/>
      <c r="E396" s="72"/>
      <c r="F396" s="72"/>
      <c r="G396" s="72"/>
      <c r="H396" s="72"/>
      <c r="I396" s="72"/>
      <c r="J396" s="72"/>
      <c r="K396" s="72"/>
      <c r="L396" s="72"/>
      <c r="M396" s="72"/>
      <c r="N396" s="72"/>
      <c r="O396" s="72"/>
      <c r="P396" s="72"/>
      <c r="Q396" s="72"/>
      <c r="R396" s="72"/>
      <c r="S396" s="72"/>
      <c r="T396" s="72"/>
      <c r="U396" s="72"/>
      <c r="V396" s="72"/>
      <c r="W396" s="72"/>
      <c r="X396" s="72"/>
      <c r="Y396" s="72"/>
      <c r="Z396" s="72"/>
      <c r="AA396" s="72"/>
      <c r="AB396" s="72"/>
      <c r="AC396" s="72"/>
      <c r="AD396" s="72"/>
      <c r="AE396" s="72"/>
      <c r="AF396" s="72"/>
      <c r="AG396" s="72"/>
      <c r="AH396" s="72"/>
      <c r="AI396" s="72"/>
      <c r="AJ396" s="72"/>
    </row>
    <row r="397" spans="1:36" ht="13" x14ac:dyDescent="0.15">
      <c r="A397" s="72"/>
      <c r="B397" s="72"/>
      <c r="C397" s="72"/>
      <c r="D397" s="72"/>
      <c r="E397" s="72"/>
      <c r="F397" s="72"/>
      <c r="G397" s="72"/>
      <c r="H397" s="72"/>
      <c r="I397" s="72"/>
      <c r="J397" s="72"/>
      <c r="K397" s="72"/>
      <c r="L397" s="72"/>
      <c r="M397" s="72"/>
      <c r="N397" s="72"/>
      <c r="O397" s="72"/>
      <c r="P397" s="72"/>
      <c r="Q397" s="72"/>
      <c r="R397" s="72"/>
      <c r="S397" s="72"/>
      <c r="T397" s="72"/>
      <c r="U397" s="72"/>
      <c r="V397" s="72"/>
      <c r="W397" s="72"/>
      <c r="X397" s="72"/>
      <c r="Y397" s="72"/>
      <c r="Z397" s="72"/>
      <c r="AA397" s="72"/>
      <c r="AB397" s="72"/>
      <c r="AC397" s="72"/>
      <c r="AD397" s="72"/>
      <c r="AE397" s="72"/>
      <c r="AF397" s="72"/>
      <c r="AG397" s="72"/>
      <c r="AH397" s="72"/>
      <c r="AI397" s="72"/>
      <c r="AJ397" s="72"/>
    </row>
    <row r="398" spans="1:36" ht="13" x14ac:dyDescent="0.15">
      <c r="A398" s="72"/>
      <c r="B398" s="72"/>
      <c r="C398" s="72"/>
      <c r="D398" s="72"/>
      <c r="E398" s="72"/>
      <c r="F398" s="72"/>
      <c r="G398" s="72"/>
      <c r="H398" s="72"/>
      <c r="I398" s="72"/>
      <c r="J398" s="72"/>
      <c r="K398" s="72"/>
      <c r="L398" s="72"/>
      <c r="M398" s="72"/>
      <c r="N398" s="72"/>
      <c r="O398" s="72"/>
      <c r="P398" s="72"/>
      <c r="Q398" s="72"/>
      <c r="R398" s="72"/>
      <c r="S398" s="72"/>
      <c r="T398" s="72"/>
      <c r="U398" s="72"/>
      <c r="V398" s="72"/>
      <c r="W398" s="72"/>
      <c r="X398" s="72"/>
      <c r="Y398" s="72"/>
      <c r="Z398" s="72"/>
      <c r="AA398" s="72"/>
      <c r="AB398" s="72"/>
      <c r="AC398" s="72"/>
      <c r="AD398" s="72"/>
      <c r="AE398" s="72"/>
      <c r="AF398" s="72"/>
      <c r="AG398" s="72"/>
      <c r="AH398" s="72"/>
      <c r="AI398" s="72"/>
      <c r="AJ398" s="72"/>
    </row>
    <row r="399" spans="1:36" ht="13" x14ac:dyDescent="0.15">
      <c r="A399" s="72"/>
      <c r="B399" s="72"/>
      <c r="C399" s="72"/>
      <c r="D399" s="72"/>
      <c r="E399" s="72"/>
      <c r="F399" s="72"/>
      <c r="G399" s="72"/>
      <c r="H399" s="72"/>
      <c r="I399" s="72"/>
      <c r="J399" s="72"/>
      <c r="K399" s="72"/>
      <c r="L399" s="72"/>
      <c r="M399" s="72"/>
      <c r="N399" s="72"/>
      <c r="O399" s="72"/>
      <c r="P399" s="72"/>
      <c r="Q399" s="72"/>
      <c r="R399" s="72"/>
      <c r="S399" s="72"/>
      <c r="T399" s="72"/>
      <c r="U399" s="72"/>
      <c r="V399" s="72"/>
      <c r="W399" s="72"/>
      <c r="X399" s="72"/>
      <c r="Y399" s="72"/>
      <c r="Z399" s="72"/>
      <c r="AA399" s="72"/>
      <c r="AB399" s="72"/>
      <c r="AC399" s="72"/>
      <c r="AD399" s="72"/>
      <c r="AE399" s="72"/>
      <c r="AF399" s="72"/>
      <c r="AG399" s="72"/>
      <c r="AH399" s="72"/>
      <c r="AI399" s="72"/>
      <c r="AJ399" s="72"/>
    </row>
    <row r="400" spans="1:36" ht="13" x14ac:dyDescent="0.15">
      <c r="A400" s="72"/>
      <c r="B400" s="72"/>
      <c r="C400" s="72"/>
      <c r="D400" s="72"/>
      <c r="E400" s="72"/>
      <c r="F400" s="72"/>
      <c r="G400" s="72"/>
      <c r="H400" s="72"/>
      <c r="I400" s="72"/>
      <c r="J400" s="72"/>
      <c r="K400" s="72"/>
      <c r="L400" s="72"/>
      <c r="M400" s="72"/>
      <c r="N400" s="72"/>
      <c r="O400" s="72"/>
      <c r="P400" s="72"/>
      <c r="Q400" s="72"/>
      <c r="R400" s="72"/>
      <c r="S400" s="72"/>
      <c r="T400" s="72"/>
      <c r="U400" s="72"/>
      <c r="V400" s="72"/>
      <c r="W400" s="72"/>
      <c r="X400" s="72"/>
      <c r="Y400" s="72"/>
      <c r="Z400" s="72"/>
      <c r="AA400" s="72"/>
      <c r="AB400" s="72"/>
      <c r="AC400" s="72"/>
      <c r="AD400" s="72"/>
      <c r="AE400" s="72"/>
      <c r="AF400" s="72"/>
      <c r="AG400" s="72"/>
      <c r="AH400" s="72"/>
      <c r="AI400" s="72"/>
      <c r="AJ400" s="72"/>
    </row>
    <row r="401" spans="1:36" ht="13" x14ac:dyDescent="0.15">
      <c r="A401" s="72"/>
      <c r="B401" s="72"/>
      <c r="C401" s="72"/>
      <c r="D401" s="72"/>
      <c r="E401" s="72"/>
      <c r="F401" s="72"/>
      <c r="G401" s="72"/>
      <c r="H401" s="72"/>
      <c r="I401" s="72"/>
      <c r="J401" s="72"/>
      <c r="K401" s="72"/>
      <c r="L401" s="72"/>
      <c r="M401" s="72"/>
      <c r="N401" s="72"/>
      <c r="O401" s="72"/>
      <c r="P401" s="72"/>
      <c r="Q401" s="72"/>
      <c r="R401" s="72"/>
      <c r="S401" s="72"/>
      <c r="T401" s="72"/>
      <c r="U401" s="72"/>
      <c r="V401" s="72"/>
      <c r="W401" s="72"/>
      <c r="X401" s="72"/>
      <c r="Y401" s="72"/>
      <c r="Z401" s="72"/>
      <c r="AA401" s="72"/>
      <c r="AB401" s="72"/>
      <c r="AC401" s="72"/>
      <c r="AD401" s="72"/>
      <c r="AE401" s="72"/>
      <c r="AF401" s="72"/>
      <c r="AG401" s="72"/>
      <c r="AH401" s="72"/>
      <c r="AI401" s="72"/>
      <c r="AJ401" s="72"/>
    </row>
    <row r="402" spans="1:36" ht="13" x14ac:dyDescent="0.15">
      <c r="A402" s="72"/>
      <c r="B402" s="72"/>
      <c r="C402" s="72"/>
      <c r="D402" s="72"/>
      <c r="E402" s="72"/>
      <c r="F402" s="72"/>
      <c r="G402" s="72"/>
      <c r="H402" s="72"/>
      <c r="I402" s="72"/>
      <c r="J402" s="72"/>
      <c r="K402" s="72"/>
      <c r="L402" s="72"/>
      <c r="M402" s="72"/>
      <c r="N402" s="72"/>
      <c r="O402" s="72"/>
      <c r="P402" s="72"/>
      <c r="Q402" s="72"/>
      <c r="R402" s="72"/>
      <c r="S402" s="72"/>
      <c r="T402" s="72"/>
      <c r="U402" s="72"/>
      <c r="V402" s="72"/>
      <c r="W402" s="72"/>
      <c r="X402" s="72"/>
      <c r="Y402" s="72"/>
      <c r="Z402" s="72"/>
      <c r="AA402" s="72"/>
      <c r="AB402" s="72"/>
      <c r="AC402" s="72"/>
      <c r="AD402" s="72"/>
      <c r="AE402" s="72"/>
      <c r="AF402" s="72"/>
      <c r="AG402" s="72"/>
      <c r="AH402" s="72"/>
      <c r="AI402" s="72"/>
      <c r="AJ402" s="72"/>
    </row>
    <row r="403" spans="1:36" ht="13" x14ac:dyDescent="0.15">
      <c r="A403" s="72"/>
      <c r="B403" s="72"/>
      <c r="C403" s="72"/>
      <c r="D403" s="72"/>
      <c r="E403" s="72"/>
      <c r="F403" s="72"/>
      <c r="G403" s="72"/>
      <c r="H403" s="72"/>
      <c r="I403" s="72"/>
      <c r="J403" s="72"/>
      <c r="K403" s="72"/>
      <c r="L403" s="72"/>
      <c r="M403" s="72"/>
      <c r="N403" s="72"/>
      <c r="O403" s="72"/>
      <c r="P403" s="72"/>
      <c r="Q403" s="72"/>
      <c r="R403" s="72"/>
      <c r="S403" s="72"/>
      <c r="T403" s="72"/>
      <c r="U403" s="72"/>
      <c r="V403" s="72"/>
      <c r="W403" s="72"/>
      <c r="X403" s="72"/>
      <c r="Y403" s="72"/>
      <c r="Z403" s="72"/>
      <c r="AA403" s="72"/>
      <c r="AB403" s="72"/>
      <c r="AC403" s="72"/>
      <c r="AD403" s="72"/>
      <c r="AE403" s="72"/>
      <c r="AF403" s="72"/>
      <c r="AG403" s="72"/>
      <c r="AH403" s="72"/>
      <c r="AI403" s="72"/>
      <c r="AJ403" s="72"/>
    </row>
    <row r="404" spans="1:36" ht="13" x14ac:dyDescent="0.15">
      <c r="A404" s="72"/>
      <c r="B404" s="72"/>
      <c r="C404" s="72"/>
      <c r="D404" s="72"/>
      <c r="E404" s="72"/>
      <c r="F404" s="72"/>
      <c r="G404" s="72"/>
      <c r="H404" s="72"/>
      <c r="I404" s="72"/>
      <c r="J404" s="72"/>
      <c r="K404" s="72"/>
      <c r="L404" s="72"/>
      <c r="M404" s="72"/>
      <c r="N404" s="72"/>
      <c r="O404" s="72"/>
      <c r="P404" s="72"/>
      <c r="Q404" s="72"/>
      <c r="R404" s="72"/>
      <c r="S404" s="72"/>
      <c r="T404" s="72"/>
      <c r="U404" s="72"/>
      <c r="V404" s="72"/>
      <c r="W404" s="72"/>
      <c r="X404" s="72"/>
      <c r="Y404" s="72"/>
      <c r="Z404" s="72"/>
      <c r="AA404" s="72"/>
      <c r="AB404" s="72"/>
      <c r="AC404" s="72"/>
      <c r="AD404" s="72"/>
      <c r="AE404" s="72"/>
      <c r="AF404" s="72"/>
      <c r="AG404" s="72"/>
      <c r="AH404" s="72"/>
      <c r="AI404" s="72"/>
      <c r="AJ404" s="72"/>
    </row>
    <row r="405" spans="1:36" ht="13" x14ac:dyDescent="0.15">
      <c r="A405" s="72"/>
      <c r="B405" s="72"/>
      <c r="C405" s="72"/>
      <c r="D405" s="72"/>
      <c r="E405" s="72"/>
      <c r="F405" s="72"/>
      <c r="G405" s="72"/>
      <c r="H405" s="72"/>
      <c r="I405" s="72"/>
      <c r="J405" s="72"/>
      <c r="K405" s="72"/>
      <c r="L405" s="72"/>
      <c r="M405" s="72"/>
      <c r="N405" s="72"/>
      <c r="O405" s="72"/>
      <c r="P405" s="72"/>
      <c r="Q405" s="72"/>
      <c r="R405" s="72"/>
      <c r="S405" s="72"/>
      <c r="T405" s="72"/>
      <c r="U405" s="72"/>
      <c r="V405" s="72"/>
      <c r="W405" s="72"/>
      <c r="X405" s="72"/>
      <c r="Y405" s="72"/>
      <c r="Z405" s="72"/>
      <c r="AA405" s="72"/>
      <c r="AB405" s="72"/>
      <c r="AC405" s="72"/>
      <c r="AD405" s="72"/>
      <c r="AE405" s="72"/>
      <c r="AF405" s="72"/>
      <c r="AG405" s="72"/>
      <c r="AH405" s="72"/>
      <c r="AI405" s="72"/>
      <c r="AJ405" s="72"/>
    </row>
    <row r="406" spans="1:36" ht="13" x14ac:dyDescent="0.15">
      <c r="A406" s="72"/>
      <c r="B406" s="72"/>
      <c r="C406" s="72"/>
      <c r="D406" s="72"/>
      <c r="E406" s="72"/>
      <c r="F406" s="72"/>
      <c r="G406" s="72"/>
      <c r="H406" s="72"/>
      <c r="I406" s="72"/>
      <c r="J406" s="72"/>
      <c r="K406" s="72"/>
      <c r="L406" s="72"/>
      <c r="M406" s="72"/>
      <c r="N406" s="72"/>
      <c r="O406" s="72"/>
      <c r="P406" s="72"/>
      <c r="Q406" s="72"/>
      <c r="R406" s="72"/>
      <c r="S406" s="72"/>
      <c r="T406" s="72"/>
      <c r="U406" s="72"/>
      <c r="V406" s="72"/>
      <c r="W406" s="72"/>
      <c r="X406" s="72"/>
      <c r="Y406" s="72"/>
      <c r="Z406" s="72"/>
      <c r="AA406" s="72"/>
      <c r="AB406" s="72"/>
      <c r="AC406" s="72"/>
      <c r="AD406" s="72"/>
      <c r="AE406" s="72"/>
      <c r="AF406" s="72"/>
      <c r="AG406" s="72"/>
      <c r="AH406" s="72"/>
      <c r="AI406" s="72"/>
      <c r="AJ406" s="72"/>
    </row>
    <row r="407" spans="1:36" ht="13" x14ac:dyDescent="0.15">
      <c r="A407" s="72"/>
      <c r="B407" s="72"/>
      <c r="C407" s="72"/>
      <c r="D407" s="72"/>
      <c r="E407" s="72"/>
      <c r="F407" s="72"/>
      <c r="G407" s="72"/>
      <c r="H407" s="72"/>
      <c r="I407" s="72"/>
      <c r="J407" s="72"/>
      <c r="K407" s="72"/>
      <c r="L407" s="72"/>
      <c r="M407" s="72"/>
      <c r="N407" s="72"/>
      <c r="O407" s="72"/>
      <c r="P407" s="72"/>
      <c r="Q407" s="72"/>
      <c r="R407" s="72"/>
      <c r="S407" s="72"/>
      <c r="T407" s="72"/>
      <c r="U407" s="72"/>
      <c r="V407" s="72"/>
      <c r="W407" s="72"/>
      <c r="X407" s="72"/>
      <c r="Y407" s="72"/>
      <c r="Z407" s="72"/>
      <c r="AA407" s="72"/>
      <c r="AB407" s="72"/>
      <c r="AC407" s="72"/>
      <c r="AD407" s="72"/>
      <c r="AE407" s="72"/>
      <c r="AF407" s="72"/>
      <c r="AG407" s="72"/>
      <c r="AH407" s="72"/>
      <c r="AI407" s="72"/>
      <c r="AJ407" s="72"/>
    </row>
    <row r="408" spans="1:36" ht="13" x14ac:dyDescent="0.15">
      <c r="A408" s="72"/>
      <c r="B408" s="72"/>
      <c r="C408" s="72"/>
      <c r="D408" s="72"/>
      <c r="E408" s="72"/>
      <c r="F408" s="72"/>
      <c r="G408" s="72"/>
      <c r="H408" s="72"/>
      <c r="I408" s="72"/>
      <c r="J408" s="72"/>
      <c r="K408" s="72"/>
      <c r="L408" s="72"/>
      <c r="M408" s="72"/>
      <c r="N408" s="72"/>
      <c r="O408" s="72"/>
      <c r="P408" s="72"/>
      <c r="Q408" s="72"/>
      <c r="R408" s="72"/>
      <c r="S408" s="72"/>
      <c r="T408" s="72"/>
      <c r="U408" s="72"/>
      <c r="V408" s="72"/>
      <c r="W408" s="72"/>
      <c r="X408" s="72"/>
      <c r="Y408" s="72"/>
      <c r="Z408" s="72"/>
      <c r="AA408" s="72"/>
      <c r="AB408" s="72"/>
      <c r="AC408" s="72"/>
      <c r="AD408" s="72"/>
      <c r="AE408" s="72"/>
      <c r="AF408" s="72"/>
      <c r="AG408" s="72"/>
      <c r="AH408" s="72"/>
      <c r="AI408" s="72"/>
      <c r="AJ408" s="72"/>
    </row>
    <row r="409" spans="1:36" ht="13" x14ac:dyDescent="0.15">
      <c r="A409" s="72"/>
      <c r="B409" s="72"/>
      <c r="C409" s="72"/>
      <c r="D409" s="72"/>
      <c r="E409" s="72"/>
      <c r="F409" s="72"/>
      <c r="G409" s="72"/>
      <c r="H409" s="72"/>
      <c r="I409" s="72"/>
      <c r="J409" s="72"/>
      <c r="K409" s="72"/>
      <c r="L409" s="72"/>
      <c r="M409" s="72"/>
      <c r="N409" s="72"/>
      <c r="O409" s="72"/>
      <c r="P409" s="72"/>
      <c r="Q409" s="72"/>
      <c r="R409" s="72"/>
      <c r="S409" s="72"/>
      <c r="T409" s="72"/>
      <c r="U409" s="72"/>
      <c r="V409" s="72"/>
      <c r="W409" s="72"/>
      <c r="X409" s="72"/>
      <c r="Y409" s="72"/>
      <c r="Z409" s="72"/>
      <c r="AA409" s="72"/>
      <c r="AB409" s="72"/>
      <c r="AC409" s="72"/>
      <c r="AD409" s="72"/>
      <c r="AE409" s="72"/>
      <c r="AF409" s="72"/>
      <c r="AG409" s="72"/>
      <c r="AH409" s="72"/>
      <c r="AI409" s="72"/>
      <c r="AJ409" s="72"/>
    </row>
    <row r="410" spans="1:36" ht="13" x14ac:dyDescent="0.15">
      <c r="A410" s="72"/>
      <c r="B410" s="72"/>
      <c r="C410" s="72"/>
      <c r="D410" s="72"/>
      <c r="E410" s="72"/>
      <c r="F410" s="72"/>
      <c r="G410" s="72"/>
      <c r="H410" s="72"/>
      <c r="I410" s="72"/>
      <c r="J410" s="72"/>
      <c r="K410" s="72"/>
      <c r="L410" s="72"/>
      <c r="M410" s="72"/>
      <c r="N410" s="72"/>
      <c r="O410" s="72"/>
      <c r="P410" s="72"/>
      <c r="Q410" s="72"/>
      <c r="R410" s="72"/>
      <c r="S410" s="72"/>
      <c r="T410" s="72"/>
      <c r="U410" s="72"/>
      <c r="V410" s="72"/>
      <c r="W410" s="72"/>
      <c r="X410" s="72"/>
      <c r="Y410" s="72"/>
      <c r="Z410" s="72"/>
      <c r="AA410" s="72"/>
      <c r="AB410" s="72"/>
      <c r="AC410" s="72"/>
      <c r="AD410" s="72"/>
      <c r="AE410" s="72"/>
      <c r="AF410" s="72"/>
      <c r="AG410" s="72"/>
      <c r="AH410" s="72"/>
      <c r="AI410" s="72"/>
      <c r="AJ410" s="72"/>
    </row>
    <row r="411" spans="1:36" ht="13" x14ac:dyDescent="0.15">
      <c r="A411" s="72"/>
      <c r="B411" s="72"/>
      <c r="C411" s="72"/>
      <c r="D411" s="72"/>
      <c r="E411" s="72"/>
      <c r="F411" s="72"/>
      <c r="G411" s="72"/>
      <c r="H411" s="72"/>
      <c r="I411" s="72"/>
      <c r="J411" s="72"/>
      <c r="K411" s="72"/>
      <c r="L411" s="72"/>
      <c r="M411" s="72"/>
      <c r="N411" s="72"/>
      <c r="O411" s="72"/>
      <c r="P411" s="72"/>
      <c r="Q411" s="72"/>
      <c r="R411" s="72"/>
      <c r="S411" s="72"/>
      <c r="T411" s="72"/>
      <c r="U411" s="72"/>
      <c r="V411" s="72"/>
      <c r="W411" s="72"/>
      <c r="X411" s="72"/>
      <c r="Y411" s="72"/>
      <c r="Z411" s="72"/>
      <c r="AA411" s="72"/>
      <c r="AB411" s="72"/>
      <c r="AC411" s="72"/>
      <c r="AD411" s="72"/>
      <c r="AE411" s="72"/>
      <c r="AF411" s="72"/>
      <c r="AG411" s="72"/>
      <c r="AH411" s="72"/>
      <c r="AI411" s="72"/>
      <c r="AJ411" s="72"/>
    </row>
    <row r="412" spans="1:36" ht="13" x14ac:dyDescent="0.15">
      <c r="A412" s="72"/>
      <c r="B412" s="72"/>
      <c r="C412" s="72"/>
      <c r="D412" s="72"/>
      <c r="E412" s="72"/>
      <c r="F412" s="72"/>
      <c r="G412" s="72"/>
      <c r="H412" s="72"/>
      <c r="I412" s="72"/>
      <c r="J412" s="72"/>
      <c r="K412" s="72"/>
      <c r="L412" s="72"/>
      <c r="M412" s="72"/>
      <c r="N412" s="72"/>
      <c r="O412" s="72"/>
      <c r="P412" s="72"/>
      <c r="Q412" s="72"/>
      <c r="R412" s="72"/>
      <c r="S412" s="72"/>
      <c r="T412" s="72"/>
      <c r="U412" s="72"/>
      <c r="V412" s="72"/>
      <c r="W412" s="72"/>
      <c r="X412" s="72"/>
      <c r="Y412" s="72"/>
      <c r="Z412" s="72"/>
      <c r="AA412" s="72"/>
      <c r="AB412" s="72"/>
      <c r="AC412" s="72"/>
      <c r="AD412" s="72"/>
      <c r="AE412" s="72"/>
      <c r="AF412" s="72"/>
      <c r="AG412" s="72"/>
      <c r="AH412" s="72"/>
      <c r="AI412" s="72"/>
      <c r="AJ412" s="72"/>
    </row>
    <row r="413" spans="1:36" ht="13" x14ac:dyDescent="0.15">
      <c r="A413" s="72"/>
      <c r="B413" s="72"/>
      <c r="C413" s="72"/>
      <c r="D413" s="72"/>
      <c r="E413" s="72"/>
      <c r="F413" s="72"/>
      <c r="G413" s="72"/>
      <c r="H413" s="72"/>
      <c r="I413" s="72"/>
      <c r="J413" s="72"/>
      <c r="K413" s="72"/>
      <c r="L413" s="72"/>
      <c r="M413" s="72"/>
      <c r="N413" s="72"/>
      <c r="O413" s="72"/>
      <c r="P413" s="72"/>
      <c r="Q413" s="72"/>
      <c r="R413" s="72"/>
      <c r="S413" s="72"/>
      <c r="T413" s="72"/>
      <c r="U413" s="72"/>
      <c r="V413" s="72"/>
      <c r="W413" s="72"/>
      <c r="X413" s="72"/>
      <c r="Y413" s="72"/>
      <c r="Z413" s="72"/>
      <c r="AA413" s="72"/>
      <c r="AB413" s="72"/>
      <c r="AC413" s="72"/>
      <c r="AD413" s="72"/>
      <c r="AE413" s="72"/>
      <c r="AF413" s="72"/>
      <c r="AG413" s="72"/>
      <c r="AH413" s="72"/>
      <c r="AI413" s="72"/>
      <c r="AJ413" s="72"/>
    </row>
    <row r="414" spans="1:36" ht="13" x14ac:dyDescent="0.15">
      <c r="A414" s="72"/>
      <c r="B414" s="72"/>
      <c r="C414" s="72"/>
      <c r="D414" s="72"/>
      <c r="E414" s="72"/>
      <c r="F414" s="72"/>
      <c r="G414" s="72"/>
      <c r="H414" s="72"/>
      <c r="I414" s="72"/>
      <c r="J414" s="72"/>
      <c r="K414" s="72"/>
      <c r="L414" s="72"/>
      <c r="M414" s="72"/>
      <c r="N414" s="72"/>
      <c r="O414" s="72"/>
      <c r="P414" s="72"/>
      <c r="Q414" s="72"/>
      <c r="R414" s="72"/>
      <c r="S414" s="72"/>
      <c r="T414" s="72"/>
      <c r="U414" s="72"/>
      <c r="V414" s="72"/>
      <c r="W414" s="72"/>
      <c r="X414" s="72"/>
      <c r="Y414" s="72"/>
      <c r="Z414" s="72"/>
      <c r="AA414" s="72"/>
      <c r="AB414" s="72"/>
      <c r="AC414" s="72"/>
      <c r="AD414" s="72"/>
      <c r="AE414" s="72"/>
      <c r="AF414" s="72"/>
      <c r="AG414" s="72"/>
      <c r="AH414" s="72"/>
      <c r="AI414" s="72"/>
      <c r="AJ414" s="72"/>
    </row>
    <row r="415" spans="1:36" ht="13" x14ac:dyDescent="0.15">
      <c r="A415" s="72"/>
      <c r="B415" s="72"/>
      <c r="C415" s="72"/>
      <c r="D415" s="72"/>
      <c r="E415" s="72"/>
      <c r="F415" s="72"/>
      <c r="G415" s="72"/>
      <c r="H415" s="72"/>
      <c r="I415" s="72"/>
      <c r="J415" s="72"/>
      <c r="K415" s="72"/>
      <c r="L415" s="72"/>
      <c r="M415" s="72"/>
      <c r="N415" s="72"/>
      <c r="O415" s="72"/>
      <c r="P415" s="72"/>
      <c r="Q415" s="72"/>
      <c r="R415" s="72"/>
      <c r="S415" s="72"/>
      <c r="T415" s="72"/>
      <c r="U415" s="72"/>
      <c r="V415" s="72"/>
      <c r="W415" s="72"/>
      <c r="X415" s="72"/>
      <c r="Y415" s="72"/>
      <c r="Z415" s="72"/>
      <c r="AA415" s="72"/>
      <c r="AB415" s="72"/>
      <c r="AC415" s="72"/>
      <c r="AD415" s="72"/>
      <c r="AE415" s="72"/>
      <c r="AF415" s="72"/>
      <c r="AG415" s="72"/>
      <c r="AH415" s="72"/>
      <c r="AI415" s="72"/>
      <c r="AJ415" s="72"/>
    </row>
    <row r="416" spans="1:36" ht="13" x14ac:dyDescent="0.15">
      <c r="A416" s="72"/>
      <c r="B416" s="72"/>
      <c r="C416" s="72"/>
      <c r="D416" s="72"/>
      <c r="E416" s="72"/>
      <c r="F416" s="72"/>
      <c r="G416" s="72"/>
      <c r="H416" s="72"/>
      <c r="I416" s="72"/>
      <c r="J416" s="72"/>
      <c r="K416" s="72"/>
      <c r="L416" s="72"/>
      <c r="M416" s="72"/>
      <c r="N416" s="72"/>
      <c r="O416" s="72"/>
      <c r="P416" s="72"/>
      <c r="Q416" s="72"/>
      <c r="R416" s="72"/>
      <c r="S416" s="72"/>
      <c r="T416" s="72"/>
      <c r="U416" s="72"/>
      <c r="V416" s="72"/>
      <c r="W416" s="72"/>
      <c r="X416" s="72"/>
      <c r="Y416" s="72"/>
      <c r="Z416" s="72"/>
      <c r="AA416" s="72"/>
      <c r="AB416" s="72"/>
      <c r="AC416" s="72"/>
      <c r="AD416" s="72"/>
      <c r="AE416" s="72"/>
      <c r="AF416" s="72"/>
      <c r="AG416" s="72"/>
      <c r="AH416" s="72"/>
      <c r="AI416" s="72"/>
      <c r="AJ416" s="72"/>
    </row>
    <row r="417" spans="1:36" ht="13" x14ac:dyDescent="0.15">
      <c r="A417" s="72"/>
      <c r="B417" s="72"/>
      <c r="C417" s="72"/>
      <c r="D417" s="72"/>
      <c r="E417" s="72"/>
      <c r="F417" s="72"/>
      <c r="G417" s="72"/>
      <c r="H417" s="72"/>
      <c r="I417" s="72"/>
      <c r="J417" s="72"/>
      <c r="K417" s="72"/>
      <c r="L417" s="72"/>
      <c r="M417" s="72"/>
      <c r="N417" s="72"/>
      <c r="O417" s="72"/>
      <c r="P417" s="72"/>
      <c r="Q417" s="72"/>
      <c r="R417" s="72"/>
      <c r="S417" s="72"/>
      <c r="T417" s="72"/>
      <c r="U417" s="72"/>
      <c r="V417" s="72"/>
      <c r="W417" s="72"/>
      <c r="X417" s="72"/>
      <c r="Y417" s="72"/>
      <c r="Z417" s="72"/>
      <c r="AA417" s="72"/>
      <c r="AB417" s="72"/>
      <c r="AC417" s="72"/>
      <c r="AD417" s="72"/>
      <c r="AE417" s="72"/>
      <c r="AF417" s="72"/>
      <c r="AG417" s="72"/>
      <c r="AH417" s="72"/>
      <c r="AI417" s="72"/>
      <c r="AJ417" s="72"/>
    </row>
    <row r="418" spans="1:36" ht="13" x14ac:dyDescent="0.15">
      <c r="A418" s="72"/>
      <c r="B418" s="72"/>
      <c r="C418" s="72"/>
      <c r="D418" s="72"/>
      <c r="E418" s="72"/>
      <c r="F418" s="72"/>
      <c r="G418" s="72"/>
      <c r="H418" s="72"/>
      <c r="I418" s="72"/>
      <c r="J418" s="72"/>
      <c r="K418" s="72"/>
      <c r="L418" s="72"/>
      <c r="M418" s="72"/>
      <c r="N418" s="72"/>
      <c r="O418" s="72"/>
      <c r="P418" s="72"/>
      <c r="Q418" s="72"/>
      <c r="R418" s="72"/>
      <c r="S418" s="72"/>
      <c r="T418" s="72"/>
      <c r="U418" s="72"/>
      <c r="V418" s="72"/>
      <c r="W418" s="72"/>
      <c r="X418" s="72"/>
      <c r="Y418" s="72"/>
      <c r="Z418" s="72"/>
      <c r="AA418" s="72"/>
      <c r="AB418" s="72"/>
      <c r="AC418" s="72"/>
      <c r="AD418" s="72"/>
      <c r="AE418" s="72"/>
      <c r="AF418" s="72"/>
      <c r="AG418" s="72"/>
      <c r="AH418" s="72"/>
      <c r="AI418" s="72"/>
      <c r="AJ418" s="72"/>
    </row>
    <row r="419" spans="1:36" ht="13" x14ac:dyDescent="0.15">
      <c r="A419" s="72"/>
      <c r="B419" s="72"/>
      <c r="C419" s="72"/>
      <c r="D419" s="72"/>
      <c r="E419" s="72"/>
      <c r="F419" s="72"/>
      <c r="G419" s="72"/>
      <c r="H419" s="72"/>
      <c r="I419" s="72"/>
      <c r="J419" s="72"/>
      <c r="K419" s="72"/>
      <c r="L419" s="72"/>
      <c r="M419" s="72"/>
      <c r="N419" s="72"/>
      <c r="O419" s="72"/>
      <c r="P419" s="72"/>
      <c r="Q419" s="72"/>
      <c r="R419" s="72"/>
      <c r="S419" s="72"/>
      <c r="T419" s="72"/>
      <c r="U419" s="72"/>
      <c r="V419" s="72"/>
      <c r="W419" s="72"/>
      <c r="X419" s="72"/>
      <c r="Y419" s="72"/>
      <c r="Z419" s="72"/>
      <c r="AA419" s="72"/>
      <c r="AB419" s="72"/>
      <c r="AC419" s="72"/>
      <c r="AD419" s="72"/>
      <c r="AE419" s="72"/>
      <c r="AF419" s="72"/>
      <c r="AG419" s="72"/>
      <c r="AH419" s="72"/>
      <c r="AI419" s="72"/>
      <c r="AJ419" s="72"/>
    </row>
    <row r="420" spans="1:36" ht="13" x14ac:dyDescent="0.15">
      <c r="A420" s="72"/>
      <c r="B420" s="72"/>
      <c r="C420" s="72"/>
      <c r="D420" s="72"/>
      <c r="E420" s="72"/>
      <c r="F420" s="72"/>
      <c r="G420" s="72"/>
      <c r="H420" s="72"/>
      <c r="I420" s="72"/>
      <c r="J420" s="72"/>
      <c r="K420" s="72"/>
      <c r="L420" s="72"/>
      <c r="M420" s="72"/>
      <c r="N420" s="72"/>
      <c r="O420" s="72"/>
      <c r="P420" s="72"/>
      <c r="Q420" s="72"/>
      <c r="R420" s="72"/>
      <c r="S420" s="72"/>
      <c r="T420" s="72"/>
      <c r="U420" s="72"/>
      <c r="V420" s="72"/>
      <c r="W420" s="72"/>
      <c r="X420" s="72"/>
      <c r="Y420" s="72"/>
      <c r="Z420" s="72"/>
      <c r="AA420" s="72"/>
      <c r="AB420" s="72"/>
      <c r="AC420" s="72"/>
      <c r="AD420" s="72"/>
      <c r="AE420" s="72"/>
      <c r="AF420" s="72"/>
      <c r="AG420" s="72"/>
      <c r="AH420" s="72"/>
      <c r="AI420" s="72"/>
      <c r="AJ420" s="72"/>
    </row>
    <row r="421" spans="1:36" ht="13" x14ac:dyDescent="0.15">
      <c r="A421" s="72"/>
      <c r="B421" s="72"/>
      <c r="C421" s="72"/>
      <c r="D421" s="72"/>
      <c r="E421" s="72"/>
      <c r="F421" s="72"/>
      <c r="G421" s="72"/>
      <c r="H421" s="72"/>
      <c r="I421" s="72"/>
      <c r="J421" s="72"/>
      <c r="K421" s="72"/>
      <c r="L421" s="72"/>
      <c r="M421" s="72"/>
      <c r="N421" s="72"/>
      <c r="O421" s="72"/>
      <c r="P421" s="72"/>
      <c r="Q421" s="72"/>
      <c r="R421" s="72"/>
      <c r="S421" s="72"/>
      <c r="T421" s="72"/>
      <c r="U421" s="72"/>
      <c r="V421" s="72"/>
      <c r="W421" s="72"/>
      <c r="X421" s="72"/>
      <c r="Y421" s="72"/>
      <c r="Z421" s="72"/>
      <c r="AA421" s="72"/>
      <c r="AB421" s="72"/>
      <c r="AC421" s="72"/>
      <c r="AD421" s="72"/>
      <c r="AE421" s="72"/>
      <c r="AF421" s="72"/>
      <c r="AG421" s="72"/>
      <c r="AH421" s="72"/>
      <c r="AI421" s="72"/>
      <c r="AJ421" s="72"/>
    </row>
    <row r="422" spans="1:36" ht="13" x14ac:dyDescent="0.15">
      <c r="A422" s="72"/>
      <c r="B422" s="72"/>
      <c r="C422" s="72"/>
      <c r="D422" s="72"/>
      <c r="E422" s="72"/>
      <c r="F422" s="72"/>
      <c r="G422" s="72"/>
      <c r="H422" s="72"/>
      <c r="I422" s="72"/>
      <c r="J422" s="72"/>
      <c r="K422" s="72"/>
      <c r="L422" s="72"/>
      <c r="M422" s="72"/>
      <c r="N422" s="72"/>
      <c r="O422" s="72"/>
      <c r="P422" s="72"/>
      <c r="Q422" s="72"/>
      <c r="R422" s="72"/>
      <c r="S422" s="72"/>
      <c r="T422" s="72"/>
      <c r="U422" s="72"/>
      <c r="V422" s="72"/>
      <c r="W422" s="72"/>
      <c r="X422" s="72"/>
      <c r="Y422" s="72"/>
      <c r="Z422" s="72"/>
      <c r="AA422" s="72"/>
      <c r="AB422" s="72"/>
      <c r="AC422" s="72"/>
      <c r="AD422" s="72"/>
      <c r="AE422" s="72"/>
      <c r="AF422" s="72"/>
      <c r="AG422" s="72"/>
      <c r="AH422" s="72"/>
      <c r="AI422" s="72"/>
      <c r="AJ422" s="72"/>
    </row>
    <row r="423" spans="1:36" ht="13" x14ac:dyDescent="0.15">
      <c r="A423" s="72"/>
      <c r="B423" s="72"/>
      <c r="C423" s="72"/>
      <c r="D423" s="72"/>
      <c r="E423" s="72"/>
      <c r="F423" s="72"/>
      <c r="G423" s="72"/>
      <c r="H423" s="72"/>
      <c r="I423" s="72"/>
      <c r="J423" s="72"/>
      <c r="K423" s="72"/>
      <c r="L423" s="72"/>
      <c r="M423" s="72"/>
      <c r="N423" s="72"/>
      <c r="O423" s="72"/>
      <c r="P423" s="72"/>
      <c r="Q423" s="72"/>
      <c r="R423" s="72"/>
      <c r="S423" s="72"/>
      <c r="T423" s="72"/>
      <c r="U423" s="72"/>
      <c r="V423" s="72"/>
      <c r="W423" s="72"/>
      <c r="X423" s="72"/>
      <c r="Y423" s="72"/>
      <c r="Z423" s="72"/>
      <c r="AA423" s="72"/>
      <c r="AB423" s="72"/>
      <c r="AC423" s="72"/>
      <c r="AD423" s="72"/>
      <c r="AE423" s="72"/>
      <c r="AF423" s="72"/>
      <c r="AG423" s="72"/>
      <c r="AH423" s="72"/>
      <c r="AI423" s="72"/>
      <c r="AJ423" s="72"/>
    </row>
    <row r="424" spans="1:36" ht="13" x14ac:dyDescent="0.15">
      <c r="A424" s="72"/>
      <c r="B424" s="72"/>
      <c r="C424" s="72"/>
      <c r="D424" s="72"/>
      <c r="E424" s="72"/>
      <c r="F424" s="72"/>
      <c r="G424" s="72"/>
      <c r="H424" s="72"/>
      <c r="I424" s="72"/>
      <c r="J424" s="72"/>
      <c r="K424" s="72"/>
      <c r="L424" s="72"/>
      <c r="M424" s="72"/>
      <c r="N424" s="72"/>
      <c r="O424" s="72"/>
      <c r="P424" s="72"/>
      <c r="Q424" s="72"/>
      <c r="R424" s="72"/>
      <c r="S424" s="72"/>
      <c r="T424" s="72"/>
      <c r="U424" s="72"/>
      <c r="V424" s="72"/>
      <c r="W424" s="72"/>
      <c r="X424" s="72"/>
      <c r="Y424" s="72"/>
      <c r="Z424" s="72"/>
      <c r="AA424" s="72"/>
      <c r="AB424" s="72"/>
      <c r="AC424" s="72"/>
      <c r="AD424" s="72"/>
      <c r="AE424" s="72"/>
      <c r="AF424" s="72"/>
      <c r="AG424" s="72"/>
      <c r="AH424" s="72"/>
      <c r="AI424" s="72"/>
      <c r="AJ424" s="72"/>
    </row>
    <row r="425" spans="1:36" ht="13" x14ac:dyDescent="0.15">
      <c r="A425" s="72"/>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row>
    <row r="426" spans="1:36" ht="13" x14ac:dyDescent="0.15">
      <c r="A426" s="72"/>
      <c r="B426" s="72"/>
      <c r="C426" s="72"/>
      <c r="D426" s="72"/>
      <c r="E426" s="72"/>
      <c r="F426" s="72"/>
      <c r="G426" s="72"/>
      <c r="H426" s="72"/>
      <c r="I426" s="72"/>
      <c r="J426" s="72"/>
      <c r="K426" s="72"/>
      <c r="L426" s="72"/>
      <c r="M426" s="72"/>
      <c r="N426" s="72"/>
      <c r="O426" s="72"/>
      <c r="P426" s="72"/>
      <c r="Q426" s="72"/>
      <c r="R426" s="72"/>
      <c r="S426" s="72"/>
      <c r="T426" s="72"/>
      <c r="U426" s="72"/>
      <c r="V426" s="72"/>
      <c r="W426" s="72"/>
      <c r="X426" s="72"/>
      <c r="Y426" s="72"/>
      <c r="Z426" s="72"/>
      <c r="AA426" s="72"/>
      <c r="AB426" s="72"/>
      <c r="AC426" s="72"/>
      <c r="AD426" s="72"/>
      <c r="AE426" s="72"/>
      <c r="AF426" s="72"/>
      <c r="AG426" s="72"/>
      <c r="AH426" s="72"/>
      <c r="AI426" s="72"/>
      <c r="AJ426" s="72"/>
    </row>
    <row r="427" spans="1:36" ht="13" x14ac:dyDescent="0.15">
      <c r="A427" s="72"/>
      <c r="B427" s="72"/>
      <c r="C427" s="72"/>
      <c r="D427" s="72"/>
      <c r="E427" s="72"/>
      <c r="F427" s="72"/>
      <c r="G427" s="72"/>
      <c r="H427" s="72"/>
      <c r="I427" s="72"/>
      <c r="J427" s="72"/>
      <c r="K427" s="72"/>
      <c r="L427" s="72"/>
      <c r="M427" s="72"/>
      <c r="N427" s="72"/>
      <c r="O427" s="72"/>
      <c r="P427" s="72"/>
      <c r="Q427" s="72"/>
      <c r="R427" s="72"/>
      <c r="S427" s="72"/>
      <c r="T427" s="72"/>
      <c r="U427" s="72"/>
      <c r="V427" s="72"/>
      <c r="W427" s="72"/>
      <c r="X427" s="72"/>
      <c r="Y427" s="72"/>
      <c r="Z427" s="72"/>
      <c r="AA427" s="72"/>
      <c r="AB427" s="72"/>
      <c r="AC427" s="72"/>
      <c r="AD427" s="72"/>
      <c r="AE427" s="72"/>
      <c r="AF427" s="72"/>
      <c r="AG427" s="72"/>
      <c r="AH427" s="72"/>
      <c r="AI427" s="72"/>
      <c r="AJ427" s="72"/>
    </row>
    <row r="428" spans="1:36" ht="13" x14ac:dyDescent="0.15">
      <c r="A428" s="72"/>
      <c r="B428" s="72"/>
      <c r="C428" s="72"/>
      <c r="D428" s="72"/>
      <c r="E428" s="72"/>
      <c r="F428" s="72"/>
      <c r="G428" s="72"/>
      <c r="H428" s="72"/>
      <c r="I428" s="72"/>
      <c r="J428" s="72"/>
      <c r="K428" s="72"/>
      <c r="L428" s="72"/>
      <c r="M428" s="72"/>
      <c r="N428" s="72"/>
      <c r="O428" s="72"/>
      <c r="P428" s="72"/>
      <c r="Q428" s="72"/>
      <c r="R428" s="72"/>
      <c r="S428" s="72"/>
      <c r="T428" s="72"/>
      <c r="U428" s="72"/>
      <c r="V428" s="72"/>
      <c r="W428" s="72"/>
      <c r="X428" s="72"/>
      <c r="Y428" s="72"/>
      <c r="Z428" s="72"/>
      <c r="AA428" s="72"/>
      <c r="AB428" s="72"/>
      <c r="AC428" s="72"/>
      <c r="AD428" s="72"/>
      <c r="AE428" s="72"/>
      <c r="AF428" s="72"/>
      <c r="AG428" s="72"/>
      <c r="AH428" s="72"/>
      <c r="AI428" s="72"/>
      <c r="AJ428" s="72"/>
    </row>
    <row r="429" spans="1:36" ht="13" x14ac:dyDescent="0.15">
      <c r="A429" s="72"/>
      <c r="B429" s="72"/>
      <c r="C429" s="72"/>
      <c r="D429" s="72"/>
      <c r="E429" s="72"/>
      <c r="F429" s="72"/>
      <c r="G429" s="72"/>
      <c r="H429" s="72"/>
      <c r="I429" s="72"/>
      <c r="J429" s="72"/>
      <c r="K429" s="72"/>
      <c r="L429" s="72"/>
      <c r="M429" s="72"/>
      <c r="N429" s="72"/>
      <c r="O429" s="72"/>
      <c r="P429" s="72"/>
      <c r="Q429" s="72"/>
      <c r="R429" s="72"/>
      <c r="S429" s="72"/>
      <c r="T429" s="72"/>
      <c r="U429" s="72"/>
      <c r="V429" s="72"/>
      <c r="W429" s="72"/>
      <c r="X429" s="72"/>
      <c r="Y429" s="72"/>
      <c r="Z429" s="72"/>
      <c r="AA429" s="72"/>
      <c r="AB429" s="72"/>
      <c r="AC429" s="72"/>
      <c r="AD429" s="72"/>
      <c r="AE429" s="72"/>
      <c r="AF429" s="72"/>
      <c r="AG429" s="72"/>
      <c r="AH429" s="72"/>
      <c r="AI429" s="72"/>
      <c r="AJ429" s="72"/>
    </row>
    <row r="430" spans="1:36" ht="13" x14ac:dyDescent="0.15">
      <c r="A430" s="72"/>
      <c r="B430" s="72"/>
      <c r="C430" s="72"/>
      <c r="D430" s="72"/>
      <c r="E430" s="72"/>
      <c r="F430" s="72"/>
      <c r="G430" s="72"/>
      <c r="H430" s="72"/>
      <c r="I430" s="72"/>
      <c r="J430" s="72"/>
      <c r="K430" s="72"/>
      <c r="L430" s="72"/>
      <c r="M430" s="72"/>
      <c r="N430" s="72"/>
      <c r="O430" s="72"/>
      <c r="P430" s="72"/>
      <c r="Q430" s="72"/>
      <c r="R430" s="72"/>
      <c r="S430" s="72"/>
      <c r="T430" s="72"/>
      <c r="U430" s="72"/>
      <c r="V430" s="72"/>
      <c r="W430" s="72"/>
      <c r="X430" s="72"/>
      <c r="Y430" s="72"/>
      <c r="Z430" s="72"/>
      <c r="AA430" s="72"/>
      <c r="AB430" s="72"/>
      <c r="AC430" s="72"/>
      <c r="AD430" s="72"/>
      <c r="AE430" s="72"/>
      <c r="AF430" s="72"/>
      <c r="AG430" s="72"/>
      <c r="AH430" s="72"/>
      <c r="AI430" s="72"/>
      <c r="AJ430" s="72"/>
    </row>
    <row r="431" spans="1:36" ht="13" x14ac:dyDescent="0.15">
      <c r="A431" s="72"/>
      <c r="B431" s="72"/>
      <c r="C431" s="72"/>
      <c r="D431" s="72"/>
      <c r="E431" s="72"/>
      <c r="F431" s="72"/>
      <c r="G431" s="72"/>
      <c r="H431" s="72"/>
      <c r="I431" s="72"/>
      <c r="J431" s="72"/>
      <c r="K431" s="72"/>
      <c r="L431" s="72"/>
      <c r="M431" s="72"/>
      <c r="N431" s="72"/>
      <c r="O431" s="72"/>
      <c r="P431" s="72"/>
      <c r="Q431" s="72"/>
      <c r="R431" s="72"/>
      <c r="S431" s="72"/>
      <c r="T431" s="72"/>
      <c r="U431" s="72"/>
      <c r="V431" s="72"/>
      <c r="W431" s="72"/>
      <c r="X431" s="72"/>
      <c r="Y431" s="72"/>
      <c r="Z431" s="72"/>
      <c r="AA431" s="72"/>
      <c r="AB431" s="72"/>
      <c r="AC431" s="72"/>
      <c r="AD431" s="72"/>
      <c r="AE431" s="72"/>
      <c r="AF431" s="72"/>
      <c r="AG431" s="72"/>
      <c r="AH431" s="72"/>
      <c r="AI431" s="72"/>
      <c r="AJ431" s="72"/>
    </row>
    <row r="432" spans="1:36" ht="13" x14ac:dyDescent="0.15">
      <c r="A432" s="72"/>
      <c r="B432" s="72"/>
      <c r="C432" s="72"/>
      <c r="D432" s="72"/>
      <c r="E432" s="72"/>
      <c r="F432" s="72"/>
      <c r="G432" s="72"/>
      <c r="H432" s="72"/>
      <c r="I432" s="72"/>
      <c r="J432" s="72"/>
      <c r="K432" s="72"/>
      <c r="L432" s="72"/>
      <c r="M432" s="72"/>
      <c r="N432" s="72"/>
      <c r="O432" s="72"/>
      <c r="P432" s="72"/>
      <c r="Q432" s="72"/>
      <c r="R432" s="72"/>
      <c r="S432" s="72"/>
      <c r="T432" s="72"/>
      <c r="U432" s="72"/>
      <c r="V432" s="72"/>
      <c r="W432" s="72"/>
      <c r="X432" s="72"/>
      <c r="Y432" s="72"/>
      <c r="Z432" s="72"/>
      <c r="AA432" s="72"/>
      <c r="AB432" s="72"/>
      <c r="AC432" s="72"/>
      <c r="AD432" s="72"/>
      <c r="AE432" s="72"/>
      <c r="AF432" s="72"/>
      <c r="AG432" s="72"/>
      <c r="AH432" s="72"/>
      <c r="AI432" s="72"/>
      <c r="AJ432" s="72"/>
    </row>
    <row r="433" spans="1:36" ht="13" x14ac:dyDescent="0.15">
      <c r="A433" s="72"/>
      <c r="B433" s="72"/>
      <c r="C433" s="72"/>
      <c r="D433" s="72"/>
      <c r="E433" s="72"/>
      <c r="F433" s="72"/>
      <c r="G433" s="72"/>
      <c r="H433" s="72"/>
      <c r="I433" s="72"/>
      <c r="J433" s="72"/>
      <c r="K433" s="72"/>
      <c r="L433" s="72"/>
      <c r="M433" s="72"/>
      <c r="N433" s="72"/>
      <c r="O433" s="72"/>
      <c r="P433" s="72"/>
      <c r="Q433" s="72"/>
      <c r="R433" s="72"/>
      <c r="S433" s="72"/>
      <c r="T433" s="72"/>
      <c r="U433" s="72"/>
      <c r="V433" s="72"/>
      <c r="W433" s="72"/>
      <c r="X433" s="72"/>
      <c r="Y433" s="72"/>
      <c r="Z433" s="72"/>
      <c r="AA433" s="72"/>
      <c r="AB433" s="72"/>
      <c r="AC433" s="72"/>
      <c r="AD433" s="72"/>
      <c r="AE433" s="72"/>
      <c r="AF433" s="72"/>
      <c r="AG433" s="72"/>
      <c r="AH433" s="72"/>
      <c r="AI433" s="72"/>
      <c r="AJ433" s="72"/>
    </row>
    <row r="434" spans="1:36" ht="13" x14ac:dyDescent="0.15">
      <c r="A434" s="72"/>
      <c r="B434" s="72"/>
      <c r="C434" s="72"/>
      <c r="D434" s="72"/>
      <c r="E434" s="72"/>
      <c r="F434" s="72"/>
      <c r="G434" s="72"/>
      <c r="H434" s="72"/>
      <c r="I434" s="72"/>
      <c r="J434" s="72"/>
      <c r="K434" s="72"/>
      <c r="L434" s="72"/>
      <c r="M434" s="72"/>
      <c r="N434" s="72"/>
      <c r="O434" s="72"/>
      <c r="P434" s="72"/>
      <c r="Q434" s="72"/>
      <c r="R434" s="72"/>
      <c r="S434" s="72"/>
      <c r="T434" s="72"/>
      <c r="U434" s="72"/>
      <c r="V434" s="72"/>
      <c r="W434" s="72"/>
      <c r="X434" s="72"/>
      <c r="Y434" s="72"/>
      <c r="Z434" s="72"/>
      <c r="AA434" s="72"/>
      <c r="AB434" s="72"/>
      <c r="AC434" s="72"/>
      <c r="AD434" s="72"/>
      <c r="AE434" s="72"/>
      <c r="AF434" s="72"/>
      <c r="AG434" s="72"/>
      <c r="AH434" s="72"/>
      <c r="AI434" s="72"/>
      <c r="AJ434" s="72"/>
    </row>
    <row r="435" spans="1:36" ht="13" x14ac:dyDescent="0.15">
      <c r="A435" s="72"/>
      <c r="B435" s="72"/>
      <c r="C435" s="72"/>
      <c r="D435" s="72"/>
      <c r="E435" s="72"/>
      <c r="F435" s="72"/>
      <c r="G435" s="72"/>
      <c r="H435" s="72"/>
      <c r="I435" s="72"/>
      <c r="J435" s="72"/>
      <c r="K435" s="72"/>
      <c r="L435" s="72"/>
      <c r="M435" s="72"/>
      <c r="N435" s="72"/>
      <c r="O435" s="72"/>
      <c r="P435" s="72"/>
      <c r="Q435" s="72"/>
      <c r="R435" s="72"/>
      <c r="S435" s="72"/>
      <c r="T435" s="72"/>
      <c r="U435" s="72"/>
      <c r="V435" s="72"/>
      <c r="W435" s="72"/>
      <c r="X435" s="72"/>
      <c r="Y435" s="72"/>
      <c r="Z435" s="72"/>
      <c r="AA435" s="72"/>
      <c r="AB435" s="72"/>
      <c r="AC435" s="72"/>
      <c r="AD435" s="72"/>
      <c r="AE435" s="72"/>
      <c r="AF435" s="72"/>
      <c r="AG435" s="72"/>
      <c r="AH435" s="72"/>
      <c r="AI435" s="72"/>
      <c r="AJ435" s="72"/>
    </row>
    <row r="436" spans="1:36" ht="13" x14ac:dyDescent="0.15">
      <c r="A436" s="72"/>
      <c r="B436" s="72"/>
      <c r="C436" s="72"/>
      <c r="D436" s="72"/>
      <c r="E436" s="72"/>
      <c r="F436" s="72"/>
      <c r="G436" s="72"/>
      <c r="H436" s="72"/>
      <c r="I436" s="72"/>
      <c r="J436" s="72"/>
      <c r="K436" s="72"/>
      <c r="L436" s="72"/>
      <c r="M436" s="72"/>
      <c r="N436" s="72"/>
      <c r="O436" s="72"/>
      <c r="P436" s="72"/>
      <c r="Q436" s="72"/>
      <c r="R436" s="72"/>
      <c r="S436" s="72"/>
      <c r="T436" s="72"/>
      <c r="U436" s="72"/>
      <c r="V436" s="72"/>
      <c r="W436" s="72"/>
      <c r="X436" s="72"/>
      <c r="Y436" s="72"/>
      <c r="Z436" s="72"/>
      <c r="AA436" s="72"/>
      <c r="AB436" s="72"/>
      <c r="AC436" s="72"/>
      <c r="AD436" s="72"/>
      <c r="AE436" s="72"/>
      <c r="AF436" s="72"/>
      <c r="AG436" s="72"/>
      <c r="AH436" s="72"/>
      <c r="AI436" s="72"/>
      <c r="AJ436" s="72"/>
    </row>
    <row r="437" spans="1:36" ht="13" x14ac:dyDescent="0.15">
      <c r="A437" s="72"/>
      <c r="B437" s="72"/>
      <c r="C437" s="72"/>
      <c r="D437" s="72"/>
      <c r="E437" s="72"/>
      <c r="F437" s="72"/>
      <c r="G437" s="72"/>
      <c r="H437" s="72"/>
      <c r="I437" s="72"/>
      <c r="J437" s="72"/>
      <c r="K437" s="72"/>
      <c r="L437" s="72"/>
      <c r="M437" s="72"/>
      <c r="N437" s="72"/>
      <c r="O437" s="72"/>
      <c r="P437" s="72"/>
      <c r="Q437" s="72"/>
      <c r="R437" s="72"/>
      <c r="S437" s="72"/>
      <c r="T437" s="72"/>
      <c r="U437" s="72"/>
      <c r="V437" s="72"/>
      <c r="W437" s="72"/>
      <c r="X437" s="72"/>
      <c r="Y437" s="72"/>
      <c r="Z437" s="72"/>
      <c r="AA437" s="72"/>
      <c r="AB437" s="72"/>
      <c r="AC437" s="72"/>
      <c r="AD437" s="72"/>
      <c r="AE437" s="72"/>
      <c r="AF437" s="72"/>
      <c r="AG437" s="72"/>
      <c r="AH437" s="72"/>
      <c r="AI437" s="72"/>
      <c r="AJ437" s="72"/>
    </row>
    <row r="438" spans="1:36" ht="13" x14ac:dyDescent="0.15">
      <c r="A438" s="72"/>
      <c r="B438" s="72"/>
      <c r="C438" s="72"/>
      <c r="D438" s="72"/>
      <c r="E438" s="72"/>
      <c r="F438" s="72"/>
      <c r="G438" s="72"/>
      <c r="H438" s="72"/>
      <c r="I438" s="72"/>
      <c r="J438" s="72"/>
      <c r="K438" s="72"/>
      <c r="L438" s="72"/>
      <c r="M438" s="72"/>
      <c r="N438" s="72"/>
      <c r="O438" s="72"/>
      <c r="P438" s="72"/>
      <c r="Q438" s="72"/>
      <c r="R438" s="72"/>
      <c r="S438" s="72"/>
      <c r="T438" s="72"/>
      <c r="U438" s="72"/>
      <c r="V438" s="72"/>
      <c r="W438" s="72"/>
      <c r="X438" s="72"/>
      <c r="Y438" s="72"/>
      <c r="Z438" s="72"/>
      <c r="AA438" s="72"/>
      <c r="AB438" s="72"/>
      <c r="AC438" s="72"/>
      <c r="AD438" s="72"/>
      <c r="AE438" s="72"/>
      <c r="AF438" s="72"/>
      <c r="AG438" s="72"/>
      <c r="AH438" s="72"/>
      <c r="AI438" s="72"/>
      <c r="AJ438" s="72"/>
    </row>
    <row r="439" spans="1:36" ht="13" x14ac:dyDescent="0.15">
      <c r="A439" s="72"/>
      <c r="B439" s="72"/>
      <c r="C439" s="72"/>
      <c r="D439" s="72"/>
      <c r="E439" s="72"/>
      <c r="F439" s="72"/>
      <c r="G439" s="72"/>
      <c r="H439" s="72"/>
      <c r="I439" s="72"/>
      <c r="J439" s="72"/>
      <c r="K439" s="72"/>
      <c r="L439" s="72"/>
      <c r="M439" s="72"/>
      <c r="N439" s="72"/>
      <c r="O439" s="72"/>
      <c r="P439" s="72"/>
      <c r="Q439" s="72"/>
      <c r="R439" s="72"/>
      <c r="S439" s="72"/>
      <c r="T439" s="72"/>
      <c r="U439" s="72"/>
      <c r="V439" s="72"/>
      <c r="W439" s="72"/>
      <c r="X439" s="72"/>
      <c r="Y439" s="72"/>
      <c r="Z439" s="72"/>
      <c r="AA439" s="72"/>
      <c r="AB439" s="72"/>
      <c r="AC439" s="72"/>
      <c r="AD439" s="72"/>
      <c r="AE439" s="72"/>
      <c r="AF439" s="72"/>
      <c r="AG439" s="72"/>
      <c r="AH439" s="72"/>
      <c r="AI439" s="72"/>
      <c r="AJ439" s="72"/>
    </row>
    <row r="440" spans="1:36" ht="13" x14ac:dyDescent="0.15">
      <c r="A440" s="72"/>
      <c r="B440" s="72"/>
      <c r="C440" s="72"/>
      <c r="D440" s="72"/>
      <c r="E440" s="72"/>
      <c r="F440" s="72"/>
      <c r="G440" s="72"/>
      <c r="H440" s="72"/>
      <c r="I440" s="72"/>
      <c r="J440" s="72"/>
      <c r="K440" s="72"/>
      <c r="L440" s="72"/>
      <c r="M440" s="72"/>
      <c r="N440" s="72"/>
      <c r="O440" s="72"/>
      <c r="P440" s="72"/>
      <c r="Q440" s="72"/>
      <c r="R440" s="72"/>
      <c r="S440" s="72"/>
      <c r="T440" s="72"/>
      <c r="U440" s="72"/>
      <c r="V440" s="72"/>
      <c r="W440" s="72"/>
      <c r="X440" s="72"/>
      <c r="Y440" s="72"/>
      <c r="Z440" s="72"/>
      <c r="AA440" s="72"/>
      <c r="AB440" s="72"/>
      <c r="AC440" s="72"/>
      <c r="AD440" s="72"/>
      <c r="AE440" s="72"/>
      <c r="AF440" s="72"/>
      <c r="AG440" s="72"/>
      <c r="AH440" s="72"/>
      <c r="AI440" s="72"/>
      <c r="AJ440" s="72"/>
    </row>
    <row r="441" spans="1:36" ht="13" x14ac:dyDescent="0.15">
      <c r="A441" s="72"/>
      <c r="B441" s="72"/>
      <c r="C441" s="72"/>
      <c r="D441" s="72"/>
      <c r="E441" s="72"/>
      <c r="F441" s="72"/>
      <c r="G441" s="72"/>
      <c r="H441" s="72"/>
      <c r="I441" s="72"/>
      <c r="J441" s="72"/>
      <c r="K441" s="72"/>
      <c r="L441" s="72"/>
      <c r="M441" s="72"/>
      <c r="N441" s="72"/>
      <c r="O441" s="72"/>
      <c r="P441" s="72"/>
      <c r="Q441" s="72"/>
      <c r="R441" s="72"/>
      <c r="S441" s="72"/>
      <c r="T441" s="72"/>
      <c r="U441" s="72"/>
      <c r="V441" s="72"/>
      <c r="W441" s="72"/>
      <c r="X441" s="72"/>
      <c r="Y441" s="72"/>
      <c r="Z441" s="72"/>
      <c r="AA441" s="72"/>
      <c r="AB441" s="72"/>
      <c r="AC441" s="72"/>
      <c r="AD441" s="72"/>
      <c r="AE441" s="72"/>
      <c r="AF441" s="72"/>
      <c r="AG441" s="72"/>
      <c r="AH441" s="72"/>
      <c r="AI441" s="72"/>
      <c r="AJ441" s="72"/>
    </row>
    <row r="442" spans="1:36" ht="13" x14ac:dyDescent="0.15">
      <c r="A442" s="72"/>
      <c r="B442" s="72"/>
      <c r="C442" s="72"/>
      <c r="D442" s="72"/>
      <c r="E442" s="72"/>
      <c r="F442" s="72"/>
      <c r="G442" s="72"/>
      <c r="H442" s="72"/>
      <c r="I442" s="72"/>
      <c r="J442" s="72"/>
      <c r="K442" s="72"/>
      <c r="L442" s="72"/>
      <c r="M442" s="72"/>
      <c r="N442" s="72"/>
      <c r="O442" s="72"/>
      <c r="P442" s="72"/>
      <c r="Q442" s="72"/>
      <c r="R442" s="72"/>
      <c r="S442" s="72"/>
      <c r="T442" s="72"/>
      <c r="U442" s="72"/>
      <c r="V442" s="72"/>
      <c r="W442" s="72"/>
      <c r="X442" s="72"/>
      <c r="Y442" s="72"/>
      <c r="Z442" s="72"/>
      <c r="AA442" s="72"/>
      <c r="AB442" s="72"/>
      <c r="AC442" s="72"/>
      <c r="AD442" s="72"/>
      <c r="AE442" s="72"/>
      <c r="AF442" s="72"/>
      <c r="AG442" s="72"/>
      <c r="AH442" s="72"/>
      <c r="AI442" s="72"/>
      <c r="AJ442" s="72"/>
    </row>
    <row r="443" spans="1:36" ht="13" x14ac:dyDescent="0.15">
      <c r="A443" s="72"/>
      <c r="B443" s="72"/>
      <c r="C443" s="72"/>
      <c r="D443" s="72"/>
      <c r="E443" s="72"/>
      <c r="F443" s="72"/>
      <c r="G443" s="72"/>
      <c r="H443" s="72"/>
      <c r="I443" s="72"/>
      <c r="J443" s="72"/>
      <c r="K443" s="72"/>
      <c r="L443" s="72"/>
      <c r="M443" s="72"/>
      <c r="N443" s="72"/>
      <c r="O443" s="72"/>
      <c r="P443" s="72"/>
      <c r="Q443" s="72"/>
      <c r="R443" s="72"/>
      <c r="S443" s="72"/>
      <c r="T443" s="72"/>
      <c r="U443" s="72"/>
      <c r="V443" s="72"/>
      <c r="W443" s="72"/>
      <c r="X443" s="72"/>
      <c r="Y443" s="72"/>
      <c r="Z443" s="72"/>
      <c r="AA443" s="72"/>
      <c r="AB443" s="72"/>
      <c r="AC443" s="72"/>
      <c r="AD443" s="72"/>
      <c r="AE443" s="72"/>
      <c r="AF443" s="72"/>
      <c r="AG443" s="72"/>
      <c r="AH443" s="72"/>
      <c r="AI443" s="72"/>
      <c r="AJ443" s="72"/>
    </row>
    <row r="444" spans="1:36" ht="13" x14ac:dyDescent="0.15">
      <c r="A444" s="72"/>
      <c r="B444" s="72"/>
      <c r="C444" s="72"/>
      <c r="D444" s="72"/>
      <c r="E444" s="72"/>
      <c r="F444" s="72"/>
      <c r="G444" s="72"/>
      <c r="H444" s="72"/>
      <c r="I444" s="72"/>
      <c r="J444" s="72"/>
      <c r="K444" s="72"/>
      <c r="L444" s="72"/>
      <c r="M444" s="72"/>
      <c r="N444" s="72"/>
      <c r="O444" s="72"/>
      <c r="P444" s="72"/>
      <c r="Q444" s="72"/>
      <c r="R444" s="72"/>
      <c r="S444" s="72"/>
      <c r="T444" s="72"/>
      <c r="U444" s="72"/>
      <c r="V444" s="72"/>
      <c r="W444" s="72"/>
      <c r="X444" s="72"/>
      <c r="Y444" s="72"/>
      <c r="Z444" s="72"/>
      <c r="AA444" s="72"/>
      <c r="AB444" s="72"/>
      <c r="AC444" s="72"/>
      <c r="AD444" s="72"/>
      <c r="AE444" s="72"/>
      <c r="AF444" s="72"/>
      <c r="AG444" s="72"/>
      <c r="AH444" s="72"/>
      <c r="AI444" s="72"/>
      <c r="AJ444" s="72"/>
    </row>
    <row r="445" spans="1:36" ht="13" x14ac:dyDescent="0.15">
      <c r="A445" s="72"/>
      <c r="B445" s="72"/>
      <c r="C445" s="72"/>
      <c r="D445" s="72"/>
      <c r="E445" s="72"/>
      <c r="F445" s="72"/>
      <c r="G445" s="72"/>
      <c r="H445" s="72"/>
      <c r="I445" s="72"/>
      <c r="J445" s="72"/>
      <c r="K445" s="72"/>
      <c r="L445" s="72"/>
      <c r="M445" s="72"/>
      <c r="N445" s="72"/>
      <c r="O445" s="72"/>
      <c r="P445" s="72"/>
      <c r="Q445" s="72"/>
      <c r="R445" s="72"/>
      <c r="S445" s="72"/>
      <c r="T445" s="72"/>
      <c r="U445" s="72"/>
      <c r="V445" s="72"/>
      <c r="W445" s="72"/>
      <c r="X445" s="72"/>
      <c r="Y445" s="72"/>
      <c r="Z445" s="72"/>
      <c r="AA445" s="72"/>
      <c r="AB445" s="72"/>
      <c r="AC445" s="72"/>
      <c r="AD445" s="72"/>
      <c r="AE445" s="72"/>
      <c r="AF445" s="72"/>
      <c r="AG445" s="72"/>
      <c r="AH445" s="72"/>
      <c r="AI445" s="72"/>
      <c r="AJ445" s="72"/>
    </row>
    <row r="446" spans="1:36" ht="13" x14ac:dyDescent="0.15">
      <c r="A446" s="72"/>
      <c r="B446" s="72"/>
      <c r="C446" s="72"/>
      <c r="D446" s="72"/>
      <c r="E446" s="72"/>
      <c r="F446" s="72"/>
      <c r="G446" s="72"/>
      <c r="H446" s="72"/>
      <c r="I446" s="72"/>
      <c r="J446" s="72"/>
      <c r="K446" s="72"/>
      <c r="L446" s="72"/>
      <c r="M446" s="72"/>
      <c r="N446" s="72"/>
      <c r="O446" s="72"/>
      <c r="P446" s="72"/>
      <c r="Q446" s="72"/>
      <c r="R446" s="72"/>
      <c r="S446" s="72"/>
      <c r="T446" s="72"/>
      <c r="U446" s="72"/>
      <c r="V446" s="72"/>
      <c r="W446" s="72"/>
      <c r="X446" s="72"/>
      <c r="Y446" s="72"/>
      <c r="Z446" s="72"/>
      <c r="AA446" s="72"/>
      <c r="AB446" s="72"/>
      <c r="AC446" s="72"/>
      <c r="AD446" s="72"/>
      <c r="AE446" s="72"/>
      <c r="AF446" s="72"/>
      <c r="AG446" s="72"/>
      <c r="AH446" s="72"/>
      <c r="AI446" s="72"/>
      <c r="AJ446" s="72"/>
    </row>
    <row r="447" spans="1:36" ht="13" x14ac:dyDescent="0.15">
      <c r="A447" s="72"/>
      <c r="B447" s="72"/>
      <c r="C447" s="72"/>
      <c r="D447" s="72"/>
      <c r="E447" s="72"/>
      <c r="F447" s="72"/>
      <c r="G447" s="72"/>
      <c r="H447" s="72"/>
      <c r="I447" s="72"/>
      <c r="J447" s="72"/>
      <c r="K447" s="72"/>
      <c r="L447" s="72"/>
      <c r="M447" s="72"/>
      <c r="N447" s="72"/>
      <c r="O447" s="72"/>
      <c r="P447" s="72"/>
      <c r="Q447" s="72"/>
      <c r="R447" s="72"/>
      <c r="S447" s="72"/>
      <c r="T447" s="72"/>
      <c r="U447" s="72"/>
      <c r="V447" s="72"/>
      <c r="W447" s="72"/>
      <c r="X447" s="72"/>
      <c r="Y447" s="72"/>
      <c r="Z447" s="72"/>
      <c r="AA447" s="72"/>
      <c r="AB447" s="72"/>
      <c r="AC447" s="72"/>
      <c r="AD447" s="72"/>
      <c r="AE447" s="72"/>
      <c r="AF447" s="72"/>
      <c r="AG447" s="72"/>
      <c r="AH447" s="72"/>
      <c r="AI447" s="72"/>
      <c r="AJ447" s="72"/>
    </row>
    <row r="448" spans="1:36" ht="13" x14ac:dyDescent="0.15">
      <c r="A448" s="72"/>
      <c r="B448" s="72"/>
      <c r="C448" s="72"/>
      <c r="D448" s="72"/>
      <c r="E448" s="72"/>
      <c r="F448" s="72"/>
      <c r="G448" s="72"/>
      <c r="H448" s="72"/>
      <c r="I448" s="72"/>
      <c r="J448" s="72"/>
      <c r="K448" s="72"/>
      <c r="L448" s="72"/>
      <c r="M448" s="72"/>
      <c r="N448" s="72"/>
      <c r="O448" s="72"/>
      <c r="P448" s="72"/>
      <c r="Q448" s="72"/>
      <c r="R448" s="72"/>
      <c r="S448" s="72"/>
      <c r="T448" s="72"/>
      <c r="U448" s="72"/>
      <c r="V448" s="72"/>
      <c r="W448" s="72"/>
      <c r="X448" s="72"/>
      <c r="Y448" s="72"/>
      <c r="Z448" s="72"/>
      <c r="AA448" s="72"/>
      <c r="AB448" s="72"/>
      <c r="AC448" s="72"/>
      <c r="AD448" s="72"/>
      <c r="AE448" s="72"/>
      <c r="AF448" s="72"/>
      <c r="AG448" s="72"/>
      <c r="AH448" s="72"/>
      <c r="AI448" s="72"/>
      <c r="AJ448" s="72"/>
    </row>
    <row r="449" spans="1:36" ht="13" x14ac:dyDescent="0.15">
      <c r="A449" s="72"/>
      <c r="B449" s="72"/>
      <c r="C449" s="72"/>
      <c r="D449" s="72"/>
      <c r="E449" s="72"/>
      <c r="F449" s="72"/>
      <c r="G449" s="72"/>
      <c r="H449" s="72"/>
      <c r="I449" s="72"/>
      <c r="J449" s="72"/>
      <c r="K449" s="72"/>
      <c r="L449" s="72"/>
      <c r="M449" s="72"/>
      <c r="N449" s="72"/>
      <c r="O449" s="72"/>
      <c r="P449" s="72"/>
      <c r="Q449" s="72"/>
      <c r="R449" s="72"/>
      <c r="S449" s="72"/>
      <c r="T449" s="72"/>
      <c r="U449" s="72"/>
      <c r="V449" s="72"/>
      <c r="W449" s="72"/>
      <c r="X449" s="72"/>
      <c r="Y449" s="72"/>
      <c r="Z449" s="72"/>
      <c r="AA449" s="72"/>
      <c r="AB449" s="72"/>
      <c r="AC449" s="72"/>
      <c r="AD449" s="72"/>
      <c r="AE449" s="72"/>
      <c r="AF449" s="72"/>
      <c r="AG449" s="72"/>
      <c r="AH449" s="72"/>
      <c r="AI449" s="72"/>
      <c r="AJ449" s="72"/>
    </row>
    <row r="450" spans="1:36" ht="13" x14ac:dyDescent="0.15">
      <c r="A450" s="72"/>
      <c r="B450" s="72"/>
      <c r="C450" s="72"/>
      <c r="D450" s="72"/>
      <c r="E450" s="72"/>
      <c r="F450" s="72"/>
      <c r="G450" s="72"/>
      <c r="H450" s="72"/>
      <c r="I450" s="72"/>
      <c r="J450" s="72"/>
      <c r="K450" s="72"/>
      <c r="L450" s="72"/>
      <c r="M450" s="72"/>
      <c r="N450" s="72"/>
      <c r="O450" s="72"/>
      <c r="P450" s="72"/>
      <c r="Q450" s="72"/>
      <c r="R450" s="72"/>
      <c r="S450" s="72"/>
      <c r="T450" s="72"/>
      <c r="U450" s="72"/>
      <c r="V450" s="72"/>
      <c r="W450" s="72"/>
      <c r="X450" s="72"/>
      <c r="Y450" s="72"/>
      <c r="Z450" s="72"/>
      <c r="AA450" s="72"/>
      <c r="AB450" s="72"/>
      <c r="AC450" s="72"/>
      <c r="AD450" s="72"/>
      <c r="AE450" s="72"/>
      <c r="AF450" s="72"/>
      <c r="AG450" s="72"/>
      <c r="AH450" s="72"/>
      <c r="AI450" s="72"/>
      <c r="AJ450" s="72"/>
    </row>
    <row r="451" spans="1:36" ht="13" x14ac:dyDescent="0.15">
      <c r="A451" s="72"/>
      <c r="B451" s="72"/>
      <c r="C451" s="72"/>
      <c r="D451" s="72"/>
      <c r="E451" s="72"/>
      <c r="F451" s="72"/>
      <c r="G451" s="72"/>
      <c r="H451" s="72"/>
      <c r="I451" s="72"/>
      <c r="J451" s="72"/>
      <c r="K451" s="72"/>
      <c r="L451" s="72"/>
      <c r="M451" s="72"/>
      <c r="N451" s="72"/>
      <c r="O451" s="72"/>
      <c r="P451" s="72"/>
      <c r="Q451" s="72"/>
      <c r="R451" s="72"/>
      <c r="S451" s="72"/>
      <c r="T451" s="72"/>
      <c r="U451" s="72"/>
      <c r="V451" s="72"/>
      <c r="W451" s="72"/>
      <c r="X451" s="72"/>
      <c r="Y451" s="72"/>
      <c r="Z451" s="72"/>
      <c r="AA451" s="72"/>
      <c r="AB451" s="72"/>
      <c r="AC451" s="72"/>
      <c r="AD451" s="72"/>
      <c r="AE451" s="72"/>
      <c r="AF451" s="72"/>
      <c r="AG451" s="72"/>
      <c r="AH451" s="72"/>
      <c r="AI451" s="72"/>
      <c r="AJ451" s="72"/>
    </row>
    <row r="452" spans="1:36" ht="13" x14ac:dyDescent="0.15">
      <c r="A452" s="72"/>
      <c r="B452" s="72"/>
      <c r="C452" s="72"/>
      <c r="D452" s="72"/>
      <c r="E452" s="72"/>
      <c r="F452" s="72"/>
      <c r="G452" s="72"/>
      <c r="H452" s="72"/>
      <c r="I452" s="72"/>
      <c r="J452" s="72"/>
      <c r="K452" s="72"/>
      <c r="L452" s="72"/>
      <c r="M452" s="72"/>
      <c r="N452" s="72"/>
      <c r="O452" s="72"/>
      <c r="P452" s="72"/>
      <c r="Q452" s="72"/>
      <c r="R452" s="72"/>
      <c r="S452" s="72"/>
      <c r="T452" s="72"/>
      <c r="U452" s="72"/>
      <c r="V452" s="72"/>
      <c r="W452" s="72"/>
      <c r="X452" s="72"/>
      <c r="Y452" s="72"/>
      <c r="Z452" s="72"/>
      <c r="AA452" s="72"/>
      <c r="AB452" s="72"/>
      <c r="AC452" s="72"/>
      <c r="AD452" s="72"/>
      <c r="AE452" s="72"/>
      <c r="AF452" s="72"/>
      <c r="AG452" s="72"/>
      <c r="AH452" s="72"/>
      <c r="AI452" s="72"/>
      <c r="AJ452" s="72"/>
    </row>
    <row r="453" spans="1:36" ht="13" x14ac:dyDescent="0.15">
      <c r="A453" s="72"/>
      <c r="B453" s="72"/>
      <c r="C453" s="72"/>
      <c r="D453" s="72"/>
      <c r="E453" s="72"/>
      <c r="F453" s="72"/>
      <c r="G453" s="72"/>
      <c r="H453" s="72"/>
      <c r="I453" s="72"/>
      <c r="J453" s="72"/>
      <c r="K453" s="72"/>
      <c r="L453" s="72"/>
      <c r="M453" s="72"/>
      <c r="N453" s="72"/>
      <c r="O453" s="72"/>
      <c r="P453" s="72"/>
      <c r="Q453" s="72"/>
      <c r="R453" s="72"/>
      <c r="S453" s="72"/>
      <c r="T453" s="72"/>
      <c r="U453" s="72"/>
      <c r="V453" s="72"/>
      <c r="W453" s="72"/>
      <c r="X453" s="72"/>
      <c r="Y453" s="72"/>
      <c r="Z453" s="72"/>
      <c r="AA453" s="72"/>
      <c r="AB453" s="72"/>
      <c r="AC453" s="72"/>
      <c r="AD453" s="72"/>
      <c r="AE453" s="72"/>
      <c r="AF453" s="72"/>
      <c r="AG453" s="72"/>
      <c r="AH453" s="72"/>
      <c r="AI453" s="72"/>
      <c r="AJ453" s="72"/>
    </row>
    <row r="454" spans="1:36" ht="13" x14ac:dyDescent="0.15">
      <c r="A454" s="72"/>
      <c r="B454" s="72"/>
      <c r="C454" s="72"/>
      <c r="D454" s="72"/>
      <c r="E454" s="72"/>
      <c r="F454" s="72"/>
      <c r="G454" s="72"/>
      <c r="H454" s="72"/>
      <c r="I454" s="72"/>
      <c r="J454" s="72"/>
      <c r="K454" s="72"/>
      <c r="L454" s="72"/>
      <c r="M454" s="72"/>
      <c r="N454" s="72"/>
      <c r="O454" s="72"/>
      <c r="P454" s="72"/>
      <c r="Q454" s="72"/>
      <c r="R454" s="72"/>
      <c r="S454" s="72"/>
      <c r="T454" s="72"/>
      <c r="U454" s="72"/>
      <c r="V454" s="72"/>
      <c r="W454" s="72"/>
      <c r="X454" s="72"/>
      <c r="Y454" s="72"/>
      <c r="Z454" s="72"/>
      <c r="AA454" s="72"/>
      <c r="AB454" s="72"/>
      <c r="AC454" s="72"/>
      <c r="AD454" s="72"/>
      <c r="AE454" s="72"/>
      <c r="AF454" s="72"/>
      <c r="AG454" s="72"/>
      <c r="AH454" s="72"/>
      <c r="AI454" s="72"/>
      <c r="AJ454" s="72"/>
    </row>
    <row r="455" spans="1:36" ht="13" x14ac:dyDescent="0.15">
      <c r="A455" s="72"/>
      <c r="B455" s="72"/>
      <c r="C455" s="72"/>
      <c r="D455" s="72"/>
      <c r="E455" s="72"/>
      <c r="F455" s="72"/>
      <c r="G455" s="72"/>
      <c r="H455" s="72"/>
      <c r="I455" s="72"/>
      <c r="J455" s="72"/>
      <c r="K455" s="72"/>
      <c r="L455" s="72"/>
      <c r="M455" s="72"/>
      <c r="N455" s="72"/>
      <c r="O455" s="72"/>
      <c r="P455" s="72"/>
      <c r="Q455" s="72"/>
      <c r="R455" s="72"/>
      <c r="S455" s="72"/>
      <c r="T455" s="72"/>
      <c r="U455" s="72"/>
      <c r="V455" s="72"/>
      <c r="W455" s="72"/>
      <c r="X455" s="72"/>
      <c r="Y455" s="72"/>
      <c r="Z455" s="72"/>
      <c r="AA455" s="72"/>
      <c r="AB455" s="72"/>
      <c r="AC455" s="72"/>
      <c r="AD455" s="72"/>
      <c r="AE455" s="72"/>
      <c r="AF455" s="72"/>
      <c r="AG455" s="72"/>
      <c r="AH455" s="72"/>
      <c r="AI455" s="72"/>
      <c r="AJ455" s="72"/>
    </row>
    <row r="456" spans="1:36" ht="13" x14ac:dyDescent="0.15">
      <c r="A456" s="72"/>
      <c r="B456" s="72"/>
      <c r="C456" s="72"/>
      <c r="D456" s="72"/>
      <c r="E456" s="72"/>
      <c r="F456" s="72"/>
      <c r="G456" s="72"/>
      <c r="H456" s="72"/>
      <c r="I456" s="72"/>
      <c r="J456" s="72"/>
      <c r="K456" s="72"/>
      <c r="L456" s="72"/>
      <c r="M456" s="72"/>
      <c r="N456" s="72"/>
      <c r="O456" s="72"/>
      <c r="P456" s="72"/>
      <c r="Q456" s="72"/>
      <c r="R456" s="72"/>
      <c r="S456" s="72"/>
      <c r="T456" s="72"/>
      <c r="U456" s="72"/>
      <c r="V456" s="72"/>
      <c r="W456" s="72"/>
      <c r="X456" s="72"/>
      <c r="Y456" s="72"/>
      <c r="Z456" s="72"/>
      <c r="AA456" s="72"/>
      <c r="AB456" s="72"/>
      <c r="AC456" s="72"/>
      <c r="AD456" s="72"/>
      <c r="AE456" s="72"/>
      <c r="AF456" s="72"/>
      <c r="AG456" s="72"/>
      <c r="AH456" s="72"/>
      <c r="AI456" s="72"/>
      <c r="AJ456" s="72"/>
    </row>
    <row r="457" spans="1:36" ht="13" x14ac:dyDescent="0.15">
      <c r="A457" s="72"/>
      <c r="B457" s="72"/>
      <c r="C457" s="72"/>
      <c r="D457" s="72"/>
      <c r="E457" s="72"/>
      <c r="F457" s="72"/>
      <c r="G457" s="72"/>
      <c r="H457" s="72"/>
      <c r="I457" s="72"/>
      <c r="J457" s="72"/>
      <c r="K457" s="72"/>
      <c r="L457" s="72"/>
      <c r="M457" s="72"/>
      <c r="N457" s="72"/>
      <c r="O457" s="72"/>
      <c r="P457" s="72"/>
      <c r="Q457" s="72"/>
      <c r="R457" s="72"/>
      <c r="S457" s="72"/>
      <c r="T457" s="72"/>
      <c r="U457" s="72"/>
      <c r="V457" s="72"/>
      <c r="W457" s="72"/>
      <c r="X457" s="72"/>
      <c r="Y457" s="72"/>
      <c r="Z457" s="72"/>
      <c r="AA457" s="72"/>
      <c r="AB457" s="72"/>
      <c r="AC457" s="72"/>
      <c r="AD457" s="72"/>
      <c r="AE457" s="72"/>
      <c r="AF457" s="72"/>
      <c r="AG457" s="72"/>
      <c r="AH457" s="72"/>
      <c r="AI457" s="72"/>
      <c r="AJ457" s="72"/>
    </row>
    <row r="458" spans="1:36" ht="13" x14ac:dyDescent="0.15">
      <c r="A458" s="72"/>
      <c r="B458" s="72"/>
      <c r="C458" s="72"/>
      <c r="D458" s="72"/>
      <c r="E458" s="72"/>
      <c r="F458" s="72"/>
      <c r="G458" s="72"/>
      <c r="H458" s="72"/>
      <c r="I458" s="72"/>
      <c r="J458" s="72"/>
      <c r="K458" s="72"/>
      <c r="L458" s="72"/>
      <c r="M458" s="72"/>
      <c r="N458" s="72"/>
      <c r="O458" s="72"/>
      <c r="P458" s="72"/>
      <c r="Q458" s="72"/>
      <c r="R458" s="72"/>
      <c r="S458" s="72"/>
      <c r="T458" s="72"/>
      <c r="U458" s="72"/>
      <c r="V458" s="72"/>
      <c r="W458" s="72"/>
      <c r="X458" s="72"/>
      <c r="Y458" s="72"/>
      <c r="Z458" s="72"/>
      <c r="AA458" s="72"/>
      <c r="AB458" s="72"/>
      <c r="AC458" s="72"/>
      <c r="AD458" s="72"/>
      <c r="AE458" s="72"/>
      <c r="AF458" s="72"/>
      <c r="AG458" s="72"/>
      <c r="AH458" s="72"/>
      <c r="AI458" s="72"/>
      <c r="AJ458" s="72"/>
    </row>
    <row r="459" spans="1:36" ht="13" x14ac:dyDescent="0.15">
      <c r="A459" s="72"/>
      <c r="B459" s="72"/>
      <c r="C459" s="72"/>
      <c r="D459" s="72"/>
      <c r="E459" s="72"/>
      <c r="F459" s="72"/>
      <c r="G459" s="72"/>
      <c r="H459" s="72"/>
      <c r="I459" s="72"/>
      <c r="J459" s="72"/>
      <c r="K459" s="72"/>
      <c r="L459" s="72"/>
      <c r="M459" s="72"/>
      <c r="N459" s="72"/>
      <c r="O459" s="72"/>
      <c r="P459" s="72"/>
      <c r="Q459" s="72"/>
      <c r="R459" s="72"/>
      <c r="S459" s="72"/>
      <c r="T459" s="72"/>
      <c r="U459" s="72"/>
      <c r="V459" s="72"/>
      <c r="W459" s="72"/>
      <c r="X459" s="72"/>
      <c r="Y459" s="72"/>
      <c r="Z459" s="72"/>
      <c r="AA459" s="72"/>
      <c r="AB459" s="72"/>
      <c r="AC459" s="72"/>
      <c r="AD459" s="72"/>
      <c r="AE459" s="72"/>
      <c r="AF459" s="72"/>
      <c r="AG459" s="72"/>
      <c r="AH459" s="72"/>
      <c r="AI459" s="72"/>
      <c r="AJ459" s="72"/>
    </row>
    <row r="460" spans="1:36" ht="13" x14ac:dyDescent="0.15">
      <c r="A460" s="72"/>
      <c r="B460" s="72"/>
      <c r="C460" s="72"/>
      <c r="D460" s="72"/>
      <c r="E460" s="72"/>
      <c r="F460" s="72"/>
      <c r="G460" s="72"/>
      <c r="H460" s="72"/>
      <c r="I460" s="72"/>
      <c r="J460" s="72"/>
      <c r="K460" s="72"/>
      <c r="L460" s="72"/>
      <c r="M460" s="72"/>
      <c r="N460" s="72"/>
      <c r="O460" s="72"/>
      <c r="P460" s="72"/>
      <c r="Q460" s="72"/>
      <c r="R460" s="72"/>
      <c r="S460" s="72"/>
      <c r="T460" s="72"/>
      <c r="U460" s="72"/>
      <c r="V460" s="72"/>
      <c r="W460" s="72"/>
      <c r="X460" s="72"/>
      <c r="Y460" s="72"/>
      <c r="Z460" s="72"/>
      <c r="AA460" s="72"/>
      <c r="AB460" s="72"/>
      <c r="AC460" s="72"/>
      <c r="AD460" s="72"/>
      <c r="AE460" s="72"/>
      <c r="AF460" s="72"/>
      <c r="AG460" s="72"/>
      <c r="AH460" s="72"/>
      <c r="AI460" s="72"/>
      <c r="AJ460" s="72"/>
    </row>
    <row r="461" spans="1:36" ht="13" x14ac:dyDescent="0.15">
      <c r="A461" s="72"/>
      <c r="B461" s="72"/>
      <c r="C461" s="72"/>
      <c r="D461" s="72"/>
      <c r="E461" s="72"/>
      <c r="F461" s="72"/>
      <c r="G461" s="72"/>
      <c r="H461" s="72"/>
      <c r="I461" s="72"/>
      <c r="J461" s="72"/>
      <c r="K461" s="72"/>
      <c r="L461" s="72"/>
      <c r="M461" s="72"/>
      <c r="N461" s="72"/>
      <c r="O461" s="72"/>
      <c r="P461" s="72"/>
      <c r="Q461" s="72"/>
      <c r="R461" s="72"/>
      <c r="S461" s="72"/>
      <c r="T461" s="72"/>
      <c r="U461" s="72"/>
      <c r="V461" s="72"/>
      <c r="W461" s="72"/>
      <c r="X461" s="72"/>
      <c r="Y461" s="72"/>
      <c r="Z461" s="72"/>
      <c r="AA461" s="72"/>
      <c r="AB461" s="72"/>
      <c r="AC461" s="72"/>
      <c r="AD461" s="72"/>
      <c r="AE461" s="72"/>
      <c r="AF461" s="72"/>
      <c r="AG461" s="72"/>
      <c r="AH461" s="72"/>
      <c r="AI461" s="72"/>
      <c r="AJ461" s="72"/>
    </row>
    <row r="462" spans="1:36" ht="13" x14ac:dyDescent="0.15">
      <c r="A462" s="72"/>
      <c r="B462" s="72"/>
      <c r="C462" s="72"/>
      <c r="D462" s="72"/>
      <c r="E462" s="72"/>
      <c r="F462" s="72"/>
      <c r="G462" s="72"/>
      <c r="H462" s="72"/>
      <c r="I462" s="72"/>
      <c r="J462" s="72"/>
      <c r="K462" s="72"/>
      <c r="L462" s="72"/>
      <c r="M462" s="72"/>
      <c r="N462" s="72"/>
      <c r="O462" s="72"/>
      <c r="P462" s="72"/>
      <c r="Q462" s="72"/>
      <c r="R462" s="72"/>
      <c r="S462" s="72"/>
      <c r="T462" s="72"/>
      <c r="U462" s="72"/>
      <c r="V462" s="72"/>
      <c r="W462" s="72"/>
      <c r="X462" s="72"/>
      <c r="Y462" s="72"/>
      <c r="Z462" s="72"/>
      <c r="AA462" s="72"/>
      <c r="AB462" s="72"/>
      <c r="AC462" s="72"/>
      <c r="AD462" s="72"/>
      <c r="AE462" s="72"/>
      <c r="AF462" s="72"/>
      <c r="AG462" s="72"/>
      <c r="AH462" s="72"/>
      <c r="AI462" s="72"/>
      <c r="AJ462" s="72"/>
    </row>
    <row r="463" spans="1:36" ht="13" x14ac:dyDescent="0.15">
      <c r="A463" s="72"/>
      <c r="B463" s="72"/>
      <c r="C463" s="72"/>
      <c r="D463" s="72"/>
      <c r="E463" s="72"/>
      <c r="F463" s="72"/>
      <c r="G463" s="72"/>
      <c r="H463" s="72"/>
      <c r="I463" s="72"/>
      <c r="J463" s="72"/>
      <c r="K463" s="72"/>
      <c r="L463" s="72"/>
      <c r="M463" s="72"/>
      <c r="N463" s="72"/>
      <c r="O463" s="72"/>
      <c r="P463" s="72"/>
      <c r="Q463" s="72"/>
      <c r="R463" s="72"/>
      <c r="S463" s="72"/>
      <c r="T463" s="72"/>
      <c r="U463" s="72"/>
      <c r="V463" s="72"/>
      <c r="W463" s="72"/>
      <c r="X463" s="72"/>
      <c r="Y463" s="72"/>
      <c r="Z463" s="72"/>
      <c r="AA463" s="72"/>
      <c r="AB463" s="72"/>
      <c r="AC463" s="72"/>
      <c r="AD463" s="72"/>
      <c r="AE463" s="72"/>
      <c r="AF463" s="72"/>
      <c r="AG463" s="72"/>
      <c r="AH463" s="72"/>
      <c r="AI463" s="72"/>
      <c r="AJ463" s="72"/>
    </row>
    <row r="464" spans="1:36" ht="13" x14ac:dyDescent="0.15">
      <c r="A464" s="72"/>
      <c r="B464" s="72"/>
      <c r="C464" s="72"/>
      <c r="D464" s="72"/>
      <c r="E464" s="72"/>
      <c r="F464" s="72"/>
      <c r="G464" s="72"/>
      <c r="H464" s="72"/>
      <c r="I464" s="72"/>
      <c r="J464" s="72"/>
      <c r="K464" s="72"/>
      <c r="L464" s="72"/>
      <c r="M464" s="72"/>
      <c r="N464" s="72"/>
      <c r="O464" s="72"/>
      <c r="P464" s="72"/>
      <c r="Q464" s="72"/>
      <c r="R464" s="72"/>
      <c r="S464" s="72"/>
      <c r="T464" s="72"/>
      <c r="U464" s="72"/>
      <c r="V464" s="72"/>
      <c r="W464" s="72"/>
      <c r="X464" s="72"/>
      <c r="Y464" s="72"/>
      <c r="Z464" s="72"/>
      <c r="AA464" s="72"/>
      <c r="AB464" s="72"/>
      <c r="AC464" s="72"/>
      <c r="AD464" s="72"/>
      <c r="AE464" s="72"/>
      <c r="AF464" s="72"/>
      <c r="AG464" s="72"/>
      <c r="AH464" s="72"/>
      <c r="AI464" s="72"/>
      <c r="AJ464" s="72"/>
    </row>
    <row r="465" spans="1:36" ht="13" x14ac:dyDescent="0.15">
      <c r="A465" s="72"/>
      <c r="B465" s="72"/>
      <c r="C465" s="72"/>
      <c r="D465" s="72"/>
      <c r="E465" s="72"/>
      <c r="F465" s="72"/>
      <c r="G465" s="72"/>
      <c r="H465" s="72"/>
      <c r="I465" s="72"/>
      <c r="J465" s="72"/>
      <c r="K465" s="72"/>
      <c r="L465" s="72"/>
      <c r="M465" s="72"/>
      <c r="N465" s="72"/>
      <c r="O465" s="72"/>
      <c r="P465" s="72"/>
      <c r="Q465" s="72"/>
      <c r="R465" s="72"/>
      <c r="S465" s="72"/>
      <c r="T465" s="72"/>
      <c r="U465" s="72"/>
      <c r="V465" s="72"/>
      <c r="W465" s="72"/>
      <c r="X465" s="72"/>
      <c r="Y465" s="72"/>
      <c r="Z465" s="72"/>
      <c r="AA465" s="72"/>
      <c r="AB465" s="72"/>
      <c r="AC465" s="72"/>
      <c r="AD465" s="72"/>
      <c r="AE465" s="72"/>
      <c r="AF465" s="72"/>
      <c r="AG465" s="72"/>
      <c r="AH465" s="72"/>
      <c r="AI465" s="72"/>
      <c r="AJ465" s="72"/>
    </row>
    <row r="466" spans="1:36" ht="13" x14ac:dyDescent="0.15">
      <c r="A466" s="72"/>
      <c r="B466" s="72"/>
      <c r="C466" s="72"/>
      <c r="D466" s="72"/>
      <c r="E466" s="72"/>
      <c r="F466" s="72"/>
      <c r="G466" s="72"/>
      <c r="H466" s="72"/>
      <c r="I466" s="72"/>
      <c r="J466" s="72"/>
      <c r="K466" s="72"/>
      <c r="L466" s="72"/>
      <c r="M466" s="72"/>
      <c r="N466" s="72"/>
      <c r="O466" s="72"/>
      <c r="P466" s="72"/>
      <c r="Q466" s="72"/>
      <c r="R466" s="72"/>
      <c r="S466" s="72"/>
      <c r="T466" s="72"/>
      <c r="U466" s="72"/>
      <c r="V466" s="72"/>
      <c r="W466" s="72"/>
      <c r="X466" s="72"/>
      <c r="Y466" s="72"/>
      <c r="Z466" s="72"/>
      <c r="AA466" s="72"/>
      <c r="AB466" s="72"/>
      <c r="AC466" s="72"/>
      <c r="AD466" s="72"/>
      <c r="AE466" s="72"/>
      <c r="AF466" s="72"/>
      <c r="AG466" s="72"/>
      <c r="AH466" s="72"/>
      <c r="AI466" s="72"/>
      <c r="AJ466" s="72"/>
    </row>
    <row r="467" spans="1:36" ht="13" x14ac:dyDescent="0.15">
      <c r="A467" s="72"/>
      <c r="B467" s="72"/>
      <c r="C467" s="72"/>
      <c r="D467" s="72"/>
      <c r="E467" s="72"/>
      <c r="F467" s="72"/>
      <c r="G467" s="72"/>
      <c r="H467" s="72"/>
      <c r="I467" s="72"/>
      <c r="J467" s="72"/>
      <c r="K467" s="72"/>
      <c r="L467" s="72"/>
      <c r="M467" s="72"/>
      <c r="N467" s="72"/>
      <c r="O467" s="72"/>
      <c r="P467" s="72"/>
      <c r="Q467" s="72"/>
      <c r="R467" s="72"/>
      <c r="S467" s="72"/>
      <c r="T467" s="72"/>
      <c r="U467" s="72"/>
      <c r="V467" s="72"/>
      <c r="W467" s="72"/>
      <c r="X467" s="72"/>
      <c r="Y467" s="72"/>
      <c r="Z467" s="72"/>
      <c r="AA467" s="72"/>
      <c r="AB467" s="72"/>
      <c r="AC467" s="72"/>
      <c r="AD467" s="72"/>
      <c r="AE467" s="72"/>
      <c r="AF467" s="72"/>
      <c r="AG467" s="72"/>
      <c r="AH467" s="72"/>
      <c r="AI467" s="72"/>
      <c r="AJ467" s="72"/>
    </row>
    <row r="468" spans="1:36" ht="13" x14ac:dyDescent="0.15">
      <c r="A468" s="72"/>
      <c r="B468" s="72"/>
      <c r="C468" s="72"/>
      <c r="D468" s="72"/>
      <c r="E468" s="72"/>
      <c r="F468" s="72"/>
      <c r="G468" s="72"/>
      <c r="H468" s="72"/>
      <c r="I468" s="72"/>
      <c r="J468" s="72"/>
      <c r="K468" s="72"/>
      <c r="L468" s="72"/>
      <c r="M468" s="72"/>
      <c r="N468" s="72"/>
      <c r="O468" s="72"/>
      <c r="P468" s="72"/>
      <c r="Q468" s="72"/>
      <c r="R468" s="72"/>
      <c r="S468" s="72"/>
      <c r="T468" s="72"/>
      <c r="U468" s="72"/>
      <c r="V468" s="72"/>
      <c r="W468" s="72"/>
      <c r="X468" s="72"/>
      <c r="Y468" s="72"/>
      <c r="Z468" s="72"/>
      <c r="AA468" s="72"/>
      <c r="AB468" s="72"/>
      <c r="AC468" s="72"/>
      <c r="AD468" s="72"/>
      <c r="AE468" s="72"/>
      <c r="AF468" s="72"/>
      <c r="AG468" s="72"/>
      <c r="AH468" s="72"/>
      <c r="AI468" s="72"/>
      <c r="AJ468" s="72"/>
    </row>
    <row r="469" spans="1:36" ht="13" x14ac:dyDescent="0.15">
      <c r="A469" s="72"/>
      <c r="B469" s="72"/>
      <c r="C469" s="72"/>
      <c r="D469" s="72"/>
      <c r="E469" s="72"/>
      <c r="F469" s="72"/>
      <c r="G469" s="72"/>
      <c r="H469" s="72"/>
      <c r="I469" s="72"/>
      <c r="J469" s="72"/>
      <c r="K469" s="72"/>
      <c r="L469" s="72"/>
      <c r="M469" s="72"/>
      <c r="N469" s="72"/>
      <c r="O469" s="72"/>
      <c r="P469" s="72"/>
      <c r="Q469" s="72"/>
      <c r="R469" s="72"/>
      <c r="S469" s="72"/>
      <c r="T469" s="72"/>
      <c r="U469" s="72"/>
      <c r="V469" s="72"/>
      <c r="W469" s="72"/>
      <c r="X469" s="72"/>
      <c r="Y469" s="72"/>
      <c r="Z469" s="72"/>
      <c r="AA469" s="72"/>
      <c r="AB469" s="72"/>
      <c r="AC469" s="72"/>
      <c r="AD469" s="72"/>
      <c r="AE469" s="72"/>
      <c r="AF469" s="72"/>
      <c r="AG469" s="72"/>
      <c r="AH469" s="72"/>
      <c r="AI469" s="72"/>
      <c r="AJ469" s="72"/>
    </row>
    <row r="470" spans="1:36" ht="13" x14ac:dyDescent="0.15">
      <c r="A470" s="72"/>
      <c r="B470" s="72"/>
      <c r="C470" s="72"/>
      <c r="D470" s="72"/>
      <c r="E470" s="72"/>
      <c r="F470" s="72"/>
      <c r="G470" s="72"/>
      <c r="H470" s="72"/>
      <c r="I470" s="72"/>
      <c r="J470" s="72"/>
      <c r="K470" s="72"/>
      <c r="L470" s="72"/>
      <c r="M470" s="72"/>
      <c r="N470" s="72"/>
      <c r="O470" s="72"/>
      <c r="P470" s="72"/>
      <c r="Q470" s="72"/>
      <c r="R470" s="72"/>
      <c r="S470" s="72"/>
      <c r="T470" s="72"/>
      <c r="U470" s="72"/>
      <c r="V470" s="72"/>
      <c r="W470" s="72"/>
      <c r="X470" s="72"/>
      <c r="Y470" s="72"/>
      <c r="Z470" s="72"/>
      <c r="AA470" s="72"/>
      <c r="AB470" s="72"/>
      <c r="AC470" s="72"/>
      <c r="AD470" s="72"/>
      <c r="AE470" s="72"/>
      <c r="AF470" s="72"/>
      <c r="AG470" s="72"/>
      <c r="AH470" s="72"/>
      <c r="AI470" s="72"/>
      <c r="AJ470" s="72"/>
    </row>
    <row r="471" spans="1:36" ht="13" x14ac:dyDescent="0.15">
      <c r="A471" s="72"/>
      <c r="B471" s="72"/>
      <c r="C471" s="72"/>
      <c r="D471" s="72"/>
      <c r="E471" s="72"/>
      <c r="F471" s="72"/>
      <c r="G471" s="72"/>
      <c r="H471" s="72"/>
      <c r="I471" s="72"/>
      <c r="J471" s="72"/>
      <c r="K471" s="72"/>
      <c r="L471" s="72"/>
      <c r="M471" s="72"/>
      <c r="N471" s="72"/>
      <c r="O471" s="72"/>
      <c r="P471" s="72"/>
      <c r="Q471" s="72"/>
      <c r="R471" s="72"/>
      <c r="S471" s="72"/>
      <c r="T471" s="72"/>
      <c r="U471" s="72"/>
      <c r="V471" s="72"/>
      <c r="W471" s="72"/>
      <c r="X471" s="72"/>
      <c r="Y471" s="72"/>
      <c r="Z471" s="72"/>
      <c r="AA471" s="72"/>
      <c r="AB471" s="72"/>
      <c r="AC471" s="72"/>
      <c r="AD471" s="72"/>
      <c r="AE471" s="72"/>
      <c r="AF471" s="72"/>
      <c r="AG471" s="72"/>
      <c r="AH471" s="72"/>
      <c r="AI471" s="72"/>
      <c r="AJ471" s="72"/>
    </row>
    <row r="472" spans="1:36" ht="13" x14ac:dyDescent="0.15">
      <c r="A472" s="72"/>
      <c r="B472" s="72"/>
      <c r="C472" s="72"/>
      <c r="D472" s="72"/>
      <c r="E472" s="72"/>
      <c r="F472" s="72"/>
      <c r="G472" s="72"/>
      <c r="H472" s="72"/>
      <c r="I472" s="72"/>
      <c r="J472" s="72"/>
      <c r="K472" s="72"/>
      <c r="L472" s="72"/>
      <c r="M472" s="72"/>
      <c r="N472" s="72"/>
      <c r="O472" s="72"/>
      <c r="P472" s="72"/>
      <c r="Q472" s="72"/>
      <c r="R472" s="72"/>
      <c r="S472" s="72"/>
      <c r="T472" s="72"/>
      <c r="U472" s="72"/>
      <c r="V472" s="72"/>
      <c r="W472" s="72"/>
      <c r="X472" s="72"/>
      <c r="Y472" s="72"/>
      <c r="Z472" s="72"/>
      <c r="AA472" s="72"/>
      <c r="AB472" s="72"/>
      <c r="AC472" s="72"/>
      <c r="AD472" s="72"/>
      <c r="AE472" s="72"/>
      <c r="AF472" s="72"/>
      <c r="AG472" s="72"/>
      <c r="AH472" s="72"/>
      <c r="AI472" s="72"/>
      <c r="AJ472" s="72"/>
    </row>
    <row r="473" spans="1:36" ht="13" x14ac:dyDescent="0.15">
      <c r="A473" s="72"/>
      <c r="B473" s="72"/>
      <c r="C473" s="72"/>
      <c r="D473" s="72"/>
      <c r="E473" s="72"/>
      <c r="F473" s="72"/>
      <c r="G473" s="72"/>
      <c r="H473" s="72"/>
      <c r="I473" s="72"/>
      <c r="J473" s="72"/>
      <c r="K473" s="72"/>
      <c r="L473" s="72"/>
      <c r="M473" s="72"/>
      <c r="N473" s="72"/>
      <c r="O473" s="72"/>
      <c r="P473" s="72"/>
      <c r="Q473" s="72"/>
      <c r="R473" s="72"/>
      <c r="S473" s="72"/>
      <c r="T473" s="72"/>
      <c r="U473" s="72"/>
      <c r="V473" s="72"/>
      <c r="W473" s="72"/>
      <c r="X473" s="72"/>
      <c r="Y473" s="72"/>
      <c r="Z473" s="72"/>
      <c r="AA473" s="72"/>
      <c r="AB473" s="72"/>
      <c r="AC473" s="72"/>
      <c r="AD473" s="72"/>
      <c r="AE473" s="72"/>
      <c r="AF473" s="72"/>
      <c r="AG473" s="72"/>
      <c r="AH473" s="72"/>
      <c r="AI473" s="72"/>
      <c r="AJ473" s="72"/>
    </row>
    <row r="474" spans="1:36" ht="13" x14ac:dyDescent="0.15">
      <c r="A474" s="72"/>
      <c r="B474" s="72"/>
      <c r="C474" s="72"/>
      <c r="D474" s="72"/>
      <c r="E474" s="72"/>
      <c r="F474" s="72"/>
      <c r="G474" s="72"/>
      <c r="H474" s="72"/>
      <c r="I474" s="72"/>
      <c r="J474" s="72"/>
      <c r="K474" s="72"/>
      <c r="L474" s="72"/>
      <c r="M474" s="72"/>
      <c r="N474" s="72"/>
      <c r="O474" s="72"/>
      <c r="P474" s="72"/>
      <c r="Q474" s="72"/>
      <c r="R474" s="72"/>
      <c r="S474" s="72"/>
      <c r="T474" s="72"/>
      <c r="U474" s="72"/>
      <c r="V474" s="72"/>
      <c r="W474" s="72"/>
      <c r="X474" s="72"/>
      <c r="Y474" s="72"/>
      <c r="Z474" s="72"/>
      <c r="AA474" s="72"/>
      <c r="AB474" s="72"/>
      <c r="AC474" s="72"/>
      <c r="AD474" s="72"/>
      <c r="AE474" s="72"/>
      <c r="AF474" s="72"/>
      <c r="AG474" s="72"/>
      <c r="AH474" s="72"/>
      <c r="AI474" s="72"/>
      <c r="AJ474" s="72"/>
    </row>
    <row r="475" spans="1:36" ht="13" x14ac:dyDescent="0.15">
      <c r="A475" s="72"/>
      <c r="B475" s="72"/>
      <c r="C475" s="72"/>
      <c r="D475" s="72"/>
      <c r="E475" s="72"/>
      <c r="F475" s="72"/>
      <c r="G475" s="72"/>
      <c r="H475" s="72"/>
      <c r="I475" s="72"/>
      <c r="J475" s="72"/>
      <c r="K475" s="72"/>
      <c r="L475" s="72"/>
      <c r="M475" s="72"/>
      <c r="N475" s="72"/>
      <c r="O475" s="72"/>
      <c r="P475" s="72"/>
      <c r="Q475" s="72"/>
      <c r="R475" s="72"/>
      <c r="S475" s="72"/>
      <c r="T475" s="72"/>
      <c r="U475" s="72"/>
      <c r="V475" s="72"/>
      <c r="W475" s="72"/>
      <c r="X475" s="72"/>
      <c r="Y475" s="72"/>
      <c r="Z475" s="72"/>
      <c r="AA475" s="72"/>
      <c r="AB475" s="72"/>
      <c r="AC475" s="72"/>
      <c r="AD475" s="72"/>
      <c r="AE475" s="72"/>
      <c r="AF475" s="72"/>
      <c r="AG475" s="72"/>
      <c r="AH475" s="72"/>
      <c r="AI475" s="72"/>
      <c r="AJ475" s="72"/>
    </row>
    <row r="476" spans="1:36" ht="13" x14ac:dyDescent="0.15">
      <c r="A476" s="72"/>
      <c r="B476" s="72"/>
      <c r="C476" s="72"/>
      <c r="D476" s="72"/>
      <c r="E476" s="72"/>
      <c r="F476" s="72"/>
      <c r="G476" s="72"/>
      <c r="H476" s="72"/>
      <c r="I476" s="72"/>
      <c r="J476" s="72"/>
      <c r="K476" s="72"/>
      <c r="L476" s="72"/>
      <c r="M476" s="72"/>
      <c r="N476" s="72"/>
      <c r="O476" s="72"/>
      <c r="P476" s="72"/>
      <c r="Q476" s="72"/>
      <c r="R476" s="72"/>
      <c r="S476" s="72"/>
      <c r="T476" s="72"/>
      <c r="U476" s="72"/>
      <c r="V476" s="72"/>
      <c r="W476" s="72"/>
      <c r="X476" s="72"/>
      <c r="Y476" s="72"/>
      <c r="Z476" s="72"/>
      <c r="AA476" s="72"/>
      <c r="AB476" s="72"/>
      <c r="AC476" s="72"/>
      <c r="AD476" s="72"/>
      <c r="AE476" s="72"/>
      <c r="AF476" s="72"/>
      <c r="AG476" s="72"/>
      <c r="AH476" s="72"/>
      <c r="AI476" s="72"/>
      <c r="AJ476" s="72"/>
    </row>
    <row r="477" spans="1:36" ht="13" x14ac:dyDescent="0.15">
      <c r="A477" s="72"/>
      <c r="B477" s="72"/>
      <c r="C477" s="72"/>
      <c r="D477" s="72"/>
      <c r="E477" s="72"/>
      <c r="F477" s="72"/>
      <c r="G477" s="72"/>
      <c r="H477" s="72"/>
      <c r="I477" s="72"/>
      <c r="J477" s="72"/>
      <c r="K477" s="72"/>
      <c r="L477" s="72"/>
      <c r="M477" s="72"/>
      <c r="N477" s="72"/>
      <c r="O477" s="72"/>
      <c r="P477" s="72"/>
      <c r="Q477" s="72"/>
      <c r="R477" s="72"/>
      <c r="S477" s="72"/>
      <c r="T477" s="72"/>
      <c r="U477" s="72"/>
      <c r="V477" s="72"/>
      <c r="W477" s="72"/>
      <c r="X477" s="72"/>
      <c r="Y477" s="72"/>
      <c r="Z477" s="72"/>
      <c r="AA477" s="72"/>
      <c r="AB477" s="72"/>
      <c r="AC477" s="72"/>
      <c r="AD477" s="72"/>
      <c r="AE477" s="72"/>
      <c r="AF477" s="72"/>
      <c r="AG477" s="72"/>
      <c r="AH477" s="72"/>
      <c r="AI477" s="72"/>
      <c r="AJ477" s="72"/>
    </row>
    <row r="478" spans="1:36" ht="13" x14ac:dyDescent="0.15">
      <c r="A478" s="72"/>
      <c r="B478" s="72"/>
      <c r="C478" s="72"/>
      <c r="D478" s="72"/>
      <c r="E478" s="72"/>
      <c r="F478" s="72"/>
      <c r="G478" s="72"/>
      <c r="H478" s="72"/>
      <c r="I478" s="72"/>
      <c r="J478" s="72"/>
      <c r="K478" s="72"/>
      <c r="L478" s="72"/>
      <c r="M478" s="72"/>
      <c r="N478" s="72"/>
      <c r="O478" s="72"/>
      <c r="P478" s="72"/>
      <c r="Q478" s="72"/>
      <c r="R478" s="72"/>
      <c r="S478" s="72"/>
      <c r="T478" s="72"/>
      <c r="U478" s="72"/>
      <c r="V478" s="72"/>
      <c r="W478" s="72"/>
      <c r="X478" s="72"/>
      <c r="Y478" s="72"/>
      <c r="Z478" s="72"/>
      <c r="AA478" s="72"/>
      <c r="AB478" s="72"/>
      <c r="AC478" s="72"/>
      <c r="AD478" s="72"/>
      <c r="AE478" s="72"/>
      <c r="AF478" s="72"/>
      <c r="AG478" s="72"/>
      <c r="AH478" s="72"/>
      <c r="AI478" s="72"/>
      <c r="AJ478" s="72"/>
    </row>
    <row r="479" spans="1:36" ht="13" x14ac:dyDescent="0.15">
      <c r="A479" s="72"/>
      <c r="B479" s="72"/>
      <c r="C479" s="72"/>
      <c r="D479" s="72"/>
      <c r="E479" s="72"/>
      <c r="F479" s="72"/>
      <c r="G479" s="72"/>
      <c r="H479" s="72"/>
      <c r="I479" s="72"/>
      <c r="J479" s="72"/>
      <c r="K479" s="72"/>
      <c r="L479" s="72"/>
      <c r="M479" s="72"/>
      <c r="N479" s="72"/>
      <c r="O479" s="72"/>
      <c r="P479" s="72"/>
      <c r="Q479" s="72"/>
      <c r="R479" s="72"/>
      <c r="S479" s="72"/>
      <c r="T479" s="72"/>
      <c r="U479" s="72"/>
      <c r="V479" s="72"/>
      <c r="W479" s="72"/>
      <c r="X479" s="72"/>
      <c r="Y479" s="72"/>
      <c r="Z479" s="72"/>
      <c r="AA479" s="72"/>
      <c r="AB479" s="72"/>
      <c r="AC479" s="72"/>
      <c r="AD479" s="72"/>
      <c r="AE479" s="72"/>
      <c r="AF479" s="72"/>
      <c r="AG479" s="72"/>
      <c r="AH479" s="72"/>
      <c r="AI479" s="72"/>
      <c r="AJ479" s="72"/>
    </row>
    <row r="480" spans="1:36" ht="13" x14ac:dyDescent="0.15">
      <c r="A480" s="72"/>
      <c r="B480" s="72"/>
      <c r="C480" s="72"/>
      <c r="D480" s="72"/>
      <c r="E480" s="72"/>
      <c r="F480" s="72"/>
      <c r="G480" s="72"/>
      <c r="H480" s="72"/>
      <c r="I480" s="72"/>
      <c r="J480" s="72"/>
      <c r="K480" s="72"/>
      <c r="L480" s="72"/>
      <c r="M480" s="72"/>
      <c r="N480" s="72"/>
      <c r="O480" s="72"/>
      <c r="P480" s="72"/>
      <c r="Q480" s="72"/>
      <c r="R480" s="72"/>
      <c r="S480" s="72"/>
      <c r="T480" s="72"/>
      <c r="U480" s="72"/>
      <c r="V480" s="72"/>
      <c r="W480" s="72"/>
      <c r="X480" s="72"/>
      <c r="Y480" s="72"/>
      <c r="Z480" s="72"/>
      <c r="AA480" s="72"/>
      <c r="AB480" s="72"/>
      <c r="AC480" s="72"/>
      <c r="AD480" s="72"/>
      <c r="AE480" s="72"/>
      <c r="AF480" s="72"/>
      <c r="AG480" s="72"/>
      <c r="AH480" s="72"/>
      <c r="AI480" s="72"/>
      <c r="AJ480" s="72"/>
    </row>
    <row r="481" spans="1:36" ht="13" x14ac:dyDescent="0.15">
      <c r="A481" s="72"/>
      <c r="B481" s="72"/>
      <c r="C481" s="72"/>
      <c r="D481" s="72"/>
      <c r="E481" s="72"/>
      <c r="F481" s="72"/>
      <c r="G481" s="72"/>
      <c r="H481" s="72"/>
      <c r="I481" s="72"/>
      <c r="J481" s="72"/>
      <c r="K481" s="72"/>
      <c r="L481" s="72"/>
      <c r="M481" s="72"/>
      <c r="N481" s="72"/>
      <c r="O481" s="72"/>
      <c r="P481" s="72"/>
      <c r="Q481" s="72"/>
      <c r="R481" s="72"/>
      <c r="S481" s="72"/>
      <c r="T481" s="72"/>
      <c r="U481" s="72"/>
      <c r="V481" s="72"/>
      <c r="W481" s="72"/>
      <c r="X481" s="72"/>
      <c r="Y481" s="72"/>
      <c r="Z481" s="72"/>
      <c r="AA481" s="72"/>
      <c r="AB481" s="72"/>
      <c r="AC481" s="72"/>
      <c r="AD481" s="72"/>
      <c r="AE481" s="72"/>
      <c r="AF481" s="72"/>
      <c r="AG481" s="72"/>
      <c r="AH481" s="72"/>
      <c r="AI481" s="72"/>
      <c r="AJ481" s="72"/>
    </row>
    <row r="482" spans="1:36" ht="13" x14ac:dyDescent="0.15">
      <c r="A482" s="72"/>
      <c r="B482" s="72"/>
      <c r="C482" s="72"/>
      <c r="D482" s="72"/>
      <c r="E482" s="72"/>
      <c r="F482" s="72"/>
      <c r="G482" s="72"/>
      <c r="H482" s="72"/>
      <c r="I482" s="72"/>
      <c r="J482" s="72"/>
      <c r="K482" s="72"/>
      <c r="L482" s="72"/>
      <c r="M482" s="72"/>
      <c r="N482" s="72"/>
      <c r="O482" s="72"/>
      <c r="P482" s="72"/>
      <c r="Q482" s="72"/>
      <c r="R482" s="72"/>
      <c r="S482" s="72"/>
      <c r="T482" s="72"/>
      <c r="U482" s="72"/>
      <c r="V482" s="72"/>
      <c r="W482" s="72"/>
      <c r="X482" s="72"/>
      <c r="Y482" s="72"/>
      <c r="Z482" s="72"/>
      <c r="AA482" s="72"/>
      <c r="AB482" s="72"/>
      <c r="AC482" s="72"/>
      <c r="AD482" s="72"/>
      <c r="AE482" s="72"/>
      <c r="AF482" s="72"/>
      <c r="AG482" s="72"/>
      <c r="AH482" s="72"/>
      <c r="AI482" s="72"/>
      <c r="AJ482" s="72"/>
    </row>
    <row r="483" spans="1:36" ht="13" x14ac:dyDescent="0.15">
      <c r="A483" s="72"/>
      <c r="B483" s="72"/>
      <c r="C483" s="72"/>
      <c r="D483" s="72"/>
      <c r="E483" s="72"/>
      <c r="F483" s="72"/>
      <c r="G483" s="72"/>
      <c r="H483" s="72"/>
      <c r="I483" s="72"/>
      <c r="J483" s="72"/>
      <c r="K483" s="72"/>
      <c r="L483" s="72"/>
      <c r="M483" s="72"/>
      <c r="N483" s="72"/>
      <c r="O483" s="72"/>
      <c r="P483" s="72"/>
      <c r="Q483" s="72"/>
      <c r="R483" s="72"/>
      <c r="S483" s="72"/>
      <c r="T483" s="72"/>
      <c r="U483" s="72"/>
      <c r="V483" s="72"/>
      <c r="W483" s="72"/>
      <c r="X483" s="72"/>
      <c r="Y483" s="72"/>
      <c r="Z483" s="72"/>
      <c r="AA483" s="72"/>
      <c r="AB483" s="72"/>
      <c r="AC483" s="72"/>
      <c r="AD483" s="72"/>
      <c r="AE483" s="72"/>
      <c r="AF483" s="72"/>
      <c r="AG483" s="72"/>
      <c r="AH483" s="72"/>
      <c r="AI483" s="72"/>
      <c r="AJ483" s="72"/>
    </row>
    <row r="484" spans="1:36" ht="13" x14ac:dyDescent="0.15">
      <c r="A484" s="72"/>
      <c r="B484" s="72"/>
      <c r="C484" s="72"/>
      <c r="D484" s="72"/>
      <c r="E484" s="72"/>
      <c r="F484" s="72"/>
      <c r="G484" s="72"/>
      <c r="H484" s="72"/>
      <c r="I484" s="72"/>
      <c r="J484" s="72"/>
      <c r="K484" s="72"/>
      <c r="L484" s="72"/>
      <c r="M484" s="72"/>
      <c r="N484" s="72"/>
      <c r="O484" s="72"/>
      <c r="P484" s="72"/>
      <c r="Q484" s="72"/>
      <c r="R484" s="72"/>
      <c r="S484" s="72"/>
      <c r="T484" s="72"/>
      <c r="U484" s="72"/>
      <c r="V484" s="72"/>
      <c r="W484" s="72"/>
      <c r="X484" s="72"/>
      <c r="Y484" s="72"/>
      <c r="Z484" s="72"/>
      <c r="AA484" s="72"/>
      <c r="AB484" s="72"/>
      <c r="AC484" s="72"/>
      <c r="AD484" s="72"/>
      <c r="AE484" s="72"/>
      <c r="AF484" s="72"/>
      <c r="AG484" s="72"/>
      <c r="AH484" s="72"/>
      <c r="AI484" s="72"/>
      <c r="AJ484" s="72"/>
    </row>
    <row r="485" spans="1:36" ht="13" x14ac:dyDescent="0.15">
      <c r="A485" s="72"/>
      <c r="B485" s="72"/>
      <c r="C485" s="72"/>
      <c r="D485" s="72"/>
      <c r="E485" s="72"/>
      <c r="F485" s="72"/>
      <c r="G485" s="72"/>
      <c r="H485" s="72"/>
      <c r="I485" s="72"/>
      <c r="J485" s="72"/>
      <c r="K485" s="72"/>
      <c r="L485" s="72"/>
      <c r="M485" s="72"/>
      <c r="N485" s="72"/>
      <c r="O485" s="72"/>
      <c r="P485" s="72"/>
      <c r="Q485" s="72"/>
      <c r="R485" s="72"/>
      <c r="S485" s="72"/>
      <c r="T485" s="72"/>
      <c r="U485" s="72"/>
      <c r="V485" s="72"/>
      <c r="W485" s="72"/>
      <c r="X485" s="72"/>
      <c r="Y485" s="72"/>
      <c r="Z485" s="72"/>
      <c r="AA485" s="72"/>
      <c r="AB485" s="72"/>
      <c r="AC485" s="72"/>
      <c r="AD485" s="72"/>
      <c r="AE485" s="72"/>
      <c r="AF485" s="72"/>
      <c r="AG485" s="72"/>
      <c r="AH485" s="72"/>
      <c r="AI485" s="72"/>
      <c r="AJ485" s="72"/>
    </row>
    <row r="486" spans="1:36" ht="13" x14ac:dyDescent="0.15">
      <c r="A486" s="72"/>
      <c r="B486" s="72"/>
      <c r="C486" s="72"/>
      <c r="D486" s="72"/>
      <c r="E486" s="72"/>
      <c r="F486" s="72"/>
      <c r="G486" s="72"/>
      <c r="H486" s="72"/>
      <c r="I486" s="72"/>
      <c r="J486" s="72"/>
      <c r="K486" s="72"/>
      <c r="L486" s="72"/>
      <c r="M486" s="72"/>
      <c r="N486" s="72"/>
      <c r="O486" s="72"/>
      <c r="P486" s="72"/>
      <c r="Q486" s="72"/>
      <c r="R486" s="72"/>
      <c r="S486" s="72"/>
      <c r="T486" s="72"/>
      <c r="U486" s="72"/>
      <c r="V486" s="72"/>
      <c r="W486" s="72"/>
      <c r="X486" s="72"/>
      <c r="Y486" s="72"/>
      <c r="Z486" s="72"/>
      <c r="AA486" s="72"/>
      <c r="AB486" s="72"/>
      <c r="AC486" s="72"/>
      <c r="AD486" s="72"/>
      <c r="AE486" s="72"/>
      <c r="AF486" s="72"/>
      <c r="AG486" s="72"/>
      <c r="AH486" s="72"/>
      <c r="AI486" s="72"/>
      <c r="AJ486" s="72"/>
    </row>
    <row r="487" spans="1:36" ht="13" x14ac:dyDescent="0.15">
      <c r="A487" s="72"/>
      <c r="B487" s="72"/>
      <c r="C487" s="72"/>
      <c r="D487" s="72"/>
      <c r="E487" s="72"/>
      <c r="F487" s="72"/>
      <c r="G487" s="72"/>
      <c r="H487" s="72"/>
      <c r="I487" s="72"/>
      <c r="J487" s="72"/>
      <c r="K487" s="72"/>
      <c r="L487" s="72"/>
      <c r="M487" s="72"/>
      <c r="N487" s="72"/>
      <c r="O487" s="72"/>
      <c r="P487" s="72"/>
      <c r="Q487" s="72"/>
      <c r="R487" s="72"/>
      <c r="S487" s="72"/>
      <c r="T487" s="72"/>
      <c r="U487" s="72"/>
      <c r="V487" s="72"/>
      <c r="W487" s="72"/>
      <c r="X487" s="72"/>
      <c r="Y487" s="72"/>
      <c r="Z487" s="72"/>
      <c r="AA487" s="72"/>
      <c r="AB487" s="72"/>
      <c r="AC487" s="72"/>
      <c r="AD487" s="72"/>
      <c r="AE487" s="72"/>
      <c r="AF487" s="72"/>
      <c r="AG487" s="72"/>
      <c r="AH487" s="72"/>
      <c r="AI487" s="72"/>
      <c r="AJ487" s="72"/>
    </row>
    <row r="488" spans="1:36" ht="13" x14ac:dyDescent="0.15">
      <c r="A488" s="72"/>
      <c r="B488" s="72"/>
      <c r="C488" s="72"/>
      <c r="D488" s="72"/>
      <c r="E488" s="72"/>
      <c r="F488" s="72"/>
      <c r="G488" s="72"/>
      <c r="H488" s="72"/>
      <c r="I488" s="72"/>
      <c r="J488" s="72"/>
      <c r="K488" s="72"/>
      <c r="L488" s="72"/>
      <c r="M488" s="72"/>
      <c r="N488" s="72"/>
      <c r="O488" s="72"/>
      <c r="P488" s="72"/>
      <c r="Q488" s="72"/>
      <c r="R488" s="72"/>
      <c r="S488" s="72"/>
      <c r="T488" s="72"/>
      <c r="U488" s="72"/>
      <c r="V488" s="72"/>
      <c r="W488" s="72"/>
      <c r="X488" s="72"/>
      <c r="Y488" s="72"/>
      <c r="Z488" s="72"/>
      <c r="AA488" s="72"/>
      <c r="AB488" s="72"/>
      <c r="AC488" s="72"/>
      <c r="AD488" s="72"/>
      <c r="AE488" s="72"/>
      <c r="AF488" s="72"/>
      <c r="AG488" s="72"/>
      <c r="AH488" s="72"/>
      <c r="AI488" s="72"/>
      <c r="AJ488" s="72"/>
    </row>
    <row r="489" spans="1:36" ht="13" x14ac:dyDescent="0.15">
      <c r="A489" s="72"/>
      <c r="B489" s="72"/>
      <c r="C489" s="72"/>
      <c r="D489" s="72"/>
      <c r="E489" s="72"/>
      <c r="F489" s="72"/>
      <c r="G489" s="72"/>
      <c r="H489" s="72"/>
      <c r="I489" s="72"/>
      <c r="J489" s="72"/>
      <c r="K489" s="72"/>
      <c r="L489" s="72"/>
      <c r="M489" s="72"/>
      <c r="N489" s="72"/>
      <c r="O489" s="72"/>
      <c r="P489" s="72"/>
      <c r="Q489" s="72"/>
      <c r="R489" s="72"/>
      <c r="S489" s="72"/>
      <c r="T489" s="72"/>
      <c r="U489" s="72"/>
      <c r="V489" s="72"/>
      <c r="W489" s="72"/>
      <c r="X489" s="72"/>
      <c r="Y489" s="72"/>
      <c r="Z489" s="72"/>
      <c r="AA489" s="72"/>
      <c r="AB489" s="72"/>
      <c r="AC489" s="72"/>
      <c r="AD489" s="72"/>
      <c r="AE489" s="72"/>
      <c r="AF489" s="72"/>
      <c r="AG489" s="72"/>
      <c r="AH489" s="72"/>
      <c r="AI489" s="72"/>
      <c r="AJ489" s="72"/>
    </row>
    <row r="490" spans="1:36" ht="13" x14ac:dyDescent="0.15">
      <c r="A490" s="72"/>
      <c r="B490" s="72"/>
      <c r="C490" s="72"/>
      <c r="D490" s="72"/>
      <c r="E490" s="72"/>
      <c r="F490" s="72"/>
      <c r="G490" s="72"/>
      <c r="H490" s="72"/>
      <c r="I490" s="72"/>
      <c r="J490" s="72"/>
      <c r="K490" s="72"/>
      <c r="L490" s="72"/>
      <c r="M490" s="72"/>
      <c r="N490" s="72"/>
      <c r="O490" s="72"/>
      <c r="P490" s="72"/>
      <c r="Q490" s="72"/>
      <c r="R490" s="72"/>
      <c r="S490" s="72"/>
      <c r="T490" s="72"/>
      <c r="U490" s="72"/>
      <c r="V490" s="72"/>
      <c r="W490" s="72"/>
      <c r="X490" s="72"/>
      <c r="Y490" s="72"/>
      <c r="Z490" s="72"/>
      <c r="AA490" s="72"/>
      <c r="AB490" s="72"/>
      <c r="AC490" s="72"/>
      <c r="AD490" s="72"/>
      <c r="AE490" s="72"/>
      <c r="AF490" s="72"/>
      <c r="AG490" s="72"/>
      <c r="AH490" s="72"/>
      <c r="AI490" s="72"/>
      <c r="AJ490" s="72"/>
    </row>
    <row r="491" spans="1:36" ht="13" x14ac:dyDescent="0.15">
      <c r="A491" s="72"/>
      <c r="B491" s="72"/>
      <c r="C491" s="72"/>
      <c r="D491" s="72"/>
      <c r="E491" s="72"/>
      <c r="F491" s="72"/>
      <c r="G491" s="72"/>
      <c r="H491" s="72"/>
      <c r="I491" s="72"/>
      <c r="J491" s="72"/>
      <c r="K491" s="72"/>
      <c r="L491" s="72"/>
      <c r="M491" s="72"/>
      <c r="N491" s="72"/>
      <c r="O491" s="72"/>
      <c r="P491" s="72"/>
      <c r="Q491" s="72"/>
      <c r="R491" s="72"/>
      <c r="S491" s="72"/>
      <c r="T491" s="72"/>
      <c r="U491" s="72"/>
      <c r="V491" s="72"/>
      <c r="W491" s="72"/>
      <c r="X491" s="72"/>
      <c r="Y491" s="72"/>
      <c r="Z491" s="72"/>
      <c r="AA491" s="72"/>
      <c r="AB491" s="72"/>
      <c r="AC491" s="72"/>
      <c r="AD491" s="72"/>
      <c r="AE491" s="72"/>
      <c r="AF491" s="72"/>
      <c r="AG491" s="72"/>
      <c r="AH491" s="72"/>
      <c r="AI491" s="72"/>
      <c r="AJ491" s="72"/>
    </row>
    <row r="492" spans="1:36" ht="13" x14ac:dyDescent="0.15">
      <c r="A492" s="72"/>
      <c r="B492" s="72"/>
      <c r="C492" s="72"/>
      <c r="D492" s="72"/>
      <c r="E492" s="72"/>
      <c r="F492" s="72"/>
      <c r="G492" s="72"/>
      <c r="H492" s="72"/>
      <c r="I492" s="72"/>
      <c r="J492" s="72"/>
      <c r="K492" s="72"/>
      <c r="L492" s="72"/>
      <c r="M492" s="72"/>
      <c r="N492" s="72"/>
      <c r="O492" s="72"/>
      <c r="P492" s="72"/>
      <c r="Q492" s="72"/>
      <c r="R492" s="72"/>
      <c r="S492" s="72"/>
      <c r="T492" s="72"/>
      <c r="U492" s="72"/>
      <c r="V492" s="72"/>
      <c r="W492" s="72"/>
      <c r="X492" s="72"/>
      <c r="Y492" s="72"/>
      <c r="Z492" s="72"/>
      <c r="AA492" s="72"/>
      <c r="AB492" s="72"/>
      <c r="AC492" s="72"/>
      <c r="AD492" s="72"/>
      <c r="AE492" s="72"/>
      <c r="AF492" s="72"/>
      <c r="AG492" s="72"/>
      <c r="AH492" s="72"/>
      <c r="AI492" s="72"/>
      <c r="AJ492" s="72"/>
    </row>
    <row r="493" spans="1:36" ht="13" x14ac:dyDescent="0.15">
      <c r="A493" s="72"/>
      <c r="B493" s="72"/>
      <c r="C493" s="72"/>
      <c r="D493" s="72"/>
      <c r="E493" s="72"/>
      <c r="F493" s="72"/>
      <c r="G493" s="72"/>
      <c r="H493" s="72"/>
      <c r="I493" s="72"/>
      <c r="J493" s="72"/>
      <c r="K493" s="72"/>
      <c r="L493" s="72"/>
      <c r="M493" s="72"/>
      <c r="N493" s="72"/>
      <c r="O493" s="72"/>
      <c r="P493" s="72"/>
      <c r="Q493" s="72"/>
      <c r="R493" s="72"/>
      <c r="S493" s="72"/>
      <c r="T493" s="72"/>
      <c r="U493" s="72"/>
      <c r="V493" s="72"/>
      <c r="W493" s="72"/>
      <c r="X493" s="72"/>
      <c r="Y493" s="72"/>
      <c r="Z493" s="72"/>
      <c r="AA493" s="72"/>
      <c r="AB493" s="72"/>
      <c r="AC493" s="72"/>
      <c r="AD493" s="72"/>
      <c r="AE493" s="72"/>
      <c r="AF493" s="72"/>
      <c r="AG493" s="72"/>
      <c r="AH493" s="72"/>
      <c r="AI493" s="72"/>
      <c r="AJ493" s="72"/>
    </row>
    <row r="494" spans="1:36" ht="13" x14ac:dyDescent="0.15">
      <c r="A494" s="72"/>
      <c r="B494" s="72"/>
      <c r="C494" s="72"/>
      <c r="D494" s="72"/>
      <c r="E494" s="72"/>
      <c r="F494" s="72"/>
      <c r="G494" s="72"/>
      <c r="H494" s="72"/>
      <c r="I494" s="72"/>
      <c r="J494" s="72"/>
      <c r="K494" s="72"/>
      <c r="L494" s="72"/>
      <c r="M494" s="72"/>
      <c r="N494" s="72"/>
      <c r="O494" s="72"/>
      <c r="P494" s="72"/>
      <c r="Q494" s="72"/>
      <c r="R494" s="72"/>
      <c r="S494" s="72"/>
      <c r="T494" s="72"/>
      <c r="U494" s="72"/>
      <c r="V494" s="72"/>
      <c r="W494" s="72"/>
      <c r="X494" s="72"/>
      <c r="Y494" s="72"/>
      <c r="Z494" s="72"/>
      <c r="AA494" s="72"/>
      <c r="AB494" s="72"/>
      <c r="AC494" s="72"/>
      <c r="AD494" s="72"/>
      <c r="AE494" s="72"/>
      <c r="AF494" s="72"/>
      <c r="AG494" s="72"/>
      <c r="AH494" s="72"/>
      <c r="AI494" s="72"/>
      <c r="AJ494" s="72"/>
    </row>
    <row r="495" spans="1:36" ht="13" x14ac:dyDescent="0.15">
      <c r="A495" s="72"/>
      <c r="B495" s="72"/>
      <c r="C495" s="72"/>
      <c r="D495" s="72"/>
      <c r="E495" s="72"/>
      <c r="F495" s="72"/>
      <c r="G495" s="72"/>
      <c r="H495" s="72"/>
      <c r="I495" s="72"/>
      <c r="J495" s="72"/>
      <c r="K495" s="72"/>
      <c r="L495" s="72"/>
      <c r="M495" s="72"/>
      <c r="N495" s="72"/>
      <c r="O495" s="72"/>
      <c r="P495" s="72"/>
      <c r="Q495" s="72"/>
      <c r="R495" s="72"/>
      <c r="S495" s="72"/>
      <c r="T495" s="72"/>
      <c r="U495" s="72"/>
      <c r="V495" s="72"/>
      <c r="W495" s="72"/>
      <c r="X495" s="72"/>
      <c r="Y495" s="72"/>
      <c r="Z495" s="72"/>
      <c r="AA495" s="72"/>
      <c r="AB495" s="72"/>
      <c r="AC495" s="72"/>
      <c r="AD495" s="72"/>
      <c r="AE495" s="72"/>
      <c r="AF495" s="72"/>
      <c r="AG495" s="72"/>
      <c r="AH495" s="72"/>
      <c r="AI495" s="72"/>
      <c r="AJ495" s="72"/>
    </row>
    <row r="496" spans="1:36" ht="13" x14ac:dyDescent="0.15">
      <c r="A496" s="72"/>
      <c r="B496" s="72"/>
      <c r="C496" s="72"/>
      <c r="D496" s="72"/>
      <c r="E496" s="72"/>
      <c r="F496" s="72"/>
      <c r="G496" s="72"/>
      <c r="H496" s="72"/>
      <c r="I496" s="72"/>
      <c r="J496" s="72"/>
      <c r="K496" s="72"/>
      <c r="L496" s="72"/>
      <c r="M496" s="72"/>
      <c r="N496" s="72"/>
      <c r="O496" s="72"/>
      <c r="P496" s="72"/>
      <c r="Q496" s="72"/>
      <c r="R496" s="72"/>
      <c r="S496" s="72"/>
      <c r="T496" s="72"/>
      <c r="U496" s="72"/>
      <c r="V496" s="72"/>
      <c r="W496" s="72"/>
      <c r="X496" s="72"/>
      <c r="Y496" s="72"/>
      <c r="Z496" s="72"/>
      <c r="AA496" s="72"/>
      <c r="AB496" s="72"/>
      <c r="AC496" s="72"/>
      <c r="AD496" s="72"/>
      <c r="AE496" s="72"/>
      <c r="AF496" s="72"/>
      <c r="AG496" s="72"/>
      <c r="AH496" s="72"/>
      <c r="AI496" s="72"/>
      <c r="AJ496" s="72"/>
    </row>
    <row r="497" spans="1:36" ht="13" x14ac:dyDescent="0.15">
      <c r="A497" s="72"/>
      <c r="B497" s="72"/>
      <c r="C497" s="72"/>
      <c r="D497" s="72"/>
      <c r="E497" s="72"/>
      <c r="F497" s="72"/>
      <c r="G497" s="72"/>
      <c r="H497" s="72"/>
      <c r="I497" s="72"/>
      <c r="J497" s="72"/>
      <c r="K497" s="72"/>
      <c r="L497" s="72"/>
      <c r="M497" s="72"/>
      <c r="N497" s="72"/>
      <c r="O497" s="72"/>
      <c r="P497" s="72"/>
      <c r="Q497" s="72"/>
      <c r="R497" s="72"/>
      <c r="S497" s="72"/>
      <c r="T497" s="72"/>
      <c r="U497" s="72"/>
      <c r="V497" s="72"/>
      <c r="W497" s="72"/>
      <c r="X497" s="72"/>
      <c r="Y497" s="72"/>
      <c r="Z497" s="72"/>
      <c r="AA497" s="72"/>
      <c r="AB497" s="72"/>
      <c r="AC497" s="72"/>
      <c r="AD497" s="72"/>
      <c r="AE497" s="72"/>
      <c r="AF497" s="72"/>
      <c r="AG497" s="72"/>
      <c r="AH497" s="72"/>
      <c r="AI497" s="72"/>
      <c r="AJ497" s="72"/>
    </row>
    <row r="498" spans="1:36" ht="13" x14ac:dyDescent="0.15">
      <c r="A498" s="72"/>
      <c r="B498" s="72"/>
      <c r="C498" s="72"/>
      <c r="D498" s="72"/>
      <c r="E498" s="72"/>
      <c r="F498" s="72"/>
      <c r="G498" s="72"/>
      <c r="H498" s="72"/>
      <c r="I498" s="72"/>
      <c r="J498" s="72"/>
      <c r="K498" s="72"/>
      <c r="L498" s="72"/>
      <c r="M498" s="72"/>
      <c r="N498" s="72"/>
      <c r="O498" s="72"/>
      <c r="P498" s="72"/>
      <c r="Q498" s="72"/>
      <c r="R498" s="72"/>
      <c r="S498" s="72"/>
      <c r="T498" s="72"/>
      <c r="U498" s="72"/>
      <c r="V498" s="72"/>
      <c r="W498" s="72"/>
      <c r="X498" s="72"/>
      <c r="Y498" s="72"/>
      <c r="Z498" s="72"/>
      <c r="AA498" s="72"/>
      <c r="AB498" s="72"/>
      <c r="AC498" s="72"/>
      <c r="AD498" s="72"/>
      <c r="AE498" s="72"/>
      <c r="AF498" s="72"/>
      <c r="AG498" s="72"/>
      <c r="AH498" s="72"/>
      <c r="AI498" s="72"/>
      <c r="AJ498" s="72"/>
    </row>
    <row r="499" spans="1:36" ht="13" x14ac:dyDescent="0.15">
      <c r="A499" s="72"/>
      <c r="B499" s="72"/>
      <c r="C499" s="72"/>
      <c r="D499" s="72"/>
      <c r="E499" s="72"/>
      <c r="F499" s="72"/>
      <c r="G499" s="72"/>
      <c r="H499" s="72"/>
      <c r="I499" s="72"/>
      <c r="J499" s="72"/>
      <c r="K499" s="72"/>
      <c r="L499" s="72"/>
      <c r="M499" s="72"/>
      <c r="N499" s="72"/>
      <c r="O499" s="72"/>
      <c r="P499" s="72"/>
      <c r="Q499" s="72"/>
      <c r="R499" s="72"/>
      <c r="S499" s="72"/>
      <c r="T499" s="72"/>
      <c r="U499" s="72"/>
      <c r="V499" s="72"/>
      <c r="W499" s="72"/>
      <c r="X499" s="72"/>
      <c r="Y499" s="72"/>
      <c r="Z499" s="72"/>
      <c r="AA499" s="72"/>
      <c r="AB499" s="72"/>
      <c r="AC499" s="72"/>
      <c r="AD499" s="72"/>
      <c r="AE499" s="72"/>
      <c r="AF499" s="72"/>
      <c r="AG499" s="72"/>
      <c r="AH499" s="72"/>
      <c r="AI499" s="72"/>
      <c r="AJ499" s="72"/>
    </row>
    <row r="500" spans="1:36" ht="13" x14ac:dyDescent="0.15">
      <c r="A500" s="72"/>
      <c r="B500" s="72"/>
      <c r="C500" s="72"/>
      <c r="D500" s="72"/>
      <c r="E500" s="72"/>
      <c r="F500" s="72"/>
      <c r="G500" s="72"/>
      <c r="H500" s="72"/>
      <c r="I500" s="72"/>
      <c r="J500" s="72"/>
      <c r="K500" s="72"/>
      <c r="L500" s="72"/>
      <c r="M500" s="72"/>
      <c r="N500" s="72"/>
      <c r="O500" s="72"/>
      <c r="P500" s="72"/>
      <c r="Q500" s="72"/>
      <c r="R500" s="72"/>
      <c r="S500" s="72"/>
      <c r="T500" s="72"/>
      <c r="U500" s="72"/>
      <c r="V500" s="72"/>
      <c r="W500" s="72"/>
      <c r="X500" s="72"/>
      <c r="Y500" s="72"/>
      <c r="Z500" s="72"/>
      <c r="AA500" s="72"/>
      <c r="AB500" s="72"/>
      <c r="AC500" s="72"/>
      <c r="AD500" s="72"/>
      <c r="AE500" s="72"/>
      <c r="AF500" s="72"/>
      <c r="AG500" s="72"/>
      <c r="AH500" s="72"/>
      <c r="AI500" s="72"/>
      <c r="AJ500" s="72"/>
    </row>
    <row r="501" spans="1:36" ht="13" x14ac:dyDescent="0.15">
      <c r="A501" s="72"/>
      <c r="B501" s="72"/>
      <c r="C501" s="72"/>
      <c r="D501" s="72"/>
      <c r="E501" s="72"/>
      <c r="F501" s="72"/>
      <c r="G501" s="72"/>
      <c r="H501" s="72"/>
      <c r="I501" s="72"/>
      <c r="J501" s="72"/>
      <c r="K501" s="72"/>
      <c r="L501" s="72"/>
      <c r="M501" s="72"/>
      <c r="N501" s="72"/>
      <c r="O501" s="72"/>
      <c r="P501" s="72"/>
      <c r="Q501" s="72"/>
      <c r="R501" s="72"/>
      <c r="S501" s="72"/>
      <c r="T501" s="72"/>
      <c r="U501" s="72"/>
      <c r="V501" s="72"/>
      <c r="W501" s="72"/>
      <c r="X501" s="72"/>
      <c r="Y501" s="72"/>
      <c r="Z501" s="72"/>
      <c r="AA501" s="72"/>
      <c r="AB501" s="72"/>
      <c r="AC501" s="72"/>
      <c r="AD501" s="72"/>
      <c r="AE501" s="72"/>
      <c r="AF501" s="72"/>
      <c r="AG501" s="72"/>
      <c r="AH501" s="72"/>
      <c r="AI501" s="72"/>
      <c r="AJ501" s="72"/>
    </row>
    <row r="502" spans="1:36" ht="13" x14ac:dyDescent="0.15">
      <c r="A502" s="72"/>
      <c r="B502" s="72"/>
      <c r="C502" s="72"/>
      <c r="D502" s="72"/>
      <c r="E502" s="72"/>
      <c r="F502" s="72"/>
      <c r="G502" s="72"/>
      <c r="H502" s="72"/>
      <c r="I502" s="72"/>
      <c r="J502" s="72"/>
      <c r="K502" s="72"/>
      <c r="L502" s="72"/>
      <c r="M502" s="72"/>
      <c r="N502" s="72"/>
      <c r="O502" s="72"/>
      <c r="P502" s="72"/>
      <c r="Q502" s="72"/>
      <c r="R502" s="72"/>
      <c r="S502" s="72"/>
      <c r="T502" s="72"/>
      <c r="U502" s="72"/>
      <c r="V502" s="72"/>
      <c r="W502" s="72"/>
      <c r="X502" s="72"/>
      <c r="Y502" s="72"/>
      <c r="Z502" s="72"/>
      <c r="AA502" s="72"/>
      <c r="AB502" s="72"/>
      <c r="AC502" s="72"/>
      <c r="AD502" s="72"/>
      <c r="AE502" s="72"/>
      <c r="AF502" s="72"/>
      <c r="AG502" s="72"/>
      <c r="AH502" s="72"/>
      <c r="AI502" s="72"/>
      <c r="AJ502" s="72"/>
    </row>
    <row r="503" spans="1:36" ht="13" x14ac:dyDescent="0.15">
      <c r="A503" s="72"/>
      <c r="B503" s="72"/>
      <c r="C503" s="72"/>
      <c r="D503" s="72"/>
      <c r="E503" s="72"/>
      <c r="F503" s="72"/>
      <c r="G503" s="72"/>
      <c r="H503" s="72"/>
      <c r="I503" s="72"/>
      <c r="J503" s="72"/>
      <c r="K503" s="72"/>
      <c r="L503" s="72"/>
      <c r="M503" s="72"/>
      <c r="N503" s="72"/>
      <c r="O503" s="72"/>
      <c r="P503" s="72"/>
      <c r="Q503" s="72"/>
      <c r="R503" s="72"/>
      <c r="S503" s="72"/>
      <c r="T503" s="72"/>
      <c r="U503" s="72"/>
      <c r="V503" s="72"/>
      <c r="W503" s="72"/>
      <c r="X503" s="72"/>
      <c r="Y503" s="72"/>
      <c r="Z503" s="72"/>
      <c r="AA503" s="72"/>
      <c r="AB503" s="72"/>
      <c r="AC503" s="72"/>
      <c r="AD503" s="72"/>
      <c r="AE503" s="72"/>
      <c r="AF503" s="72"/>
      <c r="AG503" s="72"/>
      <c r="AH503" s="72"/>
      <c r="AI503" s="72"/>
      <c r="AJ503" s="72"/>
    </row>
    <row r="504" spans="1:36" ht="13" x14ac:dyDescent="0.15">
      <c r="A504" s="72"/>
      <c r="B504" s="72"/>
      <c r="C504" s="72"/>
      <c r="D504" s="72"/>
      <c r="E504" s="72"/>
      <c r="F504" s="72"/>
      <c r="G504" s="72"/>
      <c r="H504" s="72"/>
      <c r="I504" s="72"/>
      <c r="J504" s="72"/>
      <c r="K504" s="72"/>
      <c r="L504" s="72"/>
      <c r="M504" s="72"/>
      <c r="N504" s="72"/>
      <c r="O504" s="72"/>
      <c r="P504" s="72"/>
      <c r="Q504" s="72"/>
      <c r="R504" s="72"/>
      <c r="S504" s="72"/>
      <c r="T504" s="72"/>
      <c r="U504" s="72"/>
      <c r="V504" s="72"/>
      <c r="W504" s="72"/>
      <c r="X504" s="72"/>
      <c r="Y504" s="72"/>
      <c r="Z504" s="72"/>
      <c r="AA504" s="72"/>
      <c r="AB504" s="72"/>
      <c r="AC504" s="72"/>
      <c r="AD504" s="72"/>
      <c r="AE504" s="72"/>
      <c r="AF504" s="72"/>
      <c r="AG504" s="72"/>
      <c r="AH504" s="72"/>
      <c r="AI504" s="72"/>
      <c r="AJ504" s="72"/>
    </row>
    <row r="505" spans="1:36" ht="13" x14ac:dyDescent="0.15">
      <c r="A505" s="72"/>
      <c r="B505" s="72"/>
      <c r="C505" s="72"/>
      <c r="D505" s="72"/>
      <c r="E505" s="72"/>
      <c r="F505" s="72"/>
      <c r="G505" s="72"/>
      <c r="H505" s="72"/>
      <c r="I505" s="72"/>
      <c r="J505" s="72"/>
      <c r="K505" s="72"/>
      <c r="L505" s="72"/>
      <c r="M505" s="72"/>
      <c r="N505" s="72"/>
      <c r="O505" s="72"/>
      <c r="P505" s="72"/>
      <c r="Q505" s="72"/>
      <c r="R505" s="72"/>
      <c r="S505" s="72"/>
      <c r="T505" s="72"/>
      <c r="U505" s="72"/>
      <c r="V505" s="72"/>
      <c r="W505" s="72"/>
      <c r="X505" s="72"/>
      <c r="Y505" s="72"/>
      <c r="Z505" s="72"/>
      <c r="AA505" s="72"/>
      <c r="AB505" s="72"/>
      <c r="AC505" s="72"/>
      <c r="AD505" s="72"/>
      <c r="AE505" s="72"/>
      <c r="AF505" s="72"/>
      <c r="AG505" s="72"/>
      <c r="AH505" s="72"/>
      <c r="AI505" s="72"/>
      <c r="AJ505" s="72"/>
    </row>
    <row r="506" spans="1:36" ht="13" x14ac:dyDescent="0.15">
      <c r="A506" s="72"/>
      <c r="B506" s="72"/>
      <c r="C506" s="72"/>
      <c r="D506" s="72"/>
      <c r="E506" s="72"/>
      <c r="F506" s="72"/>
      <c r="G506" s="72"/>
      <c r="H506" s="72"/>
      <c r="I506" s="72"/>
      <c r="J506" s="72"/>
      <c r="K506" s="72"/>
      <c r="L506" s="72"/>
      <c r="M506" s="72"/>
      <c r="N506" s="72"/>
      <c r="O506" s="72"/>
      <c r="P506" s="72"/>
      <c r="Q506" s="72"/>
      <c r="R506" s="72"/>
      <c r="S506" s="72"/>
      <c r="T506" s="72"/>
      <c r="U506" s="72"/>
      <c r="V506" s="72"/>
      <c r="W506" s="72"/>
      <c r="X506" s="72"/>
      <c r="Y506" s="72"/>
      <c r="Z506" s="72"/>
      <c r="AA506" s="72"/>
      <c r="AB506" s="72"/>
      <c r="AC506" s="72"/>
      <c r="AD506" s="72"/>
      <c r="AE506" s="72"/>
      <c r="AF506" s="72"/>
      <c r="AG506" s="72"/>
      <c r="AH506" s="72"/>
      <c r="AI506" s="72"/>
      <c r="AJ506" s="72"/>
    </row>
    <row r="507" spans="1:36" ht="13" x14ac:dyDescent="0.15">
      <c r="A507" s="72"/>
      <c r="B507" s="72"/>
      <c r="C507" s="72"/>
      <c r="D507" s="72"/>
      <c r="E507" s="72"/>
      <c r="F507" s="72"/>
      <c r="G507" s="72"/>
      <c r="H507" s="72"/>
      <c r="I507" s="72"/>
      <c r="J507" s="72"/>
      <c r="K507" s="72"/>
      <c r="L507" s="72"/>
      <c r="M507" s="72"/>
      <c r="N507" s="72"/>
      <c r="O507" s="72"/>
      <c r="P507" s="72"/>
      <c r="Q507" s="72"/>
      <c r="R507" s="72"/>
      <c r="S507" s="72"/>
      <c r="T507" s="72"/>
      <c r="U507" s="72"/>
      <c r="V507" s="72"/>
      <c r="W507" s="72"/>
      <c r="X507" s="72"/>
      <c r="Y507" s="72"/>
      <c r="Z507" s="72"/>
      <c r="AA507" s="72"/>
      <c r="AB507" s="72"/>
      <c r="AC507" s="72"/>
      <c r="AD507" s="72"/>
      <c r="AE507" s="72"/>
      <c r="AF507" s="72"/>
      <c r="AG507" s="72"/>
      <c r="AH507" s="72"/>
      <c r="AI507" s="72"/>
      <c r="AJ507" s="72"/>
    </row>
    <row r="508" spans="1:36" ht="13" x14ac:dyDescent="0.15">
      <c r="A508" s="72"/>
      <c r="B508" s="72"/>
      <c r="C508" s="72"/>
      <c r="D508" s="72"/>
      <c r="E508" s="72"/>
      <c r="F508" s="72"/>
      <c r="G508" s="72"/>
      <c r="H508" s="72"/>
      <c r="I508" s="72"/>
      <c r="J508" s="72"/>
      <c r="K508" s="72"/>
      <c r="L508" s="72"/>
      <c r="M508" s="72"/>
      <c r="N508" s="72"/>
      <c r="O508" s="72"/>
      <c r="P508" s="72"/>
      <c r="Q508" s="72"/>
      <c r="R508" s="72"/>
      <c r="S508" s="72"/>
      <c r="T508" s="72"/>
      <c r="U508" s="72"/>
      <c r="V508" s="72"/>
      <c r="W508" s="72"/>
      <c r="X508" s="72"/>
      <c r="Y508" s="72"/>
      <c r="Z508" s="72"/>
      <c r="AA508" s="72"/>
      <c r="AB508" s="72"/>
      <c r="AC508" s="72"/>
      <c r="AD508" s="72"/>
      <c r="AE508" s="72"/>
      <c r="AF508" s="72"/>
      <c r="AG508" s="72"/>
      <c r="AH508" s="72"/>
      <c r="AI508" s="72"/>
      <c r="AJ508" s="72"/>
    </row>
    <row r="509" spans="1:36" ht="13" x14ac:dyDescent="0.15">
      <c r="A509" s="72"/>
      <c r="B509" s="72"/>
      <c r="C509" s="72"/>
      <c r="D509" s="72"/>
      <c r="E509" s="72"/>
      <c r="F509" s="72"/>
      <c r="G509" s="72"/>
      <c r="H509" s="72"/>
      <c r="I509" s="72"/>
      <c r="J509" s="72"/>
      <c r="K509" s="72"/>
      <c r="L509" s="72"/>
      <c r="M509" s="72"/>
      <c r="N509" s="72"/>
      <c r="O509" s="72"/>
      <c r="P509" s="72"/>
      <c r="Q509" s="72"/>
      <c r="R509" s="72"/>
      <c r="S509" s="72"/>
      <c r="T509" s="72"/>
      <c r="U509" s="72"/>
      <c r="V509" s="72"/>
      <c r="W509" s="72"/>
      <c r="X509" s="72"/>
      <c r="Y509" s="72"/>
      <c r="Z509" s="72"/>
      <c r="AA509" s="72"/>
      <c r="AB509" s="72"/>
      <c r="AC509" s="72"/>
      <c r="AD509" s="72"/>
      <c r="AE509" s="72"/>
      <c r="AF509" s="72"/>
      <c r="AG509" s="72"/>
      <c r="AH509" s="72"/>
      <c r="AI509" s="72"/>
      <c r="AJ509" s="72"/>
    </row>
    <row r="510" spans="1:36" ht="13" x14ac:dyDescent="0.15">
      <c r="A510" s="72"/>
      <c r="B510" s="72"/>
      <c r="C510" s="72"/>
      <c r="D510" s="72"/>
      <c r="E510" s="72"/>
      <c r="F510" s="72"/>
      <c r="G510" s="72"/>
      <c r="H510" s="72"/>
      <c r="I510" s="72"/>
      <c r="J510" s="72"/>
      <c r="K510" s="72"/>
      <c r="L510" s="72"/>
      <c r="M510" s="72"/>
      <c r="N510" s="72"/>
      <c r="O510" s="72"/>
      <c r="P510" s="72"/>
      <c r="Q510" s="72"/>
      <c r="R510" s="72"/>
      <c r="S510" s="72"/>
      <c r="T510" s="72"/>
      <c r="U510" s="72"/>
      <c r="V510" s="72"/>
      <c r="W510" s="72"/>
      <c r="X510" s="72"/>
      <c r="Y510" s="72"/>
      <c r="Z510" s="72"/>
      <c r="AA510" s="72"/>
      <c r="AB510" s="72"/>
      <c r="AC510" s="72"/>
      <c r="AD510" s="72"/>
      <c r="AE510" s="72"/>
      <c r="AF510" s="72"/>
      <c r="AG510" s="72"/>
      <c r="AH510" s="72"/>
      <c r="AI510" s="72"/>
      <c r="AJ510" s="72"/>
    </row>
    <row r="511" spans="1:36" ht="13" x14ac:dyDescent="0.15">
      <c r="A511" s="72"/>
      <c r="B511" s="72"/>
      <c r="C511" s="72"/>
      <c r="D511" s="72"/>
      <c r="E511" s="72"/>
      <c r="F511" s="72"/>
      <c r="G511" s="72"/>
      <c r="H511" s="72"/>
      <c r="I511" s="72"/>
      <c r="J511" s="72"/>
      <c r="K511" s="72"/>
      <c r="L511" s="72"/>
      <c r="M511" s="72"/>
      <c r="N511" s="72"/>
      <c r="O511" s="72"/>
      <c r="P511" s="72"/>
      <c r="Q511" s="72"/>
      <c r="R511" s="72"/>
      <c r="S511" s="72"/>
      <c r="T511" s="72"/>
      <c r="U511" s="72"/>
      <c r="V511" s="72"/>
      <c r="W511" s="72"/>
      <c r="X511" s="72"/>
      <c r="Y511" s="72"/>
      <c r="Z511" s="72"/>
      <c r="AA511" s="72"/>
      <c r="AB511" s="72"/>
      <c r="AC511" s="72"/>
      <c r="AD511" s="72"/>
      <c r="AE511" s="72"/>
      <c r="AF511" s="72"/>
      <c r="AG511" s="72"/>
      <c r="AH511" s="72"/>
      <c r="AI511" s="72"/>
      <c r="AJ511" s="72"/>
    </row>
    <row r="512" spans="1:36" ht="13" x14ac:dyDescent="0.15">
      <c r="A512" s="72"/>
      <c r="B512" s="72"/>
      <c r="C512" s="72"/>
      <c r="D512" s="72"/>
      <c r="E512" s="72"/>
      <c r="F512" s="72"/>
      <c r="G512" s="72"/>
      <c r="H512" s="72"/>
      <c r="I512" s="72"/>
      <c r="J512" s="72"/>
      <c r="K512" s="72"/>
      <c r="L512" s="72"/>
      <c r="M512" s="72"/>
      <c r="N512" s="72"/>
      <c r="O512" s="72"/>
      <c r="P512" s="72"/>
      <c r="Q512" s="72"/>
      <c r="R512" s="72"/>
      <c r="S512" s="72"/>
      <c r="T512" s="72"/>
      <c r="U512" s="72"/>
      <c r="V512" s="72"/>
      <c r="W512" s="72"/>
      <c r="X512" s="72"/>
      <c r="Y512" s="72"/>
      <c r="Z512" s="72"/>
      <c r="AA512" s="72"/>
      <c r="AB512" s="72"/>
      <c r="AC512" s="72"/>
      <c r="AD512" s="72"/>
      <c r="AE512" s="72"/>
      <c r="AF512" s="72"/>
      <c r="AG512" s="72"/>
      <c r="AH512" s="72"/>
      <c r="AI512" s="72"/>
      <c r="AJ512" s="72"/>
    </row>
    <row r="513" spans="1:36" ht="13" x14ac:dyDescent="0.15">
      <c r="A513" s="72"/>
      <c r="B513" s="72"/>
      <c r="C513" s="72"/>
      <c r="D513" s="72"/>
      <c r="E513" s="72"/>
      <c r="F513" s="72"/>
      <c r="G513" s="72"/>
      <c r="H513" s="72"/>
      <c r="I513" s="72"/>
      <c r="J513" s="72"/>
      <c r="K513" s="72"/>
      <c r="L513" s="72"/>
      <c r="M513" s="72"/>
      <c r="N513" s="72"/>
      <c r="O513" s="72"/>
      <c r="P513" s="72"/>
      <c r="Q513" s="72"/>
      <c r="R513" s="72"/>
      <c r="S513" s="72"/>
      <c r="T513" s="72"/>
      <c r="U513" s="72"/>
      <c r="V513" s="72"/>
      <c r="W513" s="72"/>
      <c r="X513" s="72"/>
      <c r="Y513" s="72"/>
      <c r="Z513" s="72"/>
      <c r="AA513" s="72"/>
      <c r="AB513" s="72"/>
      <c r="AC513" s="72"/>
      <c r="AD513" s="72"/>
      <c r="AE513" s="72"/>
      <c r="AF513" s="72"/>
      <c r="AG513" s="72"/>
      <c r="AH513" s="72"/>
      <c r="AI513" s="72"/>
      <c r="AJ513" s="72"/>
    </row>
    <row r="514" spans="1:36" ht="13" x14ac:dyDescent="0.15">
      <c r="A514" s="72"/>
      <c r="B514" s="72"/>
      <c r="C514" s="72"/>
      <c r="D514" s="72"/>
      <c r="E514" s="72"/>
      <c r="F514" s="72"/>
      <c r="G514" s="72"/>
      <c r="H514" s="72"/>
      <c r="I514" s="72"/>
      <c r="J514" s="72"/>
      <c r="K514" s="72"/>
      <c r="L514" s="72"/>
      <c r="M514" s="72"/>
      <c r="N514" s="72"/>
      <c r="O514" s="72"/>
      <c r="P514" s="72"/>
      <c r="Q514" s="72"/>
      <c r="R514" s="72"/>
      <c r="S514" s="72"/>
      <c r="T514" s="72"/>
      <c r="U514" s="72"/>
      <c r="V514" s="72"/>
      <c r="W514" s="72"/>
      <c r="X514" s="72"/>
      <c r="Y514" s="72"/>
      <c r="Z514" s="72"/>
      <c r="AA514" s="72"/>
      <c r="AB514" s="72"/>
      <c r="AC514" s="72"/>
      <c r="AD514" s="72"/>
      <c r="AE514" s="72"/>
      <c r="AF514" s="72"/>
      <c r="AG514" s="72"/>
      <c r="AH514" s="72"/>
      <c r="AI514" s="72"/>
      <c r="AJ514" s="72"/>
    </row>
    <row r="515" spans="1:36" ht="13" x14ac:dyDescent="0.15">
      <c r="A515" s="72"/>
      <c r="B515" s="72"/>
      <c r="C515" s="72"/>
      <c r="D515" s="72"/>
      <c r="E515" s="72"/>
      <c r="F515" s="72"/>
      <c r="G515" s="72"/>
      <c r="H515" s="72"/>
      <c r="I515" s="72"/>
      <c r="J515" s="72"/>
      <c r="K515" s="72"/>
      <c r="L515" s="72"/>
      <c r="M515" s="72"/>
      <c r="N515" s="72"/>
      <c r="O515" s="72"/>
      <c r="P515" s="72"/>
      <c r="Q515" s="72"/>
      <c r="R515" s="72"/>
      <c r="S515" s="72"/>
      <c r="T515" s="72"/>
      <c r="U515" s="72"/>
      <c r="V515" s="72"/>
      <c r="W515" s="72"/>
      <c r="X515" s="72"/>
      <c r="Y515" s="72"/>
      <c r="Z515" s="72"/>
      <c r="AA515" s="72"/>
      <c r="AB515" s="72"/>
      <c r="AC515" s="72"/>
      <c r="AD515" s="72"/>
      <c r="AE515" s="72"/>
      <c r="AF515" s="72"/>
      <c r="AG515" s="72"/>
      <c r="AH515" s="72"/>
      <c r="AI515" s="72"/>
      <c r="AJ515" s="72"/>
    </row>
    <row r="516" spans="1:36" ht="13" x14ac:dyDescent="0.15">
      <c r="A516" s="72"/>
      <c r="B516" s="72"/>
      <c r="C516" s="72"/>
      <c r="D516" s="72"/>
      <c r="E516" s="72"/>
      <c r="F516" s="72"/>
      <c r="G516" s="72"/>
      <c r="H516" s="72"/>
      <c r="I516" s="72"/>
      <c r="J516" s="72"/>
      <c r="K516" s="72"/>
      <c r="L516" s="72"/>
      <c r="M516" s="72"/>
      <c r="N516" s="72"/>
      <c r="O516" s="72"/>
      <c r="P516" s="72"/>
      <c r="Q516" s="72"/>
      <c r="R516" s="72"/>
      <c r="S516" s="72"/>
      <c r="T516" s="72"/>
      <c r="U516" s="72"/>
      <c r="V516" s="72"/>
      <c r="W516" s="72"/>
      <c r="X516" s="72"/>
      <c r="Y516" s="72"/>
      <c r="Z516" s="72"/>
      <c r="AA516" s="72"/>
      <c r="AB516" s="72"/>
      <c r="AC516" s="72"/>
      <c r="AD516" s="72"/>
      <c r="AE516" s="72"/>
      <c r="AF516" s="72"/>
      <c r="AG516" s="72"/>
      <c r="AH516" s="72"/>
      <c r="AI516" s="72"/>
      <c r="AJ516" s="72"/>
    </row>
    <row r="517" spans="1:36" ht="13" x14ac:dyDescent="0.15">
      <c r="A517" s="72"/>
      <c r="B517" s="72"/>
      <c r="C517" s="72"/>
      <c r="D517" s="72"/>
      <c r="E517" s="72"/>
      <c r="F517" s="72"/>
      <c r="G517" s="72"/>
      <c r="H517" s="72"/>
      <c r="I517" s="72"/>
      <c r="J517" s="72"/>
      <c r="K517" s="72"/>
      <c r="L517" s="72"/>
      <c r="M517" s="72"/>
      <c r="N517" s="72"/>
      <c r="O517" s="72"/>
      <c r="P517" s="72"/>
      <c r="Q517" s="72"/>
      <c r="R517" s="72"/>
      <c r="S517" s="72"/>
      <c r="T517" s="72"/>
      <c r="U517" s="72"/>
      <c r="V517" s="72"/>
      <c r="W517" s="72"/>
      <c r="X517" s="72"/>
      <c r="Y517" s="72"/>
      <c r="Z517" s="72"/>
      <c r="AA517" s="72"/>
      <c r="AB517" s="72"/>
      <c r="AC517" s="72"/>
      <c r="AD517" s="72"/>
      <c r="AE517" s="72"/>
      <c r="AF517" s="72"/>
      <c r="AG517" s="72"/>
      <c r="AH517" s="72"/>
      <c r="AI517" s="72"/>
      <c r="AJ517" s="72"/>
    </row>
    <row r="518" spans="1:36" ht="13" x14ac:dyDescent="0.15">
      <c r="A518" s="72"/>
      <c r="B518" s="72"/>
      <c r="C518" s="72"/>
      <c r="D518" s="72"/>
      <c r="E518" s="72"/>
      <c r="F518" s="72"/>
      <c r="G518" s="72"/>
      <c r="H518" s="72"/>
      <c r="I518" s="72"/>
      <c r="J518" s="72"/>
      <c r="K518" s="72"/>
      <c r="L518" s="72"/>
      <c r="M518" s="72"/>
      <c r="N518" s="72"/>
      <c r="O518" s="72"/>
      <c r="P518" s="72"/>
      <c r="Q518" s="72"/>
      <c r="R518" s="72"/>
      <c r="S518" s="72"/>
      <c r="T518" s="72"/>
      <c r="U518" s="72"/>
      <c r="V518" s="72"/>
      <c r="W518" s="72"/>
      <c r="X518" s="72"/>
      <c r="Y518" s="72"/>
      <c r="Z518" s="72"/>
      <c r="AA518" s="72"/>
      <c r="AB518" s="72"/>
      <c r="AC518" s="72"/>
      <c r="AD518" s="72"/>
      <c r="AE518" s="72"/>
      <c r="AF518" s="72"/>
      <c r="AG518" s="72"/>
      <c r="AH518" s="72"/>
      <c r="AI518" s="72"/>
      <c r="AJ518" s="72"/>
    </row>
    <row r="519" spans="1:36" ht="13" x14ac:dyDescent="0.15">
      <c r="A519" s="72"/>
      <c r="B519" s="72"/>
      <c r="C519" s="72"/>
      <c r="D519" s="72"/>
      <c r="E519" s="72"/>
      <c r="F519" s="72"/>
      <c r="G519" s="72"/>
      <c r="H519" s="72"/>
      <c r="I519" s="72"/>
      <c r="J519" s="72"/>
      <c r="K519" s="72"/>
      <c r="L519" s="72"/>
      <c r="M519" s="72"/>
      <c r="N519" s="72"/>
      <c r="O519" s="72"/>
      <c r="P519" s="72"/>
      <c r="Q519" s="72"/>
      <c r="R519" s="72"/>
      <c r="S519" s="72"/>
      <c r="T519" s="72"/>
      <c r="U519" s="72"/>
      <c r="V519" s="72"/>
      <c r="W519" s="72"/>
      <c r="X519" s="72"/>
      <c r="Y519" s="72"/>
      <c r="Z519" s="72"/>
      <c r="AA519" s="72"/>
      <c r="AB519" s="72"/>
      <c r="AC519" s="72"/>
      <c r="AD519" s="72"/>
      <c r="AE519" s="72"/>
      <c r="AF519" s="72"/>
      <c r="AG519" s="72"/>
      <c r="AH519" s="72"/>
      <c r="AI519" s="72"/>
      <c r="AJ519" s="72"/>
    </row>
    <row r="520" spans="1:36" ht="13" x14ac:dyDescent="0.15">
      <c r="A520" s="72"/>
      <c r="B520" s="72"/>
      <c r="C520" s="72"/>
      <c r="D520" s="72"/>
      <c r="E520" s="72"/>
      <c r="F520" s="72"/>
      <c r="G520" s="72"/>
      <c r="H520" s="72"/>
      <c r="I520" s="72"/>
      <c r="J520" s="72"/>
      <c r="K520" s="72"/>
      <c r="L520" s="72"/>
      <c r="M520" s="72"/>
      <c r="N520" s="72"/>
      <c r="O520" s="72"/>
      <c r="P520" s="72"/>
      <c r="Q520" s="72"/>
      <c r="R520" s="72"/>
      <c r="S520" s="72"/>
      <c r="T520" s="72"/>
      <c r="U520" s="72"/>
      <c r="V520" s="72"/>
      <c r="W520" s="72"/>
      <c r="X520" s="72"/>
      <c r="Y520" s="72"/>
      <c r="Z520" s="72"/>
      <c r="AA520" s="72"/>
      <c r="AB520" s="72"/>
      <c r="AC520" s="72"/>
      <c r="AD520" s="72"/>
      <c r="AE520" s="72"/>
      <c r="AF520" s="72"/>
      <c r="AG520" s="72"/>
      <c r="AH520" s="72"/>
      <c r="AI520" s="72"/>
      <c r="AJ520" s="72"/>
    </row>
    <row r="521" spans="1:36" ht="13" x14ac:dyDescent="0.15">
      <c r="A521" s="72"/>
      <c r="B521" s="72"/>
      <c r="C521" s="72"/>
      <c r="D521" s="72"/>
      <c r="E521" s="72"/>
      <c r="F521" s="72"/>
      <c r="G521" s="72"/>
      <c r="H521" s="72"/>
      <c r="I521" s="72"/>
      <c r="J521" s="72"/>
      <c r="K521" s="72"/>
      <c r="L521" s="72"/>
      <c r="M521" s="72"/>
      <c r="N521" s="72"/>
      <c r="O521" s="72"/>
      <c r="P521" s="72"/>
      <c r="Q521" s="72"/>
      <c r="R521" s="72"/>
      <c r="S521" s="72"/>
      <c r="T521" s="72"/>
      <c r="U521" s="72"/>
      <c r="V521" s="72"/>
      <c r="W521" s="72"/>
      <c r="X521" s="72"/>
      <c r="Y521" s="72"/>
      <c r="Z521" s="72"/>
      <c r="AA521" s="72"/>
      <c r="AB521" s="72"/>
      <c r="AC521" s="72"/>
      <c r="AD521" s="72"/>
      <c r="AE521" s="72"/>
      <c r="AF521" s="72"/>
      <c r="AG521" s="72"/>
      <c r="AH521" s="72"/>
      <c r="AI521" s="72"/>
      <c r="AJ521" s="72"/>
    </row>
    <row r="522" spans="1:36" ht="13" x14ac:dyDescent="0.15">
      <c r="A522" s="72"/>
      <c r="B522" s="72"/>
      <c r="C522" s="72"/>
      <c r="D522" s="72"/>
      <c r="E522" s="72"/>
      <c r="F522" s="72"/>
      <c r="G522" s="72"/>
      <c r="H522" s="72"/>
      <c r="I522" s="72"/>
      <c r="J522" s="72"/>
      <c r="K522" s="72"/>
      <c r="L522" s="72"/>
      <c r="M522" s="72"/>
      <c r="N522" s="72"/>
      <c r="O522" s="72"/>
      <c r="P522" s="72"/>
      <c r="Q522" s="72"/>
      <c r="R522" s="72"/>
      <c r="S522" s="72"/>
      <c r="T522" s="72"/>
      <c r="U522" s="72"/>
      <c r="V522" s="72"/>
      <c r="W522" s="72"/>
      <c r="X522" s="72"/>
      <c r="Y522" s="72"/>
      <c r="Z522" s="72"/>
      <c r="AA522" s="72"/>
      <c r="AB522" s="72"/>
      <c r="AC522" s="72"/>
      <c r="AD522" s="72"/>
      <c r="AE522" s="72"/>
      <c r="AF522" s="72"/>
      <c r="AG522" s="72"/>
      <c r="AH522" s="72"/>
      <c r="AI522" s="72"/>
      <c r="AJ522" s="72"/>
    </row>
    <row r="523" spans="1:36" ht="13" x14ac:dyDescent="0.15">
      <c r="A523" s="72"/>
      <c r="B523" s="72"/>
      <c r="C523" s="72"/>
      <c r="D523" s="72"/>
      <c r="E523" s="72"/>
      <c r="F523" s="72"/>
      <c r="G523" s="72"/>
      <c r="H523" s="72"/>
      <c r="I523" s="72"/>
      <c r="J523" s="72"/>
      <c r="K523" s="72"/>
      <c r="L523" s="72"/>
      <c r="M523" s="72"/>
      <c r="N523" s="72"/>
      <c r="O523" s="72"/>
      <c r="P523" s="72"/>
      <c r="Q523" s="72"/>
      <c r="R523" s="72"/>
      <c r="S523" s="72"/>
      <c r="T523" s="72"/>
      <c r="U523" s="72"/>
      <c r="V523" s="72"/>
      <c r="W523" s="72"/>
      <c r="X523" s="72"/>
      <c r="Y523" s="72"/>
      <c r="Z523" s="72"/>
      <c r="AA523" s="72"/>
      <c r="AB523" s="72"/>
      <c r="AC523" s="72"/>
      <c r="AD523" s="72"/>
      <c r="AE523" s="72"/>
      <c r="AF523" s="72"/>
      <c r="AG523" s="72"/>
      <c r="AH523" s="72"/>
      <c r="AI523" s="72"/>
      <c r="AJ523" s="72"/>
    </row>
    <row r="524" spans="1:36" ht="13" x14ac:dyDescent="0.15">
      <c r="A524" s="72"/>
      <c r="B524" s="72"/>
      <c r="C524" s="72"/>
      <c r="D524" s="72"/>
      <c r="E524" s="72"/>
      <c r="F524" s="72"/>
      <c r="G524" s="72"/>
      <c r="H524" s="72"/>
      <c r="I524" s="72"/>
      <c r="J524" s="72"/>
      <c r="K524" s="72"/>
      <c r="L524" s="72"/>
      <c r="M524" s="72"/>
      <c r="N524" s="72"/>
      <c r="O524" s="72"/>
      <c r="P524" s="72"/>
      <c r="Q524" s="72"/>
      <c r="R524" s="72"/>
      <c r="S524" s="72"/>
      <c r="T524" s="72"/>
      <c r="U524" s="72"/>
      <c r="V524" s="72"/>
      <c r="W524" s="72"/>
      <c r="X524" s="72"/>
      <c r="Y524" s="72"/>
      <c r="Z524" s="72"/>
      <c r="AA524" s="72"/>
      <c r="AB524" s="72"/>
      <c r="AC524" s="72"/>
      <c r="AD524" s="72"/>
      <c r="AE524" s="72"/>
      <c r="AF524" s="72"/>
      <c r="AG524" s="72"/>
      <c r="AH524" s="72"/>
      <c r="AI524" s="72"/>
      <c r="AJ524" s="72"/>
    </row>
    <row r="525" spans="1:36" ht="13" x14ac:dyDescent="0.15">
      <c r="A525" s="72"/>
      <c r="B525" s="72"/>
      <c r="C525" s="72"/>
      <c r="D525" s="72"/>
      <c r="E525" s="72"/>
      <c r="F525" s="72"/>
      <c r="G525" s="72"/>
      <c r="H525" s="72"/>
      <c r="I525" s="72"/>
      <c r="J525" s="72"/>
      <c r="K525" s="72"/>
      <c r="L525" s="72"/>
      <c r="M525" s="72"/>
      <c r="N525" s="72"/>
      <c r="O525" s="72"/>
      <c r="P525" s="72"/>
      <c r="Q525" s="72"/>
      <c r="R525" s="72"/>
      <c r="S525" s="72"/>
      <c r="T525" s="72"/>
      <c r="U525" s="72"/>
      <c r="V525" s="72"/>
      <c r="W525" s="72"/>
      <c r="X525" s="72"/>
      <c r="Y525" s="72"/>
      <c r="Z525" s="72"/>
      <c r="AA525" s="72"/>
      <c r="AB525" s="72"/>
      <c r="AC525" s="72"/>
      <c r="AD525" s="72"/>
      <c r="AE525" s="72"/>
      <c r="AF525" s="72"/>
      <c r="AG525" s="72"/>
      <c r="AH525" s="72"/>
      <c r="AI525" s="72"/>
      <c r="AJ525" s="72"/>
    </row>
    <row r="526" spans="1:36" ht="13" x14ac:dyDescent="0.15">
      <c r="A526" s="72"/>
      <c r="B526" s="72"/>
      <c r="C526" s="72"/>
      <c r="D526" s="72"/>
      <c r="E526" s="72"/>
      <c r="F526" s="72"/>
      <c r="G526" s="72"/>
      <c r="H526" s="72"/>
      <c r="I526" s="72"/>
      <c r="J526" s="72"/>
      <c r="K526" s="72"/>
      <c r="L526" s="72"/>
      <c r="M526" s="72"/>
      <c r="N526" s="72"/>
      <c r="O526" s="72"/>
      <c r="P526" s="72"/>
      <c r="Q526" s="72"/>
      <c r="R526" s="72"/>
      <c r="S526" s="72"/>
      <c r="T526" s="72"/>
      <c r="U526" s="72"/>
      <c r="V526" s="72"/>
      <c r="W526" s="72"/>
      <c r="X526" s="72"/>
      <c r="Y526" s="72"/>
      <c r="Z526" s="72"/>
      <c r="AA526" s="72"/>
      <c r="AB526" s="72"/>
      <c r="AC526" s="72"/>
      <c r="AD526" s="72"/>
      <c r="AE526" s="72"/>
      <c r="AF526" s="72"/>
      <c r="AG526" s="72"/>
      <c r="AH526" s="72"/>
      <c r="AI526" s="72"/>
      <c r="AJ526" s="72"/>
    </row>
    <row r="527" spans="1:36" ht="13" x14ac:dyDescent="0.15">
      <c r="A527" s="72"/>
      <c r="B527" s="72"/>
      <c r="C527" s="72"/>
      <c r="D527" s="72"/>
      <c r="E527" s="72"/>
      <c r="F527" s="72"/>
      <c r="G527" s="72"/>
      <c r="H527" s="72"/>
      <c r="I527" s="72"/>
      <c r="J527" s="72"/>
      <c r="K527" s="72"/>
      <c r="L527" s="72"/>
      <c r="M527" s="72"/>
      <c r="N527" s="72"/>
      <c r="O527" s="72"/>
      <c r="P527" s="72"/>
      <c r="Q527" s="72"/>
      <c r="R527" s="72"/>
      <c r="S527" s="72"/>
      <c r="T527" s="72"/>
      <c r="U527" s="72"/>
      <c r="V527" s="72"/>
      <c r="W527" s="72"/>
      <c r="X527" s="72"/>
      <c r="Y527" s="72"/>
      <c r="Z527" s="72"/>
      <c r="AA527" s="72"/>
      <c r="AB527" s="72"/>
      <c r="AC527" s="72"/>
      <c r="AD527" s="72"/>
      <c r="AE527" s="72"/>
      <c r="AF527" s="72"/>
      <c r="AG527" s="72"/>
      <c r="AH527" s="72"/>
      <c r="AI527" s="72"/>
      <c r="AJ527" s="72"/>
    </row>
    <row r="528" spans="1:36" ht="13" x14ac:dyDescent="0.15">
      <c r="A528" s="72"/>
      <c r="B528" s="72"/>
      <c r="C528" s="72"/>
      <c r="D528" s="72"/>
      <c r="E528" s="72"/>
      <c r="F528" s="72"/>
      <c r="G528" s="72"/>
      <c r="H528" s="72"/>
      <c r="I528" s="72"/>
      <c r="J528" s="72"/>
      <c r="K528" s="72"/>
      <c r="L528" s="72"/>
      <c r="M528" s="72"/>
      <c r="N528" s="72"/>
      <c r="O528" s="72"/>
      <c r="P528" s="72"/>
      <c r="Q528" s="72"/>
      <c r="R528" s="72"/>
      <c r="S528" s="72"/>
      <c r="T528" s="72"/>
      <c r="U528" s="72"/>
      <c r="V528" s="72"/>
      <c r="W528" s="72"/>
      <c r="X528" s="72"/>
      <c r="Y528" s="72"/>
      <c r="Z528" s="72"/>
      <c r="AA528" s="72"/>
      <c r="AB528" s="72"/>
      <c r="AC528" s="72"/>
      <c r="AD528" s="72"/>
      <c r="AE528" s="72"/>
      <c r="AF528" s="72"/>
      <c r="AG528" s="72"/>
      <c r="AH528" s="72"/>
      <c r="AI528" s="72"/>
      <c r="AJ528" s="72"/>
    </row>
    <row r="529" spans="1:36" ht="13" x14ac:dyDescent="0.15">
      <c r="A529" s="72"/>
      <c r="B529" s="72"/>
      <c r="C529" s="72"/>
      <c r="D529" s="72"/>
      <c r="E529" s="72"/>
      <c r="F529" s="72"/>
      <c r="G529" s="72"/>
      <c r="H529" s="72"/>
      <c r="I529" s="72"/>
      <c r="J529" s="72"/>
      <c r="K529" s="72"/>
      <c r="L529" s="72"/>
      <c r="M529" s="72"/>
      <c r="N529" s="72"/>
      <c r="O529" s="72"/>
      <c r="P529" s="72"/>
      <c r="Q529" s="72"/>
      <c r="R529" s="72"/>
      <c r="S529" s="72"/>
      <c r="T529" s="72"/>
      <c r="U529" s="72"/>
      <c r="V529" s="72"/>
      <c r="W529" s="72"/>
      <c r="X529" s="72"/>
      <c r="Y529" s="72"/>
      <c r="Z529" s="72"/>
      <c r="AA529" s="72"/>
      <c r="AB529" s="72"/>
      <c r="AC529" s="72"/>
      <c r="AD529" s="72"/>
      <c r="AE529" s="72"/>
      <c r="AF529" s="72"/>
      <c r="AG529" s="72"/>
      <c r="AH529" s="72"/>
      <c r="AI529" s="72"/>
      <c r="AJ529" s="72"/>
    </row>
    <row r="530" spans="1:36" ht="13" x14ac:dyDescent="0.15">
      <c r="A530" s="72"/>
      <c r="B530" s="72"/>
      <c r="C530" s="72"/>
      <c r="D530" s="72"/>
      <c r="E530" s="72"/>
      <c r="F530" s="72"/>
      <c r="G530" s="72"/>
      <c r="H530" s="72"/>
      <c r="I530" s="72"/>
      <c r="J530" s="72"/>
      <c r="K530" s="72"/>
      <c r="L530" s="72"/>
      <c r="M530" s="72"/>
      <c r="N530" s="72"/>
      <c r="O530" s="72"/>
      <c r="P530" s="72"/>
      <c r="Q530" s="72"/>
      <c r="R530" s="72"/>
      <c r="S530" s="72"/>
      <c r="T530" s="72"/>
      <c r="U530" s="72"/>
      <c r="V530" s="72"/>
      <c r="W530" s="72"/>
      <c r="X530" s="72"/>
      <c r="Y530" s="72"/>
      <c r="Z530" s="72"/>
      <c r="AA530" s="72"/>
      <c r="AB530" s="72"/>
      <c r="AC530" s="72"/>
      <c r="AD530" s="72"/>
      <c r="AE530" s="72"/>
      <c r="AF530" s="72"/>
      <c r="AG530" s="72"/>
      <c r="AH530" s="72"/>
      <c r="AI530" s="72"/>
      <c r="AJ530" s="72"/>
    </row>
    <row r="531" spans="1:36" ht="13" x14ac:dyDescent="0.15">
      <c r="A531" s="72"/>
      <c r="B531" s="72"/>
      <c r="C531" s="72"/>
      <c r="D531" s="72"/>
      <c r="E531" s="72"/>
      <c r="F531" s="72"/>
      <c r="G531" s="72"/>
      <c r="H531" s="72"/>
      <c r="I531" s="72"/>
      <c r="J531" s="72"/>
      <c r="K531" s="72"/>
      <c r="L531" s="72"/>
      <c r="M531" s="72"/>
      <c r="N531" s="72"/>
      <c r="O531" s="72"/>
      <c r="P531" s="72"/>
      <c r="Q531" s="72"/>
      <c r="R531" s="72"/>
      <c r="S531" s="72"/>
      <c r="T531" s="72"/>
      <c r="U531" s="72"/>
      <c r="V531" s="72"/>
      <c r="W531" s="72"/>
      <c r="X531" s="72"/>
      <c r="Y531" s="72"/>
      <c r="Z531" s="72"/>
      <c r="AA531" s="72"/>
      <c r="AB531" s="72"/>
      <c r="AC531" s="72"/>
      <c r="AD531" s="72"/>
      <c r="AE531" s="72"/>
      <c r="AF531" s="72"/>
      <c r="AG531" s="72"/>
      <c r="AH531" s="72"/>
      <c r="AI531" s="72"/>
      <c r="AJ531" s="72"/>
    </row>
    <row r="532" spans="1:36" ht="13" x14ac:dyDescent="0.15">
      <c r="A532" s="72"/>
      <c r="B532" s="72"/>
      <c r="C532" s="72"/>
      <c r="D532" s="72"/>
      <c r="E532" s="72"/>
      <c r="F532" s="72"/>
      <c r="G532" s="72"/>
      <c r="H532" s="72"/>
      <c r="I532" s="72"/>
      <c r="J532" s="72"/>
      <c r="K532" s="72"/>
      <c r="L532" s="72"/>
      <c r="M532" s="72"/>
      <c r="N532" s="72"/>
      <c r="O532" s="72"/>
      <c r="P532" s="72"/>
      <c r="Q532" s="72"/>
      <c r="R532" s="72"/>
      <c r="S532" s="72"/>
      <c r="T532" s="72"/>
      <c r="U532" s="72"/>
      <c r="V532" s="72"/>
      <c r="W532" s="72"/>
      <c r="X532" s="72"/>
      <c r="Y532" s="72"/>
      <c r="Z532" s="72"/>
      <c r="AA532" s="72"/>
      <c r="AB532" s="72"/>
      <c r="AC532" s="72"/>
      <c r="AD532" s="72"/>
      <c r="AE532" s="72"/>
      <c r="AF532" s="72"/>
      <c r="AG532" s="72"/>
      <c r="AH532" s="72"/>
      <c r="AI532" s="72"/>
      <c r="AJ532" s="72"/>
    </row>
    <row r="533" spans="1:36" ht="13" x14ac:dyDescent="0.15">
      <c r="A533" s="72"/>
      <c r="B533" s="72"/>
      <c r="C533" s="72"/>
      <c r="D533" s="72"/>
      <c r="E533" s="72"/>
      <c r="F533" s="72"/>
      <c r="G533" s="72"/>
      <c r="H533" s="72"/>
      <c r="I533" s="72"/>
      <c r="J533" s="72"/>
      <c r="K533" s="72"/>
      <c r="L533" s="72"/>
      <c r="M533" s="72"/>
      <c r="N533" s="72"/>
      <c r="O533" s="72"/>
      <c r="P533" s="72"/>
      <c r="Q533" s="72"/>
      <c r="R533" s="72"/>
      <c r="S533" s="72"/>
      <c r="T533" s="72"/>
      <c r="U533" s="72"/>
      <c r="V533" s="72"/>
      <c r="W533" s="72"/>
      <c r="X533" s="72"/>
      <c r="Y533" s="72"/>
      <c r="Z533" s="72"/>
      <c r="AA533" s="72"/>
      <c r="AB533" s="72"/>
      <c r="AC533" s="72"/>
      <c r="AD533" s="72"/>
      <c r="AE533" s="72"/>
      <c r="AF533" s="72"/>
      <c r="AG533" s="72"/>
      <c r="AH533" s="72"/>
      <c r="AI533" s="72"/>
      <c r="AJ533" s="72"/>
    </row>
    <row r="534" spans="1:36" ht="13" x14ac:dyDescent="0.15">
      <c r="A534" s="72"/>
      <c r="B534" s="72"/>
      <c r="C534" s="72"/>
      <c r="D534" s="72"/>
      <c r="E534" s="72"/>
      <c r="F534" s="72"/>
      <c r="G534" s="72"/>
      <c r="H534" s="72"/>
      <c r="I534" s="72"/>
      <c r="J534" s="72"/>
      <c r="K534" s="72"/>
      <c r="L534" s="72"/>
      <c r="M534" s="72"/>
      <c r="N534" s="72"/>
      <c r="O534" s="72"/>
      <c r="P534" s="72"/>
      <c r="Q534" s="72"/>
      <c r="R534" s="72"/>
      <c r="S534" s="72"/>
      <c r="T534" s="72"/>
      <c r="U534" s="72"/>
      <c r="V534" s="72"/>
      <c r="W534" s="72"/>
      <c r="X534" s="72"/>
      <c r="Y534" s="72"/>
      <c r="Z534" s="72"/>
      <c r="AA534" s="72"/>
      <c r="AB534" s="72"/>
      <c r="AC534" s="72"/>
      <c r="AD534" s="72"/>
      <c r="AE534" s="72"/>
      <c r="AF534" s="72"/>
      <c r="AG534" s="72"/>
      <c r="AH534" s="72"/>
      <c r="AI534" s="72"/>
      <c r="AJ534" s="72"/>
    </row>
    <row r="535" spans="1:36" ht="13" x14ac:dyDescent="0.15">
      <c r="A535" s="72"/>
      <c r="B535" s="72"/>
      <c r="C535" s="72"/>
      <c r="D535" s="72"/>
      <c r="E535" s="72"/>
      <c r="F535" s="72"/>
      <c r="G535" s="72"/>
      <c r="H535" s="72"/>
      <c r="I535" s="72"/>
      <c r="J535" s="72"/>
      <c r="K535" s="72"/>
      <c r="L535" s="72"/>
      <c r="M535" s="72"/>
      <c r="N535" s="72"/>
      <c r="O535" s="72"/>
      <c r="P535" s="72"/>
      <c r="Q535" s="72"/>
      <c r="R535" s="72"/>
      <c r="S535" s="72"/>
      <c r="T535" s="72"/>
      <c r="U535" s="72"/>
      <c r="V535" s="72"/>
      <c r="W535" s="72"/>
      <c r="X535" s="72"/>
      <c r="Y535" s="72"/>
      <c r="Z535" s="72"/>
      <c r="AA535" s="72"/>
      <c r="AB535" s="72"/>
      <c r="AC535" s="72"/>
      <c r="AD535" s="72"/>
      <c r="AE535" s="72"/>
      <c r="AF535" s="72"/>
      <c r="AG535" s="72"/>
      <c r="AH535" s="72"/>
      <c r="AI535" s="72"/>
      <c r="AJ535" s="72"/>
    </row>
    <row r="536" spans="1:36" ht="13" x14ac:dyDescent="0.15">
      <c r="A536" s="72"/>
      <c r="B536" s="72"/>
      <c r="C536" s="72"/>
      <c r="D536" s="72"/>
      <c r="E536" s="72"/>
      <c r="F536" s="72"/>
      <c r="G536" s="72"/>
      <c r="H536" s="72"/>
      <c r="I536" s="72"/>
      <c r="J536" s="72"/>
      <c r="K536" s="72"/>
      <c r="L536" s="72"/>
      <c r="M536" s="72"/>
      <c r="N536" s="72"/>
      <c r="O536" s="72"/>
      <c r="P536" s="72"/>
      <c r="Q536" s="72"/>
      <c r="R536" s="72"/>
      <c r="S536" s="72"/>
      <c r="T536" s="72"/>
      <c r="U536" s="72"/>
      <c r="V536" s="72"/>
      <c r="W536" s="72"/>
      <c r="X536" s="72"/>
      <c r="Y536" s="72"/>
      <c r="Z536" s="72"/>
      <c r="AA536" s="72"/>
      <c r="AB536" s="72"/>
      <c r="AC536" s="72"/>
      <c r="AD536" s="72"/>
      <c r="AE536" s="72"/>
      <c r="AF536" s="72"/>
      <c r="AG536" s="72"/>
      <c r="AH536" s="72"/>
      <c r="AI536" s="72"/>
      <c r="AJ536" s="72"/>
    </row>
    <row r="537" spans="1:36" ht="13" x14ac:dyDescent="0.15">
      <c r="A537" s="72"/>
      <c r="B537" s="72"/>
      <c r="C537" s="72"/>
      <c r="D537" s="72"/>
      <c r="E537" s="72"/>
      <c r="F537" s="72"/>
      <c r="G537" s="72"/>
      <c r="H537" s="72"/>
      <c r="I537" s="72"/>
      <c r="J537" s="72"/>
      <c r="K537" s="72"/>
      <c r="L537" s="72"/>
      <c r="M537" s="72"/>
      <c r="N537" s="72"/>
      <c r="O537" s="72"/>
      <c r="P537" s="72"/>
      <c r="Q537" s="72"/>
      <c r="R537" s="72"/>
      <c r="S537" s="72"/>
      <c r="T537" s="72"/>
      <c r="U537" s="72"/>
      <c r="V537" s="72"/>
      <c r="W537" s="72"/>
      <c r="X537" s="72"/>
      <c r="Y537" s="72"/>
      <c r="Z537" s="72"/>
      <c r="AA537" s="72"/>
      <c r="AB537" s="72"/>
      <c r="AC537" s="72"/>
      <c r="AD537" s="72"/>
      <c r="AE537" s="72"/>
      <c r="AF537" s="72"/>
      <c r="AG537" s="72"/>
      <c r="AH537" s="72"/>
      <c r="AI537" s="72"/>
      <c r="AJ537" s="72"/>
    </row>
    <row r="538" spans="1:36" ht="13" x14ac:dyDescent="0.15">
      <c r="A538" s="72"/>
      <c r="B538" s="72"/>
      <c r="C538" s="72"/>
      <c r="D538" s="72"/>
      <c r="E538" s="72"/>
      <c r="F538" s="72"/>
      <c r="G538" s="72"/>
      <c r="H538" s="72"/>
      <c r="I538" s="72"/>
      <c r="J538" s="72"/>
      <c r="K538" s="72"/>
      <c r="L538" s="72"/>
      <c r="M538" s="72"/>
      <c r="N538" s="72"/>
      <c r="O538" s="72"/>
      <c r="P538" s="72"/>
      <c r="Q538" s="72"/>
      <c r="R538" s="72"/>
      <c r="S538" s="72"/>
      <c r="T538" s="72"/>
      <c r="U538" s="72"/>
      <c r="V538" s="72"/>
      <c r="W538" s="72"/>
      <c r="X538" s="72"/>
      <c r="Y538" s="72"/>
      <c r="Z538" s="72"/>
      <c r="AA538" s="72"/>
      <c r="AB538" s="72"/>
      <c r="AC538" s="72"/>
      <c r="AD538" s="72"/>
      <c r="AE538" s="72"/>
      <c r="AF538" s="72"/>
      <c r="AG538" s="72"/>
      <c r="AH538" s="72"/>
      <c r="AI538" s="72"/>
      <c r="AJ538" s="72"/>
    </row>
    <row r="539" spans="1:36" ht="13" x14ac:dyDescent="0.15">
      <c r="A539" s="72"/>
      <c r="B539" s="72"/>
      <c r="C539" s="72"/>
      <c r="D539" s="72"/>
      <c r="E539" s="72"/>
      <c r="F539" s="72"/>
      <c r="G539" s="72"/>
      <c r="H539" s="72"/>
      <c r="I539" s="72"/>
      <c r="J539" s="72"/>
      <c r="K539" s="72"/>
      <c r="L539" s="72"/>
      <c r="M539" s="72"/>
      <c r="N539" s="72"/>
      <c r="O539" s="72"/>
      <c r="P539" s="72"/>
      <c r="Q539" s="72"/>
      <c r="R539" s="72"/>
      <c r="S539" s="72"/>
      <c r="T539" s="72"/>
      <c r="U539" s="72"/>
      <c r="V539" s="72"/>
      <c r="W539" s="72"/>
      <c r="X539" s="72"/>
      <c r="Y539" s="72"/>
      <c r="Z539" s="72"/>
      <c r="AA539" s="72"/>
      <c r="AB539" s="72"/>
      <c r="AC539" s="72"/>
      <c r="AD539" s="72"/>
      <c r="AE539" s="72"/>
      <c r="AF539" s="72"/>
      <c r="AG539" s="72"/>
      <c r="AH539" s="72"/>
      <c r="AI539" s="72"/>
      <c r="AJ539" s="72"/>
    </row>
    <row r="540" spans="1:36" ht="13" x14ac:dyDescent="0.15">
      <c r="A540" s="72"/>
      <c r="B540" s="72"/>
      <c r="C540" s="72"/>
      <c r="D540" s="72"/>
      <c r="E540" s="72"/>
      <c r="F540" s="72"/>
      <c r="G540" s="72"/>
      <c r="H540" s="72"/>
      <c r="I540" s="72"/>
      <c r="J540" s="72"/>
      <c r="K540" s="72"/>
      <c r="L540" s="72"/>
      <c r="M540" s="72"/>
      <c r="N540" s="72"/>
      <c r="O540" s="72"/>
      <c r="P540" s="72"/>
      <c r="Q540" s="72"/>
      <c r="R540" s="72"/>
      <c r="S540" s="72"/>
      <c r="T540" s="72"/>
      <c r="U540" s="72"/>
      <c r="V540" s="72"/>
      <c r="W540" s="72"/>
      <c r="X540" s="72"/>
      <c r="Y540" s="72"/>
      <c r="Z540" s="72"/>
      <c r="AA540" s="72"/>
      <c r="AB540" s="72"/>
      <c r="AC540" s="72"/>
      <c r="AD540" s="72"/>
      <c r="AE540" s="72"/>
      <c r="AF540" s="72"/>
      <c r="AG540" s="72"/>
      <c r="AH540" s="72"/>
      <c r="AI540" s="72"/>
      <c r="AJ540" s="72"/>
    </row>
    <row r="541" spans="1:36" ht="13" x14ac:dyDescent="0.15">
      <c r="A541" s="72"/>
      <c r="B541" s="72"/>
      <c r="C541" s="72"/>
      <c r="D541" s="72"/>
      <c r="E541" s="72"/>
      <c r="F541" s="72"/>
      <c r="G541" s="72"/>
      <c r="H541" s="72"/>
      <c r="I541" s="72"/>
      <c r="J541" s="72"/>
      <c r="K541" s="72"/>
      <c r="L541" s="72"/>
      <c r="M541" s="72"/>
      <c r="N541" s="72"/>
      <c r="O541" s="72"/>
      <c r="P541" s="72"/>
      <c r="Q541" s="72"/>
      <c r="R541" s="72"/>
      <c r="S541" s="72"/>
      <c r="T541" s="72"/>
      <c r="U541" s="72"/>
      <c r="V541" s="72"/>
      <c r="W541" s="72"/>
      <c r="X541" s="72"/>
      <c r="Y541" s="72"/>
      <c r="Z541" s="72"/>
      <c r="AA541" s="72"/>
      <c r="AB541" s="72"/>
      <c r="AC541" s="72"/>
      <c r="AD541" s="72"/>
      <c r="AE541" s="72"/>
      <c r="AF541" s="72"/>
      <c r="AG541" s="72"/>
      <c r="AH541" s="72"/>
      <c r="AI541" s="72"/>
      <c r="AJ541" s="72"/>
    </row>
    <row r="542" spans="1:36" ht="13" x14ac:dyDescent="0.15">
      <c r="A542" s="72"/>
      <c r="B542" s="72"/>
      <c r="C542" s="72"/>
      <c r="D542" s="72"/>
      <c r="E542" s="72"/>
      <c r="F542" s="72"/>
      <c r="G542" s="72"/>
      <c r="H542" s="72"/>
      <c r="I542" s="72"/>
      <c r="J542" s="72"/>
      <c r="K542" s="72"/>
      <c r="L542" s="72"/>
      <c r="M542" s="72"/>
      <c r="N542" s="72"/>
      <c r="O542" s="72"/>
      <c r="P542" s="72"/>
      <c r="Q542" s="72"/>
      <c r="R542" s="72"/>
      <c r="S542" s="72"/>
      <c r="T542" s="72"/>
      <c r="U542" s="72"/>
      <c r="V542" s="72"/>
      <c r="W542" s="72"/>
      <c r="X542" s="72"/>
      <c r="Y542" s="72"/>
      <c r="Z542" s="72"/>
      <c r="AA542" s="72"/>
      <c r="AB542" s="72"/>
      <c r="AC542" s="72"/>
      <c r="AD542" s="72"/>
      <c r="AE542" s="72"/>
      <c r="AF542" s="72"/>
      <c r="AG542" s="72"/>
      <c r="AH542" s="72"/>
      <c r="AI542" s="72"/>
      <c r="AJ542" s="72"/>
    </row>
    <row r="543" spans="1:36" ht="13" x14ac:dyDescent="0.15">
      <c r="A543" s="72"/>
      <c r="B543" s="72"/>
      <c r="C543" s="72"/>
      <c r="D543" s="72"/>
      <c r="E543" s="72"/>
      <c r="F543" s="72"/>
      <c r="G543" s="72"/>
      <c r="H543" s="72"/>
      <c r="I543" s="72"/>
      <c r="J543" s="72"/>
      <c r="K543" s="72"/>
      <c r="L543" s="72"/>
      <c r="M543" s="72"/>
      <c r="N543" s="72"/>
      <c r="O543" s="72"/>
      <c r="P543" s="72"/>
      <c r="Q543" s="72"/>
      <c r="R543" s="72"/>
      <c r="S543" s="72"/>
      <c r="T543" s="72"/>
      <c r="U543" s="72"/>
      <c r="V543" s="72"/>
      <c r="W543" s="72"/>
      <c r="X543" s="72"/>
      <c r="Y543" s="72"/>
      <c r="Z543" s="72"/>
      <c r="AA543" s="72"/>
      <c r="AB543" s="72"/>
      <c r="AC543" s="72"/>
      <c r="AD543" s="72"/>
      <c r="AE543" s="72"/>
      <c r="AF543" s="72"/>
      <c r="AG543" s="72"/>
      <c r="AH543" s="72"/>
      <c r="AI543" s="72"/>
      <c r="AJ543" s="72"/>
    </row>
    <row r="544" spans="1:36" ht="13" x14ac:dyDescent="0.15">
      <c r="A544" s="72"/>
      <c r="B544" s="72"/>
      <c r="C544" s="72"/>
      <c r="D544" s="72"/>
      <c r="E544" s="72"/>
      <c r="F544" s="72"/>
      <c r="G544" s="72"/>
      <c r="H544" s="72"/>
      <c r="I544" s="72"/>
      <c r="J544" s="72"/>
      <c r="K544" s="72"/>
      <c r="L544" s="72"/>
      <c r="M544" s="72"/>
      <c r="N544" s="72"/>
      <c r="O544" s="72"/>
      <c r="P544" s="72"/>
      <c r="Q544" s="72"/>
      <c r="R544" s="72"/>
      <c r="S544" s="72"/>
      <c r="T544" s="72"/>
      <c r="U544" s="72"/>
      <c r="V544" s="72"/>
      <c r="W544" s="72"/>
      <c r="X544" s="72"/>
      <c r="Y544" s="72"/>
      <c r="Z544" s="72"/>
      <c r="AA544" s="72"/>
      <c r="AB544" s="72"/>
      <c r="AC544" s="72"/>
      <c r="AD544" s="72"/>
      <c r="AE544" s="72"/>
      <c r="AF544" s="72"/>
      <c r="AG544" s="72"/>
      <c r="AH544" s="72"/>
      <c r="AI544" s="72"/>
      <c r="AJ544" s="72"/>
    </row>
    <row r="545" spans="1:36" ht="13" x14ac:dyDescent="0.15">
      <c r="A545" s="72"/>
      <c r="B545" s="72"/>
      <c r="C545" s="72"/>
      <c r="D545" s="72"/>
      <c r="E545" s="72"/>
      <c r="F545" s="72"/>
      <c r="G545" s="72"/>
      <c r="H545" s="72"/>
      <c r="I545" s="72"/>
      <c r="J545" s="72"/>
      <c r="K545" s="72"/>
      <c r="L545" s="72"/>
      <c r="M545" s="72"/>
      <c r="N545" s="72"/>
      <c r="O545" s="72"/>
      <c r="P545" s="72"/>
      <c r="Q545" s="72"/>
      <c r="R545" s="72"/>
      <c r="S545" s="72"/>
      <c r="T545" s="72"/>
      <c r="U545" s="72"/>
      <c r="V545" s="72"/>
      <c r="W545" s="72"/>
      <c r="X545" s="72"/>
      <c r="Y545" s="72"/>
      <c r="Z545" s="72"/>
      <c r="AA545" s="72"/>
      <c r="AB545" s="72"/>
      <c r="AC545" s="72"/>
      <c r="AD545" s="72"/>
      <c r="AE545" s="72"/>
      <c r="AF545" s="72"/>
      <c r="AG545" s="72"/>
      <c r="AH545" s="72"/>
      <c r="AI545" s="72"/>
      <c r="AJ545" s="72"/>
    </row>
    <row r="546" spans="1:36" ht="13" x14ac:dyDescent="0.15">
      <c r="A546" s="72"/>
      <c r="B546" s="72"/>
      <c r="C546" s="72"/>
      <c r="D546" s="72"/>
      <c r="E546" s="72"/>
      <c r="F546" s="72"/>
      <c r="G546" s="72"/>
      <c r="H546" s="72"/>
      <c r="I546" s="72"/>
      <c r="J546" s="72"/>
      <c r="K546" s="72"/>
      <c r="L546" s="72"/>
      <c r="M546" s="72"/>
      <c r="N546" s="72"/>
      <c r="O546" s="72"/>
      <c r="P546" s="72"/>
      <c r="Q546" s="72"/>
      <c r="R546" s="72"/>
      <c r="S546" s="72"/>
      <c r="T546" s="72"/>
      <c r="U546" s="72"/>
      <c r="V546" s="72"/>
      <c r="W546" s="72"/>
      <c r="X546" s="72"/>
      <c r="Y546" s="72"/>
      <c r="Z546" s="72"/>
      <c r="AA546" s="72"/>
      <c r="AB546" s="72"/>
      <c r="AC546" s="72"/>
      <c r="AD546" s="72"/>
      <c r="AE546" s="72"/>
      <c r="AF546" s="72"/>
      <c r="AG546" s="72"/>
      <c r="AH546" s="72"/>
      <c r="AI546" s="72"/>
      <c r="AJ546" s="72"/>
    </row>
    <row r="547" spans="1:36" ht="13" x14ac:dyDescent="0.15">
      <c r="A547" s="72"/>
      <c r="B547" s="72"/>
      <c r="C547" s="72"/>
      <c r="D547" s="72"/>
      <c r="E547" s="72"/>
      <c r="F547" s="72"/>
      <c r="G547" s="72"/>
      <c r="H547" s="72"/>
      <c r="I547" s="72"/>
      <c r="J547" s="72"/>
      <c r="K547" s="72"/>
      <c r="L547" s="72"/>
      <c r="M547" s="72"/>
      <c r="N547" s="72"/>
      <c r="O547" s="72"/>
      <c r="P547" s="72"/>
      <c r="Q547" s="72"/>
      <c r="R547" s="72"/>
      <c r="S547" s="72"/>
      <c r="T547" s="72"/>
      <c r="U547" s="72"/>
      <c r="V547" s="72"/>
      <c r="W547" s="72"/>
      <c r="X547" s="72"/>
      <c r="Y547" s="72"/>
      <c r="Z547" s="72"/>
      <c r="AA547" s="72"/>
      <c r="AB547" s="72"/>
      <c r="AC547" s="72"/>
      <c r="AD547" s="72"/>
      <c r="AE547" s="72"/>
      <c r="AF547" s="72"/>
      <c r="AG547" s="72"/>
      <c r="AH547" s="72"/>
      <c r="AI547" s="72"/>
      <c r="AJ547" s="72"/>
    </row>
    <row r="548" spans="1:36" ht="13" x14ac:dyDescent="0.15">
      <c r="A548" s="72"/>
      <c r="B548" s="72"/>
      <c r="C548" s="72"/>
      <c r="D548" s="72"/>
      <c r="E548" s="72"/>
      <c r="F548" s="72"/>
      <c r="G548" s="72"/>
      <c r="H548" s="72"/>
      <c r="I548" s="72"/>
      <c r="J548" s="72"/>
      <c r="K548" s="72"/>
      <c r="L548" s="72"/>
      <c r="M548" s="72"/>
      <c r="N548" s="72"/>
      <c r="O548" s="72"/>
      <c r="P548" s="72"/>
      <c r="Q548" s="72"/>
      <c r="R548" s="72"/>
      <c r="S548" s="72"/>
      <c r="T548" s="72"/>
      <c r="U548" s="72"/>
      <c r="V548" s="72"/>
      <c r="W548" s="72"/>
      <c r="X548" s="72"/>
      <c r="Y548" s="72"/>
      <c r="Z548" s="72"/>
      <c r="AA548" s="72"/>
      <c r="AB548" s="72"/>
      <c r="AC548" s="72"/>
      <c r="AD548" s="72"/>
      <c r="AE548" s="72"/>
      <c r="AF548" s="72"/>
      <c r="AG548" s="72"/>
      <c r="AH548" s="72"/>
      <c r="AI548" s="72"/>
      <c r="AJ548" s="72"/>
    </row>
    <row r="549" spans="1:36" ht="13" x14ac:dyDescent="0.15">
      <c r="A549" s="72"/>
      <c r="B549" s="72"/>
      <c r="C549" s="72"/>
      <c r="D549" s="72"/>
      <c r="E549" s="72"/>
      <c r="F549" s="72"/>
      <c r="G549" s="72"/>
      <c r="H549" s="72"/>
      <c r="I549" s="72"/>
      <c r="J549" s="72"/>
      <c r="K549" s="72"/>
      <c r="L549" s="72"/>
      <c r="M549" s="72"/>
      <c r="N549" s="72"/>
      <c r="O549" s="72"/>
      <c r="P549" s="72"/>
      <c r="Q549" s="72"/>
      <c r="R549" s="72"/>
      <c r="S549" s="72"/>
      <c r="T549" s="72"/>
      <c r="U549" s="72"/>
      <c r="V549" s="72"/>
      <c r="W549" s="72"/>
      <c r="X549" s="72"/>
      <c r="Y549" s="72"/>
      <c r="Z549" s="72"/>
      <c r="AA549" s="72"/>
      <c r="AB549" s="72"/>
      <c r="AC549" s="72"/>
      <c r="AD549" s="72"/>
      <c r="AE549" s="72"/>
      <c r="AF549" s="72"/>
      <c r="AG549" s="72"/>
      <c r="AH549" s="72"/>
      <c r="AI549" s="72"/>
      <c r="AJ549" s="72"/>
    </row>
    <row r="550" spans="1:36" ht="13" x14ac:dyDescent="0.15">
      <c r="A550" s="72"/>
      <c r="B550" s="72"/>
      <c r="C550" s="72"/>
      <c r="D550" s="72"/>
      <c r="E550" s="72"/>
      <c r="F550" s="72"/>
      <c r="G550" s="72"/>
      <c r="H550" s="72"/>
      <c r="I550" s="72"/>
      <c r="J550" s="72"/>
      <c r="K550" s="72"/>
      <c r="L550" s="72"/>
      <c r="M550" s="72"/>
      <c r="N550" s="72"/>
      <c r="O550" s="72"/>
      <c r="P550" s="72"/>
      <c r="Q550" s="72"/>
      <c r="R550" s="72"/>
      <c r="S550" s="72"/>
      <c r="T550" s="72"/>
      <c r="U550" s="72"/>
      <c r="V550" s="72"/>
      <c r="W550" s="72"/>
      <c r="X550" s="72"/>
      <c r="Y550" s="72"/>
      <c r="Z550" s="72"/>
      <c r="AA550" s="72"/>
      <c r="AB550" s="72"/>
      <c r="AC550" s="72"/>
      <c r="AD550" s="72"/>
      <c r="AE550" s="72"/>
      <c r="AF550" s="72"/>
      <c r="AG550" s="72"/>
      <c r="AH550" s="72"/>
      <c r="AI550" s="72"/>
      <c r="AJ550" s="72"/>
    </row>
    <row r="551" spans="1:36" ht="13" x14ac:dyDescent="0.15">
      <c r="A551" s="72"/>
      <c r="B551" s="72"/>
      <c r="C551" s="72"/>
      <c r="D551" s="72"/>
      <c r="E551" s="72"/>
      <c r="F551" s="72"/>
      <c r="G551" s="72"/>
      <c r="H551" s="72"/>
      <c r="I551" s="72"/>
      <c r="J551" s="72"/>
      <c r="K551" s="72"/>
      <c r="L551" s="72"/>
      <c r="M551" s="72"/>
      <c r="N551" s="72"/>
      <c r="O551" s="72"/>
      <c r="P551" s="72"/>
      <c r="Q551" s="72"/>
      <c r="R551" s="72"/>
      <c r="S551" s="72"/>
      <c r="T551" s="72"/>
      <c r="U551" s="72"/>
      <c r="V551" s="72"/>
      <c r="W551" s="72"/>
      <c r="X551" s="72"/>
      <c r="Y551" s="72"/>
      <c r="Z551" s="72"/>
      <c r="AA551" s="72"/>
      <c r="AB551" s="72"/>
      <c r="AC551" s="72"/>
      <c r="AD551" s="72"/>
      <c r="AE551" s="72"/>
      <c r="AF551" s="72"/>
      <c r="AG551" s="72"/>
      <c r="AH551" s="72"/>
      <c r="AI551" s="72"/>
      <c r="AJ551" s="72"/>
    </row>
    <row r="552" spans="1:36" ht="13" x14ac:dyDescent="0.15">
      <c r="A552" s="72"/>
      <c r="B552" s="72"/>
      <c r="C552" s="72"/>
      <c r="D552" s="72"/>
      <c r="E552" s="72"/>
      <c r="F552" s="72"/>
      <c r="G552" s="72"/>
      <c r="H552" s="72"/>
      <c r="I552" s="72"/>
      <c r="J552" s="72"/>
      <c r="K552" s="72"/>
      <c r="L552" s="72"/>
      <c r="M552" s="72"/>
      <c r="N552" s="72"/>
      <c r="O552" s="72"/>
      <c r="P552" s="72"/>
      <c r="Q552" s="72"/>
      <c r="R552" s="72"/>
      <c r="S552" s="72"/>
      <c r="T552" s="72"/>
      <c r="U552" s="72"/>
      <c r="V552" s="72"/>
      <c r="W552" s="72"/>
      <c r="X552" s="72"/>
      <c r="Y552" s="72"/>
      <c r="Z552" s="72"/>
      <c r="AA552" s="72"/>
      <c r="AB552" s="72"/>
      <c r="AC552" s="72"/>
      <c r="AD552" s="72"/>
      <c r="AE552" s="72"/>
      <c r="AF552" s="72"/>
      <c r="AG552" s="72"/>
      <c r="AH552" s="72"/>
      <c r="AI552" s="72"/>
      <c r="AJ552" s="72"/>
    </row>
    <row r="553" spans="1:36" ht="13" x14ac:dyDescent="0.15">
      <c r="A553" s="72"/>
      <c r="B553" s="72"/>
      <c r="C553" s="72"/>
      <c r="D553" s="72"/>
      <c r="E553" s="72"/>
      <c r="F553" s="72"/>
      <c r="G553" s="72"/>
      <c r="H553" s="72"/>
      <c r="I553" s="72"/>
      <c r="J553" s="72"/>
      <c r="K553" s="72"/>
      <c r="L553" s="72"/>
      <c r="M553" s="72"/>
      <c r="N553" s="72"/>
      <c r="O553" s="72"/>
      <c r="P553" s="72"/>
      <c r="Q553" s="72"/>
      <c r="R553" s="72"/>
      <c r="S553" s="72"/>
      <c r="T553" s="72"/>
      <c r="U553" s="72"/>
      <c r="V553" s="72"/>
      <c r="W553" s="72"/>
      <c r="X553" s="72"/>
      <c r="Y553" s="72"/>
      <c r="Z553" s="72"/>
      <c r="AA553" s="72"/>
      <c r="AB553" s="72"/>
      <c r="AC553" s="72"/>
      <c r="AD553" s="72"/>
      <c r="AE553" s="72"/>
      <c r="AF553" s="72"/>
      <c r="AG553" s="72"/>
      <c r="AH553" s="72"/>
      <c r="AI553" s="72"/>
      <c r="AJ553" s="72"/>
    </row>
    <row r="554" spans="1:36" ht="13" x14ac:dyDescent="0.15">
      <c r="A554" s="72"/>
      <c r="B554" s="72"/>
      <c r="C554" s="72"/>
      <c r="D554" s="72"/>
      <c r="E554" s="72"/>
      <c r="F554" s="72"/>
      <c r="G554" s="72"/>
      <c r="H554" s="72"/>
      <c r="I554" s="72"/>
      <c r="J554" s="72"/>
      <c r="K554" s="72"/>
      <c r="L554" s="72"/>
      <c r="M554" s="72"/>
      <c r="N554" s="72"/>
      <c r="O554" s="72"/>
      <c r="P554" s="72"/>
      <c r="Q554" s="72"/>
      <c r="R554" s="72"/>
      <c r="S554" s="72"/>
      <c r="T554" s="72"/>
      <c r="U554" s="72"/>
      <c r="V554" s="72"/>
      <c r="W554" s="72"/>
      <c r="X554" s="72"/>
      <c r="Y554" s="72"/>
      <c r="Z554" s="72"/>
      <c r="AA554" s="72"/>
      <c r="AB554" s="72"/>
      <c r="AC554" s="72"/>
      <c r="AD554" s="72"/>
      <c r="AE554" s="72"/>
      <c r="AF554" s="72"/>
      <c r="AG554" s="72"/>
      <c r="AH554" s="72"/>
      <c r="AI554" s="72"/>
      <c r="AJ554" s="72"/>
    </row>
    <row r="555" spans="1:36" ht="13" x14ac:dyDescent="0.15">
      <c r="A555" s="72"/>
      <c r="B555" s="72"/>
      <c r="C555" s="72"/>
      <c r="D555" s="72"/>
      <c r="E555" s="72"/>
      <c r="F555" s="72"/>
      <c r="G555" s="72"/>
      <c r="H555" s="72"/>
      <c r="I555" s="72"/>
      <c r="J555" s="72"/>
      <c r="K555" s="72"/>
      <c r="L555" s="72"/>
      <c r="M555" s="72"/>
      <c r="N555" s="72"/>
      <c r="O555" s="72"/>
      <c r="P555" s="72"/>
      <c r="Q555" s="72"/>
      <c r="R555" s="72"/>
      <c r="S555" s="72"/>
      <c r="T555" s="72"/>
      <c r="U555" s="72"/>
      <c r="V555" s="72"/>
      <c r="W555" s="72"/>
      <c r="X555" s="72"/>
      <c r="Y555" s="72"/>
      <c r="Z555" s="72"/>
      <c r="AA555" s="72"/>
      <c r="AB555" s="72"/>
      <c r="AC555" s="72"/>
      <c r="AD555" s="72"/>
      <c r="AE555" s="72"/>
      <c r="AF555" s="72"/>
      <c r="AG555" s="72"/>
      <c r="AH555" s="72"/>
      <c r="AI555" s="72"/>
      <c r="AJ555" s="72"/>
    </row>
    <row r="556" spans="1:36" ht="13" x14ac:dyDescent="0.15">
      <c r="A556" s="72"/>
      <c r="B556" s="72"/>
      <c r="C556" s="72"/>
      <c r="D556" s="72"/>
      <c r="E556" s="72"/>
      <c r="F556" s="72"/>
      <c r="G556" s="72"/>
      <c r="H556" s="72"/>
      <c r="I556" s="72"/>
      <c r="J556" s="72"/>
      <c r="K556" s="72"/>
      <c r="L556" s="72"/>
      <c r="M556" s="72"/>
      <c r="N556" s="72"/>
      <c r="O556" s="72"/>
      <c r="P556" s="72"/>
      <c r="Q556" s="72"/>
      <c r="R556" s="72"/>
      <c r="S556" s="72"/>
      <c r="T556" s="72"/>
      <c r="U556" s="72"/>
      <c r="V556" s="72"/>
      <c r="W556" s="72"/>
      <c r="X556" s="72"/>
      <c r="Y556" s="72"/>
      <c r="Z556" s="72"/>
      <c r="AA556" s="72"/>
      <c r="AB556" s="72"/>
      <c r="AC556" s="72"/>
      <c r="AD556" s="72"/>
      <c r="AE556" s="72"/>
      <c r="AF556" s="72"/>
      <c r="AG556" s="72"/>
      <c r="AH556" s="72"/>
      <c r="AI556" s="72"/>
      <c r="AJ556" s="72"/>
    </row>
    <row r="557" spans="1:36" ht="13" x14ac:dyDescent="0.15">
      <c r="A557" s="72"/>
      <c r="B557" s="72"/>
      <c r="C557" s="72"/>
      <c r="D557" s="72"/>
      <c r="E557" s="72"/>
      <c r="F557" s="72"/>
      <c r="G557" s="72"/>
      <c r="H557" s="72"/>
      <c r="I557" s="72"/>
      <c r="J557" s="72"/>
      <c r="K557" s="72"/>
      <c r="L557" s="72"/>
      <c r="M557" s="72"/>
      <c r="N557" s="72"/>
      <c r="O557" s="72"/>
      <c r="P557" s="72"/>
      <c r="Q557" s="72"/>
      <c r="R557" s="72"/>
      <c r="S557" s="72"/>
      <c r="T557" s="72"/>
      <c r="U557" s="72"/>
      <c r="V557" s="72"/>
      <c r="W557" s="72"/>
      <c r="X557" s="72"/>
      <c r="Y557" s="72"/>
      <c r="Z557" s="72"/>
      <c r="AA557" s="72"/>
      <c r="AB557" s="72"/>
      <c r="AC557" s="72"/>
      <c r="AD557" s="72"/>
      <c r="AE557" s="72"/>
      <c r="AF557" s="72"/>
      <c r="AG557" s="72"/>
      <c r="AH557" s="72"/>
      <c r="AI557" s="72"/>
      <c r="AJ557" s="72"/>
    </row>
    <row r="558" spans="1:36" ht="13" x14ac:dyDescent="0.15">
      <c r="A558" s="72"/>
      <c r="B558" s="72"/>
      <c r="C558" s="72"/>
      <c r="D558" s="72"/>
      <c r="E558" s="72"/>
      <c r="F558" s="72"/>
      <c r="G558" s="72"/>
      <c r="H558" s="72"/>
      <c r="I558" s="72"/>
      <c r="J558" s="72"/>
      <c r="K558" s="72"/>
      <c r="L558" s="72"/>
      <c r="M558" s="72"/>
      <c r="N558" s="72"/>
      <c r="O558" s="72"/>
      <c r="P558" s="72"/>
      <c r="Q558" s="72"/>
      <c r="R558" s="72"/>
      <c r="S558" s="72"/>
      <c r="T558" s="72"/>
      <c r="U558" s="72"/>
      <c r="V558" s="72"/>
      <c r="W558" s="72"/>
      <c r="X558" s="72"/>
      <c r="Y558" s="72"/>
      <c r="Z558" s="72"/>
      <c r="AA558" s="72"/>
      <c r="AB558" s="72"/>
      <c r="AC558" s="72"/>
      <c r="AD558" s="72"/>
      <c r="AE558" s="72"/>
      <c r="AF558" s="72"/>
      <c r="AG558" s="72"/>
      <c r="AH558" s="72"/>
      <c r="AI558" s="72"/>
      <c r="AJ558" s="72"/>
    </row>
    <row r="559" spans="1:36" ht="13" x14ac:dyDescent="0.15">
      <c r="A559" s="72"/>
      <c r="B559" s="72"/>
      <c r="C559" s="72"/>
      <c r="D559" s="72"/>
      <c r="E559" s="72"/>
      <c r="F559" s="72"/>
      <c r="G559" s="72"/>
      <c r="H559" s="72"/>
      <c r="I559" s="72"/>
      <c r="J559" s="72"/>
      <c r="K559" s="72"/>
      <c r="L559" s="72"/>
      <c r="M559" s="72"/>
      <c r="N559" s="72"/>
      <c r="O559" s="72"/>
      <c r="P559" s="72"/>
      <c r="Q559" s="72"/>
      <c r="R559" s="72"/>
      <c r="S559" s="72"/>
      <c r="T559" s="72"/>
      <c r="U559" s="72"/>
      <c r="V559" s="72"/>
      <c r="W559" s="72"/>
      <c r="X559" s="72"/>
      <c r="Y559" s="72"/>
      <c r="Z559" s="72"/>
      <c r="AA559" s="72"/>
      <c r="AB559" s="72"/>
      <c r="AC559" s="72"/>
      <c r="AD559" s="72"/>
      <c r="AE559" s="72"/>
      <c r="AF559" s="72"/>
      <c r="AG559" s="72"/>
      <c r="AH559" s="72"/>
      <c r="AI559" s="72"/>
      <c r="AJ559" s="72"/>
    </row>
    <row r="560" spans="1:36" ht="13" x14ac:dyDescent="0.15">
      <c r="A560" s="72"/>
      <c r="B560" s="72"/>
      <c r="C560" s="72"/>
      <c r="D560" s="72"/>
      <c r="E560" s="72"/>
      <c r="F560" s="72"/>
      <c r="G560" s="72"/>
      <c r="H560" s="72"/>
      <c r="I560" s="72"/>
      <c r="J560" s="72"/>
      <c r="K560" s="72"/>
      <c r="L560" s="72"/>
      <c r="M560" s="72"/>
      <c r="N560" s="72"/>
      <c r="O560" s="72"/>
      <c r="P560" s="72"/>
      <c r="Q560" s="72"/>
      <c r="R560" s="72"/>
      <c r="S560" s="72"/>
      <c r="T560" s="72"/>
      <c r="U560" s="72"/>
      <c r="V560" s="72"/>
      <c r="W560" s="72"/>
      <c r="X560" s="72"/>
      <c r="Y560" s="72"/>
      <c r="Z560" s="72"/>
      <c r="AA560" s="72"/>
      <c r="AB560" s="72"/>
      <c r="AC560" s="72"/>
      <c r="AD560" s="72"/>
      <c r="AE560" s="72"/>
      <c r="AF560" s="72"/>
      <c r="AG560" s="72"/>
      <c r="AH560" s="72"/>
      <c r="AI560" s="72"/>
      <c r="AJ560" s="72"/>
    </row>
    <row r="561" spans="1:36" ht="13" x14ac:dyDescent="0.15">
      <c r="A561" s="72"/>
      <c r="B561" s="72"/>
      <c r="C561" s="72"/>
      <c r="D561" s="72"/>
      <c r="E561" s="72"/>
      <c r="F561" s="72"/>
      <c r="G561" s="72"/>
      <c r="H561" s="72"/>
      <c r="I561" s="72"/>
      <c r="J561" s="72"/>
      <c r="K561" s="72"/>
      <c r="L561" s="72"/>
      <c r="M561" s="72"/>
      <c r="N561" s="72"/>
      <c r="O561" s="72"/>
      <c r="P561" s="72"/>
      <c r="Q561" s="72"/>
      <c r="R561" s="72"/>
      <c r="S561" s="72"/>
      <c r="T561" s="72"/>
      <c r="U561" s="72"/>
      <c r="V561" s="72"/>
      <c r="W561" s="72"/>
      <c r="X561" s="72"/>
      <c r="Y561" s="72"/>
      <c r="Z561" s="72"/>
      <c r="AA561" s="72"/>
      <c r="AB561" s="72"/>
      <c r="AC561" s="72"/>
      <c r="AD561" s="72"/>
      <c r="AE561" s="72"/>
      <c r="AF561" s="72"/>
      <c r="AG561" s="72"/>
      <c r="AH561" s="72"/>
      <c r="AI561" s="72"/>
      <c r="AJ561" s="72"/>
    </row>
    <row r="562" spans="1:36" ht="13" x14ac:dyDescent="0.15">
      <c r="A562" s="72"/>
      <c r="B562" s="72"/>
      <c r="C562" s="72"/>
      <c r="D562" s="72"/>
      <c r="E562" s="72"/>
      <c r="F562" s="72"/>
      <c r="G562" s="72"/>
      <c r="H562" s="72"/>
      <c r="I562" s="72"/>
      <c r="J562" s="72"/>
      <c r="K562" s="72"/>
      <c r="L562" s="72"/>
      <c r="M562" s="72"/>
      <c r="N562" s="72"/>
      <c r="O562" s="72"/>
      <c r="P562" s="72"/>
      <c r="Q562" s="72"/>
      <c r="R562" s="72"/>
      <c r="S562" s="72"/>
      <c r="T562" s="72"/>
      <c r="U562" s="72"/>
      <c r="V562" s="72"/>
      <c r="W562" s="72"/>
      <c r="X562" s="72"/>
      <c r="Y562" s="72"/>
      <c r="Z562" s="72"/>
      <c r="AA562" s="72"/>
      <c r="AB562" s="72"/>
      <c r="AC562" s="72"/>
      <c r="AD562" s="72"/>
      <c r="AE562" s="72"/>
      <c r="AF562" s="72"/>
      <c r="AG562" s="72"/>
      <c r="AH562" s="72"/>
      <c r="AI562" s="72"/>
      <c r="AJ562" s="72"/>
    </row>
    <row r="563" spans="1:36" ht="13" x14ac:dyDescent="0.15">
      <c r="A563" s="72"/>
      <c r="B563" s="72"/>
      <c r="C563" s="72"/>
      <c r="D563" s="72"/>
      <c r="E563" s="72"/>
      <c r="F563" s="72"/>
      <c r="G563" s="72"/>
      <c r="H563" s="72"/>
      <c r="I563" s="72"/>
      <c r="J563" s="72"/>
      <c r="K563" s="72"/>
      <c r="L563" s="72"/>
      <c r="M563" s="72"/>
      <c r="N563" s="72"/>
      <c r="O563" s="72"/>
      <c r="P563" s="72"/>
      <c r="Q563" s="72"/>
      <c r="R563" s="72"/>
      <c r="S563" s="72"/>
      <c r="T563" s="72"/>
      <c r="U563" s="72"/>
      <c r="V563" s="72"/>
      <c r="W563" s="72"/>
      <c r="X563" s="72"/>
      <c r="Y563" s="72"/>
      <c r="Z563" s="72"/>
      <c r="AA563" s="72"/>
      <c r="AB563" s="72"/>
      <c r="AC563" s="72"/>
      <c r="AD563" s="72"/>
      <c r="AE563" s="72"/>
      <c r="AF563" s="72"/>
      <c r="AG563" s="72"/>
      <c r="AH563" s="72"/>
      <c r="AI563" s="72"/>
      <c r="AJ563" s="72"/>
    </row>
    <row r="564" spans="1:36" ht="13" x14ac:dyDescent="0.15">
      <c r="A564" s="72"/>
      <c r="B564" s="72"/>
      <c r="C564" s="72"/>
      <c r="D564" s="72"/>
      <c r="E564" s="72"/>
      <c r="F564" s="72"/>
      <c r="G564" s="72"/>
      <c r="H564" s="72"/>
      <c r="I564" s="72"/>
      <c r="J564" s="72"/>
      <c r="K564" s="72"/>
      <c r="L564" s="72"/>
      <c r="M564" s="72"/>
      <c r="N564" s="72"/>
      <c r="O564" s="72"/>
      <c r="P564" s="72"/>
      <c r="Q564" s="72"/>
      <c r="R564" s="72"/>
      <c r="S564" s="72"/>
      <c r="T564" s="72"/>
      <c r="U564" s="72"/>
      <c r="V564" s="72"/>
      <c r="W564" s="72"/>
      <c r="X564" s="72"/>
      <c r="Y564" s="72"/>
      <c r="Z564" s="72"/>
      <c r="AA564" s="72"/>
      <c r="AB564" s="72"/>
      <c r="AC564" s="72"/>
      <c r="AD564" s="72"/>
      <c r="AE564" s="72"/>
      <c r="AF564" s="72"/>
      <c r="AG564" s="72"/>
      <c r="AH564" s="72"/>
      <c r="AI564" s="72"/>
      <c r="AJ564" s="72"/>
    </row>
    <row r="565" spans="1:36" ht="13" x14ac:dyDescent="0.15">
      <c r="A565" s="72"/>
      <c r="B565" s="72"/>
      <c r="C565" s="72"/>
      <c r="D565" s="72"/>
      <c r="E565" s="72"/>
      <c r="F565" s="72"/>
      <c r="G565" s="72"/>
      <c r="H565" s="72"/>
      <c r="I565" s="72"/>
      <c r="J565" s="72"/>
      <c r="K565" s="72"/>
      <c r="L565" s="72"/>
      <c r="M565" s="72"/>
      <c r="N565" s="72"/>
      <c r="O565" s="72"/>
      <c r="P565" s="72"/>
      <c r="Q565" s="72"/>
      <c r="R565" s="72"/>
      <c r="S565" s="72"/>
      <c r="T565" s="72"/>
      <c r="U565" s="72"/>
      <c r="V565" s="72"/>
      <c r="W565" s="72"/>
      <c r="X565" s="72"/>
      <c r="Y565" s="72"/>
      <c r="Z565" s="72"/>
      <c r="AA565" s="72"/>
      <c r="AB565" s="72"/>
      <c r="AC565" s="72"/>
      <c r="AD565" s="72"/>
      <c r="AE565" s="72"/>
      <c r="AF565" s="72"/>
      <c r="AG565" s="72"/>
      <c r="AH565" s="72"/>
      <c r="AI565" s="72"/>
      <c r="AJ565" s="72"/>
    </row>
    <row r="566" spans="1:36" ht="13" x14ac:dyDescent="0.15">
      <c r="A566" s="72"/>
      <c r="B566" s="72"/>
      <c r="C566" s="72"/>
      <c r="D566" s="72"/>
      <c r="E566" s="72"/>
      <c r="F566" s="72"/>
      <c r="G566" s="72"/>
      <c r="H566" s="72"/>
      <c r="I566" s="72"/>
      <c r="J566" s="72"/>
      <c r="K566" s="72"/>
      <c r="L566" s="72"/>
      <c r="M566" s="72"/>
      <c r="N566" s="72"/>
      <c r="O566" s="72"/>
      <c r="P566" s="72"/>
      <c r="Q566" s="72"/>
      <c r="R566" s="72"/>
      <c r="S566" s="72"/>
      <c r="T566" s="72"/>
      <c r="U566" s="72"/>
      <c r="V566" s="72"/>
      <c r="W566" s="72"/>
      <c r="X566" s="72"/>
      <c r="Y566" s="72"/>
      <c r="Z566" s="72"/>
      <c r="AA566" s="72"/>
      <c r="AB566" s="72"/>
      <c r="AC566" s="72"/>
      <c r="AD566" s="72"/>
      <c r="AE566" s="72"/>
      <c r="AF566" s="72"/>
      <c r="AG566" s="72"/>
      <c r="AH566" s="72"/>
      <c r="AI566" s="72"/>
      <c r="AJ566" s="72"/>
    </row>
    <row r="567" spans="1:36" ht="13" x14ac:dyDescent="0.15">
      <c r="A567" s="72"/>
      <c r="B567" s="72"/>
      <c r="C567" s="72"/>
      <c r="D567" s="72"/>
      <c r="E567" s="72"/>
      <c r="F567" s="72"/>
      <c r="G567" s="72"/>
      <c r="H567" s="72"/>
      <c r="I567" s="72"/>
      <c r="J567" s="72"/>
      <c r="K567" s="72"/>
      <c r="L567" s="72"/>
      <c r="M567" s="72"/>
      <c r="N567" s="72"/>
      <c r="O567" s="72"/>
      <c r="P567" s="72"/>
      <c r="Q567" s="72"/>
      <c r="R567" s="72"/>
      <c r="S567" s="72"/>
      <c r="T567" s="72"/>
      <c r="U567" s="72"/>
      <c r="V567" s="72"/>
      <c r="W567" s="72"/>
      <c r="X567" s="72"/>
      <c r="Y567" s="72"/>
      <c r="Z567" s="72"/>
      <c r="AA567" s="72"/>
      <c r="AB567" s="72"/>
      <c r="AC567" s="72"/>
      <c r="AD567" s="72"/>
      <c r="AE567" s="72"/>
      <c r="AF567" s="72"/>
      <c r="AG567" s="72"/>
      <c r="AH567" s="72"/>
      <c r="AI567" s="72"/>
      <c r="AJ567" s="72"/>
    </row>
    <row r="568" spans="1:36" ht="13" x14ac:dyDescent="0.15">
      <c r="A568" s="72"/>
      <c r="B568" s="72"/>
      <c r="C568" s="72"/>
      <c r="D568" s="72"/>
      <c r="E568" s="72"/>
      <c r="F568" s="72"/>
      <c r="G568" s="72"/>
      <c r="H568" s="72"/>
      <c r="I568" s="72"/>
      <c r="J568" s="72"/>
      <c r="K568" s="72"/>
      <c r="L568" s="72"/>
      <c r="M568" s="72"/>
      <c r="N568" s="72"/>
      <c r="O568" s="72"/>
      <c r="P568" s="72"/>
      <c r="Q568" s="72"/>
      <c r="R568" s="72"/>
      <c r="S568" s="72"/>
      <c r="T568" s="72"/>
      <c r="U568" s="72"/>
      <c r="V568" s="72"/>
      <c r="W568" s="72"/>
      <c r="X568" s="72"/>
      <c r="Y568" s="72"/>
      <c r="Z568" s="72"/>
      <c r="AA568" s="72"/>
      <c r="AB568" s="72"/>
      <c r="AC568" s="72"/>
      <c r="AD568" s="72"/>
      <c r="AE568" s="72"/>
      <c r="AF568" s="72"/>
      <c r="AG568" s="72"/>
      <c r="AH568" s="72"/>
      <c r="AI568" s="72"/>
      <c r="AJ568" s="72"/>
    </row>
    <row r="569" spans="1:36" ht="13" x14ac:dyDescent="0.15">
      <c r="A569" s="72"/>
      <c r="B569" s="72"/>
      <c r="C569" s="72"/>
      <c r="D569" s="72"/>
      <c r="E569" s="72"/>
      <c r="F569" s="72"/>
      <c r="G569" s="72"/>
      <c r="H569" s="72"/>
      <c r="I569" s="72"/>
      <c r="J569" s="72"/>
      <c r="K569" s="72"/>
      <c r="L569" s="72"/>
      <c r="M569" s="72"/>
      <c r="N569" s="72"/>
      <c r="O569" s="72"/>
      <c r="P569" s="72"/>
      <c r="Q569" s="72"/>
      <c r="R569" s="72"/>
      <c r="S569" s="72"/>
      <c r="T569" s="72"/>
      <c r="U569" s="72"/>
      <c r="V569" s="72"/>
      <c r="W569" s="72"/>
      <c r="X569" s="72"/>
      <c r="Y569" s="72"/>
      <c r="Z569" s="72"/>
      <c r="AA569" s="72"/>
      <c r="AB569" s="72"/>
      <c r="AC569" s="72"/>
      <c r="AD569" s="72"/>
      <c r="AE569" s="72"/>
      <c r="AF569" s="72"/>
      <c r="AG569" s="72"/>
      <c r="AH569" s="72"/>
      <c r="AI569" s="72"/>
      <c r="AJ569" s="72"/>
    </row>
    <row r="570" spans="1:36" ht="13" x14ac:dyDescent="0.15">
      <c r="A570" s="72"/>
      <c r="B570" s="72"/>
      <c r="C570" s="72"/>
      <c r="D570" s="72"/>
      <c r="E570" s="72"/>
      <c r="F570" s="72"/>
      <c r="G570" s="72"/>
      <c r="H570" s="72"/>
      <c r="I570" s="72"/>
      <c r="J570" s="72"/>
      <c r="K570" s="72"/>
      <c r="L570" s="72"/>
      <c r="M570" s="72"/>
      <c r="N570" s="72"/>
      <c r="O570" s="72"/>
      <c r="P570" s="72"/>
      <c r="Q570" s="72"/>
      <c r="R570" s="72"/>
      <c r="S570" s="72"/>
      <c r="T570" s="72"/>
      <c r="U570" s="72"/>
      <c r="V570" s="72"/>
      <c r="W570" s="72"/>
      <c r="X570" s="72"/>
      <c r="Y570" s="72"/>
      <c r="Z570" s="72"/>
      <c r="AA570" s="72"/>
      <c r="AB570" s="72"/>
      <c r="AC570" s="72"/>
      <c r="AD570" s="72"/>
      <c r="AE570" s="72"/>
      <c r="AF570" s="72"/>
      <c r="AG570" s="72"/>
      <c r="AH570" s="72"/>
      <c r="AI570" s="72"/>
      <c r="AJ570" s="72"/>
    </row>
    <row r="571" spans="1:36" ht="13" x14ac:dyDescent="0.15">
      <c r="A571" s="72"/>
      <c r="B571" s="72"/>
      <c r="C571" s="72"/>
      <c r="D571" s="72"/>
      <c r="E571" s="72"/>
      <c r="F571" s="72"/>
      <c r="G571" s="72"/>
      <c r="H571" s="72"/>
      <c r="I571" s="72"/>
      <c r="J571" s="72"/>
      <c r="K571" s="72"/>
      <c r="L571" s="72"/>
      <c r="M571" s="72"/>
      <c r="N571" s="72"/>
      <c r="O571" s="72"/>
      <c r="P571" s="72"/>
      <c r="Q571" s="72"/>
      <c r="R571" s="72"/>
      <c r="S571" s="72"/>
      <c r="T571" s="72"/>
      <c r="U571" s="72"/>
      <c r="V571" s="72"/>
      <c r="W571" s="72"/>
      <c r="X571" s="72"/>
      <c r="Y571" s="72"/>
      <c r="Z571" s="72"/>
      <c r="AA571" s="72"/>
      <c r="AB571" s="72"/>
      <c r="AC571" s="72"/>
      <c r="AD571" s="72"/>
      <c r="AE571" s="72"/>
      <c r="AF571" s="72"/>
      <c r="AG571" s="72"/>
      <c r="AH571" s="72"/>
      <c r="AI571" s="72"/>
      <c r="AJ571" s="72"/>
    </row>
    <row r="572" spans="1:36" ht="13" x14ac:dyDescent="0.15">
      <c r="A572" s="72"/>
      <c r="B572" s="72"/>
      <c r="C572" s="72"/>
      <c r="D572" s="72"/>
      <c r="E572" s="72"/>
      <c r="F572" s="72"/>
      <c r="G572" s="72"/>
      <c r="H572" s="72"/>
      <c r="I572" s="72"/>
      <c r="J572" s="72"/>
      <c r="K572" s="72"/>
      <c r="L572" s="72"/>
      <c r="M572" s="72"/>
      <c r="N572" s="72"/>
      <c r="O572" s="72"/>
      <c r="P572" s="72"/>
      <c r="Q572" s="72"/>
      <c r="R572" s="72"/>
      <c r="S572" s="72"/>
      <c r="T572" s="72"/>
      <c r="U572" s="72"/>
      <c r="V572" s="72"/>
      <c r="W572" s="72"/>
      <c r="X572" s="72"/>
      <c r="Y572" s="72"/>
      <c r="Z572" s="72"/>
      <c r="AA572" s="72"/>
      <c r="AB572" s="72"/>
      <c r="AC572" s="72"/>
      <c r="AD572" s="72"/>
      <c r="AE572" s="72"/>
      <c r="AF572" s="72"/>
      <c r="AG572" s="72"/>
      <c r="AH572" s="72"/>
      <c r="AI572" s="72"/>
      <c r="AJ572" s="72"/>
    </row>
    <row r="573" spans="1:36" ht="13" x14ac:dyDescent="0.15">
      <c r="A573" s="72"/>
      <c r="B573" s="72"/>
      <c r="C573" s="72"/>
      <c r="D573" s="72"/>
      <c r="E573" s="72"/>
      <c r="F573" s="72"/>
      <c r="G573" s="72"/>
      <c r="H573" s="72"/>
      <c r="I573" s="72"/>
      <c r="J573" s="72"/>
      <c r="K573" s="72"/>
      <c r="L573" s="72"/>
      <c r="M573" s="72"/>
      <c r="N573" s="72"/>
      <c r="O573" s="72"/>
      <c r="P573" s="72"/>
      <c r="Q573" s="72"/>
      <c r="R573" s="72"/>
      <c r="S573" s="72"/>
      <c r="T573" s="72"/>
      <c r="U573" s="72"/>
      <c r="V573" s="72"/>
      <c r="W573" s="72"/>
      <c r="X573" s="72"/>
      <c r="Y573" s="72"/>
      <c r="Z573" s="72"/>
      <c r="AA573" s="72"/>
      <c r="AB573" s="72"/>
      <c r="AC573" s="72"/>
      <c r="AD573" s="72"/>
      <c r="AE573" s="72"/>
      <c r="AF573" s="72"/>
      <c r="AG573" s="72"/>
      <c r="AH573" s="72"/>
      <c r="AI573" s="72"/>
      <c r="AJ573" s="72"/>
    </row>
    <row r="574" spans="1:36" ht="13" x14ac:dyDescent="0.15">
      <c r="A574" s="72"/>
      <c r="B574" s="72"/>
      <c r="C574" s="72"/>
      <c r="D574" s="72"/>
      <c r="E574" s="72"/>
      <c r="F574" s="72"/>
      <c r="G574" s="72"/>
      <c r="H574" s="72"/>
      <c r="I574" s="72"/>
      <c r="J574" s="72"/>
      <c r="K574" s="72"/>
      <c r="L574" s="72"/>
      <c r="M574" s="72"/>
      <c r="N574" s="72"/>
      <c r="O574" s="72"/>
      <c r="P574" s="72"/>
      <c r="Q574" s="72"/>
      <c r="R574" s="72"/>
      <c r="S574" s="72"/>
      <c r="T574" s="72"/>
      <c r="U574" s="72"/>
      <c r="V574" s="72"/>
      <c r="W574" s="72"/>
      <c r="X574" s="72"/>
      <c r="Y574" s="72"/>
      <c r="Z574" s="72"/>
      <c r="AA574" s="72"/>
      <c r="AB574" s="72"/>
      <c r="AC574" s="72"/>
      <c r="AD574" s="72"/>
      <c r="AE574" s="72"/>
      <c r="AF574" s="72"/>
      <c r="AG574" s="72"/>
      <c r="AH574" s="72"/>
      <c r="AI574" s="72"/>
      <c r="AJ574" s="72"/>
    </row>
    <row r="575" spans="1:36" ht="13" x14ac:dyDescent="0.15">
      <c r="A575" s="72"/>
      <c r="B575" s="72"/>
      <c r="C575" s="72"/>
      <c r="D575" s="72"/>
      <c r="E575" s="72"/>
      <c r="F575" s="72"/>
      <c r="G575" s="72"/>
      <c r="H575" s="72"/>
      <c r="I575" s="72"/>
      <c r="J575" s="72"/>
      <c r="K575" s="72"/>
      <c r="L575" s="72"/>
      <c r="M575" s="72"/>
      <c r="N575" s="72"/>
      <c r="O575" s="72"/>
      <c r="P575" s="72"/>
      <c r="Q575" s="72"/>
      <c r="R575" s="72"/>
      <c r="S575" s="72"/>
      <c r="T575" s="72"/>
      <c r="U575" s="72"/>
      <c r="V575" s="72"/>
      <c r="W575" s="72"/>
      <c r="X575" s="72"/>
      <c r="Y575" s="72"/>
      <c r="Z575" s="72"/>
      <c r="AA575" s="72"/>
      <c r="AB575" s="72"/>
      <c r="AC575" s="72"/>
      <c r="AD575" s="72"/>
      <c r="AE575" s="72"/>
      <c r="AF575" s="72"/>
      <c r="AG575" s="72"/>
      <c r="AH575" s="72"/>
      <c r="AI575" s="72"/>
      <c r="AJ575" s="72"/>
    </row>
    <row r="576" spans="1:36" ht="13" x14ac:dyDescent="0.15">
      <c r="A576" s="72"/>
      <c r="B576" s="72"/>
      <c r="C576" s="72"/>
      <c r="D576" s="72"/>
      <c r="E576" s="72"/>
      <c r="F576" s="72"/>
      <c r="G576" s="72"/>
      <c r="H576" s="72"/>
      <c r="I576" s="72"/>
      <c r="J576" s="72"/>
      <c r="K576" s="72"/>
      <c r="L576" s="72"/>
      <c r="M576" s="72"/>
      <c r="N576" s="72"/>
      <c r="O576" s="72"/>
      <c r="P576" s="72"/>
      <c r="Q576" s="72"/>
      <c r="R576" s="72"/>
      <c r="S576" s="72"/>
      <c r="T576" s="72"/>
      <c r="U576" s="72"/>
      <c r="V576" s="72"/>
      <c r="W576" s="72"/>
      <c r="X576" s="72"/>
      <c r="Y576" s="72"/>
      <c r="Z576" s="72"/>
      <c r="AA576" s="72"/>
      <c r="AB576" s="72"/>
      <c r="AC576" s="72"/>
      <c r="AD576" s="72"/>
      <c r="AE576" s="72"/>
      <c r="AF576" s="72"/>
      <c r="AG576" s="72"/>
      <c r="AH576" s="72"/>
      <c r="AI576" s="72"/>
      <c r="AJ576" s="72"/>
    </row>
    <row r="577" spans="1:36" ht="13" x14ac:dyDescent="0.15">
      <c r="A577" s="72"/>
      <c r="B577" s="72"/>
      <c r="C577" s="72"/>
      <c r="D577" s="72"/>
      <c r="E577" s="72"/>
      <c r="F577" s="72"/>
      <c r="G577" s="72"/>
      <c r="H577" s="72"/>
      <c r="I577" s="72"/>
      <c r="J577" s="72"/>
      <c r="K577" s="72"/>
      <c r="L577" s="72"/>
      <c r="M577" s="72"/>
      <c r="N577" s="72"/>
      <c r="O577" s="72"/>
      <c r="P577" s="72"/>
      <c r="Q577" s="72"/>
      <c r="R577" s="72"/>
      <c r="S577" s="72"/>
      <c r="T577" s="72"/>
      <c r="U577" s="72"/>
      <c r="V577" s="72"/>
      <c r="W577" s="72"/>
      <c r="X577" s="72"/>
      <c r="Y577" s="72"/>
      <c r="Z577" s="72"/>
      <c r="AA577" s="72"/>
      <c r="AB577" s="72"/>
      <c r="AC577" s="72"/>
      <c r="AD577" s="72"/>
      <c r="AE577" s="72"/>
      <c r="AF577" s="72"/>
      <c r="AG577" s="72"/>
      <c r="AH577" s="72"/>
      <c r="AI577" s="72"/>
      <c r="AJ577" s="72"/>
    </row>
    <row r="578" spans="1:36" ht="13" x14ac:dyDescent="0.15">
      <c r="A578" s="72"/>
      <c r="B578" s="72"/>
      <c r="C578" s="72"/>
      <c r="D578" s="72"/>
      <c r="E578" s="72"/>
      <c r="F578" s="72"/>
      <c r="G578" s="72"/>
      <c r="H578" s="72"/>
      <c r="I578" s="72"/>
      <c r="J578" s="72"/>
      <c r="K578" s="72"/>
      <c r="L578" s="72"/>
      <c r="M578" s="72"/>
      <c r="N578" s="72"/>
      <c r="O578" s="72"/>
      <c r="P578" s="72"/>
      <c r="Q578" s="72"/>
      <c r="R578" s="72"/>
      <c r="S578" s="72"/>
      <c r="T578" s="72"/>
      <c r="U578" s="72"/>
      <c r="V578" s="72"/>
      <c r="W578" s="72"/>
      <c r="X578" s="72"/>
      <c r="Y578" s="72"/>
      <c r="Z578" s="72"/>
      <c r="AA578" s="72"/>
      <c r="AB578" s="72"/>
      <c r="AC578" s="72"/>
      <c r="AD578" s="72"/>
      <c r="AE578" s="72"/>
      <c r="AF578" s="72"/>
      <c r="AG578" s="72"/>
      <c r="AH578" s="72"/>
      <c r="AI578" s="72"/>
      <c r="AJ578" s="72"/>
    </row>
    <row r="579" spans="1:36" ht="13" x14ac:dyDescent="0.15">
      <c r="A579" s="72"/>
      <c r="B579" s="72"/>
      <c r="C579" s="72"/>
      <c r="D579" s="72"/>
      <c r="E579" s="72"/>
      <c r="F579" s="72"/>
      <c r="G579" s="72"/>
      <c r="H579" s="72"/>
      <c r="I579" s="72"/>
      <c r="J579" s="72"/>
      <c r="K579" s="72"/>
      <c r="L579" s="72"/>
      <c r="M579" s="72"/>
      <c r="N579" s="72"/>
      <c r="O579" s="72"/>
      <c r="P579" s="72"/>
      <c r="Q579" s="72"/>
      <c r="R579" s="72"/>
      <c r="S579" s="72"/>
      <c r="T579" s="72"/>
      <c r="U579" s="72"/>
      <c r="V579" s="72"/>
      <c r="W579" s="72"/>
      <c r="X579" s="72"/>
      <c r="Y579" s="72"/>
      <c r="Z579" s="72"/>
      <c r="AA579" s="72"/>
      <c r="AB579" s="72"/>
      <c r="AC579" s="72"/>
      <c r="AD579" s="72"/>
      <c r="AE579" s="72"/>
      <c r="AF579" s="72"/>
      <c r="AG579" s="72"/>
      <c r="AH579" s="72"/>
      <c r="AI579" s="72"/>
      <c r="AJ579" s="72"/>
    </row>
    <row r="580" spans="1:36" ht="13" x14ac:dyDescent="0.15">
      <c r="A580" s="72"/>
      <c r="B580" s="72"/>
      <c r="C580" s="72"/>
      <c r="D580" s="72"/>
      <c r="E580" s="72"/>
      <c r="F580" s="72"/>
      <c r="G580" s="72"/>
      <c r="H580" s="72"/>
      <c r="I580" s="72"/>
      <c r="J580" s="72"/>
      <c r="K580" s="72"/>
      <c r="L580" s="72"/>
      <c r="M580" s="72"/>
      <c r="N580" s="72"/>
      <c r="O580" s="72"/>
      <c r="P580" s="72"/>
      <c r="Q580" s="72"/>
      <c r="R580" s="72"/>
      <c r="S580" s="72"/>
      <c r="T580" s="72"/>
      <c r="U580" s="72"/>
      <c r="V580" s="72"/>
      <c r="W580" s="72"/>
      <c r="X580" s="72"/>
      <c r="Y580" s="72"/>
      <c r="Z580" s="72"/>
      <c r="AA580" s="72"/>
      <c r="AB580" s="72"/>
      <c r="AC580" s="72"/>
      <c r="AD580" s="72"/>
      <c r="AE580" s="72"/>
      <c r="AF580" s="72"/>
      <c r="AG580" s="72"/>
      <c r="AH580" s="72"/>
      <c r="AI580" s="72"/>
      <c r="AJ580" s="72"/>
    </row>
    <row r="581" spans="1:36" ht="13" x14ac:dyDescent="0.15">
      <c r="A581" s="72"/>
      <c r="B581" s="72"/>
      <c r="C581" s="72"/>
      <c r="D581" s="72"/>
      <c r="E581" s="72"/>
      <c r="F581" s="72"/>
      <c r="G581" s="72"/>
      <c r="H581" s="72"/>
      <c r="I581" s="72"/>
      <c r="J581" s="72"/>
      <c r="K581" s="72"/>
      <c r="L581" s="72"/>
      <c r="M581" s="72"/>
      <c r="N581" s="72"/>
      <c r="O581" s="72"/>
      <c r="P581" s="72"/>
      <c r="Q581" s="72"/>
      <c r="R581" s="72"/>
      <c r="S581" s="72"/>
      <c r="T581" s="72"/>
      <c r="U581" s="72"/>
      <c r="V581" s="72"/>
      <c r="W581" s="72"/>
      <c r="X581" s="72"/>
      <c r="Y581" s="72"/>
      <c r="Z581" s="72"/>
      <c r="AA581" s="72"/>
      <c r="AB581" s="72"/>
      <c r="AC581" s="72"/>
      <c r="AD581" s="72"/>
      <c r="AE581" s="72"/>
      <c r="AF581" s="72"/>
      <c r="AG581" s="72"/>
      <c r="AH581" s="72"/>
      <c r="AI581" s="72"/>
      <c r="AJ581" s="72"/>
    </row>
    <row r="582" spans="1:36" ht="13" x14ac:dyDescent="0.15">
      <c r="A582" s="72"/>
      <c r="B582" s="72"/>
      <c r="C582" s="72"/>
      <c r="D582" s="72"/>
      <c r="E582" s="72"/>
      <c r="F582" s="72"/>
      <c r="G582" s="72"/>
      <c r="H582" s="72"/>
      <c r="I582" s="72"/>
      <c r="J582" s="72"/>
      <c r="K582" s="72"/>
      <c r="L582" s="72"/>
      <c r="M582" s="72"/>
      <c r="N582" s="72"/>
      <c r="O582" s="72"/>
      <c r="P582" s="72"/>
      <c r="Q582" s="72"/>
      <c r="R582" s="72"/>
      <c r="S582" s="72"/>
      <c r="T582" s="72"/>
      <c r="U582" s="72"/>
      <c r="V582" s="72"/>
      <c r="W582" s="72"/>
      <c r="X582" s="72"/>
      <c r="Y582" s="72"/>
      <c r="Z582" s="72"/>
      <c r="AA582" s="72"/>
      <c r="AB582" s="72"/>
      <c r="AC582" s="72"/>
      <c r="AD582" s="72"/>
      <c r="AE582" s="72"/>
      <c r="AF582" s="72"/>
      <c r="AG582" s="72"/>
      <c r="AH582" s="72"/>
      <c r="AI582" s="72"/>
      <c r="AJ582" s="72"/>
    </row>
    <row r="583" spans="1:36" ht="13" x14ac:dyDescent="0.15">
      <c r="A583" s="72"/>
      <c r="B583" s="72"/>
      <c r="C583" s="72"/>
      <c r="D583" s="72"/>
      <c r="E583" s="72"/>
      <c r="F583" s="72"/>
      <c r="G583" s="72"/>
      <c r="H583" s="72"/>
      <c r="I583" s="72"/>
      <c r="J583" s="72"/>
      <c r="K583" s="72"/>
      <c r="L583" s="72"/>
      <c r="M583" s="72"/>
      <c r="N583" s="72"/>
      <c r="O583" s="72"/>
      <c r="P583" s="72"/>
      <c r="Q583" s="72"/>
      <c r="R583" s="72"/>
      <c r="S583" s="72"/>
      <c r="T583" s="72"/>
      <c r="U583" s="72"/>
      <c r="V583" s="72"/>
      <c r="W583" s="72"/>
      <c r="X583" s="72"/>
      <c r="Y583" s="72"/>
      <c r="Z583" s="72"/>
      <c r="AA583" s="72"/>
      <c r="AB583" s="72"/>
      <c r="AC583" s="72"/>
      <c r="AD583" s="72"/>
      <c r="AE583" s="72"/>
      <c r="AF583" s="72"/>
      <c r="AG583" s="72"/>
      <c r="AH583" s="72"/>
      <c r="AI583" s="72"/>
      <c r="AJ583" s="72"/>
    </row>
    <row r="584" spans="1:36" ht="13" x14ac:dyDescent="0.15">
      <c r="A584" s="72"/>
      <c r="B584" s="72"/>
      <c r="C584" s="72"/>
      <c r="D584" s="72"/>
      <c r="E584" s="72"/>
      <c r="F584" s="72"/>
      <c r="G584" s="72"/>
      <c r="H584" s="72"/>
      <c r="I584" s="72"/>
      <c r="J584" s="72"/>
      <c r="K584" s="72"/>
      <c r="L584" s="72"/>
      <c r="M584" s="72"/>
      <c r="N584" s="72"/>
      <c r="O584" s="72"/>
      <c r="P584" s="72"/>
      <c r="Q584" s="72"/>
      <c r="R584" s="72"/>
      <c r="S584" s="72"/>
      <c r="T584" s="72"/>
      <c r="U584" s="72"/>
      <c r="V584" s="72"/>
      <c r="W584" s="72"/>
      <c r="X584" s="72"/>
      <c r="Y584" s="72"/>
      <c r="Z584" s="72"/>
      <c r="AA584" s="72"/>
      <c r="AB584" s="72"/>
      <c r="AC584" s="72"/>
      <c r="AD584" s="72"/>
      <c r="AE584" s="72"/>
      <c r="AF584" s="72"/>
      <c r="AG584" s="72"/>
      <c r="AH584" s="72"/>
      <c r="AI584" s="72"/>
      <c r="AJ584" s="72"/>
    </row>
    <row r="585" spans="1:36" ht="13" x14ac:dyDescent="0.15">
      <c r="A585" s="72"/>
      <c r="B585" s="72"/>
      <c r="C585" s="72"/>
      <c r="D585" s="72"/>
      <c r="E585" s="72"/>
      <c r="F585" s="72"/>
      <c r="G585" s="72"/>
      <c r="H585" s="72"/>
      <c r="I585" s="72"/>
      <c r="J585" s="72"/>
      <c r="K585" s="72"/>
      <c r="L585" s="72"/>
      <c r="M585" s="72"/>
      <c r="N585" s="72"/>
      <c r="O585" s="72"/>
      <c r="P585" s="72"/>
      <c r="Q585" s="72"/>
      <c r="R585" s="72"/>
      <c r="S585" s="72"/>
      <c r="T585" s="72"/>
      <c r="U585" s="72"/>
      <c r="V585" s="72"/>
      <c r="W585" s="72"/>
      <c r="X585" s="72"/>
      <c r="Y585" s="72"/>
      <c r="Z585" s="72"/>
      <c r="AA585" s="72"/>
      <c r="AB585" s="72"/>
      <c r="AC585" s="72"/>
      <c r="AD585" s="72"/>
      <c r="AE585" s="72"/>
      <c r="AF585" s="72"/>
      <c r="AG585" s="72"/>
      <c r="AH585" s="72"/>
      <c r="AI585" s="72"/>
      <c r="AJ585" s="72"/>
    </row>
    <row r="586" spans="1:36" ht="13" x14ac:dyDescent="0.15">
      <c r="A586" s="72"/>
      <c r="B586" s="72"/>
      <c r="C586" s="72"/>
      <c r="D586" s="72"/>
      <c r="E586" s="72"/>
      <c r="F586" s="72"/>
      <c r="G586" s="72"/>
      <c r="H586" s="72"/>
      <c r="I586" s="72"/>
      <c r="J586" s="72"/>
      <c r="K586" s="72"/>
      <c r="L586" s="72"/>
      <c r="M586" s="72"/>
      <c r="N586" s="72"/>
      <c r="O586" s="72"/>
      <c r="P586" s="72"/>
      <c r="Q586" s="72"/>
      <c r="R586" s="72"/>
      <c r="S586" s="72"/>
      <c r="T586" s="72"/>
      <c r="U586" s="72"/>
      <c r="V586" s="72"/>
      <c r="W586" s="72"/>
      <c r="X586" s="72"/>
      <c r="Y586" s="72"/>
      <c r="Z586" s="72"/>
      <c r="AA586" s="72"/>
      <c r="AB586" s="72"/>
      <c r="AC586" s="72"/>
      <c r="AD586" s="72"/>
      <c r="AE586" s="72"/>
      <c r="AF586" s="72"/>
      <c r="AG586" s="72"/>
      <c r="AH586" s="72"/>
      <c r="AI586" s="72"/>
      <c r="AJ586" s="72"/>
    </row>
    <row r="587" spans="1:36" ht="13" x14ac:dyDescent="0.15">
      <c r="A587" s="72"/>
      <c r="B587" s="72"/>
      <c r="C587" s="72"/>
      <c r="D587" s="72"/>
      <c r="E587" s="72"/>
      <c r="F587" s="72"/>
      <c r="G587" s="72"/>
      <c r="H587" s="72"/>
      <c r="I587" s="72"/>
      <c r="J587" s="72"/>
      <c r="K587" s="72"/>
      <c r="L587" s="72"/>
      <c r="M587" s="72"/>
      <c r="N587" s="72"/>
      <c r="O587" s="72"/>
      <c r="P587" s="72"/>
      <c r="Q587" s="72"/>
      <c r="R587" s="72"/>
      <c r="S587" s="72"/>
      <c r="T587" s="72"/>
      <c r="U587" s="72"/>
      <c r="V587" s="72"/>
      <c r="W587" s="72"/>
      <c r="X587" s="72"/>
      <c r="Y587" s="72"/>
      <c r="Z587" s="72"/>
      <c r="AA587" s="72"/>
      <c r="AB587" s="72"/>
      <c r="AC587" s="72"/>
      <c r="AD587" s="72"/>
      <c r="AE587" s="72"/>
      <c r="AF587" s="72"/>
      <c r="AG587" s="72"/>
      <c r="AH587" s="72"/>
      <c r="AI587" s="72"/>
      <c r="AJ587" s="72"/>
    </row>
    <row r="588" spans="1:36" ht="13" x14ac:dyDescent="0.15">
      <c r="A588" s="72"/>
      <c r="B588" s="72"/>
      <c r="C588" s="72"/>
      <c r="D588" s="72"/>
      <c r="E588" s="72"/>
      <c r="F588" s="72"/>
      <c r="G588" s="72"/>
      <c r="H588" s="72"/>
      <c r="I588" s="72"/>
      <c r="J588" s="72"/>
      <c r="K588" s="72"/>
      <c r="L588" s="72"/>
      <c r="M588" s="72"/>
      <c r="N588" s="72"/>
      <c r="O588" s="72"/>
      <c r="P588" s="72"/>
      <c r="Q588" s="72"/>
      <c r="R588" s="72"/>
      <c r="S588" s="72"/>
      <c r="T588" s="72"/>
      <c r="U588" s="72"/>
      <c r="V588" s="72"/>
      <c r="W588" s="72"/>
      <c r="X588" s="72"/>
      <c r="Y588" s="72"/>
      <c r="Z588" s="72"/>
      <c r="AA588" s="72"/>
      <c r="AB588" s="72"/>
      <c r="AC588" s="72"/>
      <c r="AD588" s="72"/>
      <c r="AE588" s="72"/>
      <c r="AF588" s="72"/>
      <c r="AG588" s="72"/>
      <c r="AH588" s="72"/>
      <c r="AI588" s="72"/>
      <c r="AJ588" s="72"/>
    </row>
    <row r="589" spans="1:36" ht="13" x14ac:dyDescent="0.15">
      <c r="A589" s="72"/>
      <c r="B589" s="72"/>
      <c r="C589" s="72"/>
      <c r="D589" s="72"/>
      <c r="E589" s="72"/>
      <c r="F589" s="72"/>
      <c r="G589" s="72"/>
      <c r="H589" s="72"/>
      <c r="I589" s="72"/>
      <c r="J589" s="72"/>
      <c r="K589" s="72"/>
      <c r="L589" s="72"/>
      <c r="M589" s="72"/>
      <c r="N589" s="72"/>
      <c r="O589" s="72"/>
      <c r="P589" s="72"/>
      <c r="Q589" s="72"/>
      <c r="R589" s="72"/>
      <c r="S589" s="72"/>
      <c r="T589" s="72"/>
      <c r="U589" s="72"/>
      <c r="V589" s="72"/>
      <c r="W589" s="72"/>
      <c r="X589" s="72"/>
      <c r="Y589" s="72"/>
      <c r="Z589" s="72"/>
      <c r="AA589" s="72"/>
      <c r="AB589" s="72"/>
      <c r="AC589" s="72"/>
      <c r="AD589" s="72"/>
      <c r="AE589" s="72"/>
      <c r="AF589" s="72"/>
      <c r="AG589" s="72"/>
      <c r="AH589" s="72"/>
      <c r="AI589" s="72"/>
      <c r="AJ589" s="72"/>
    </row>
    <row r="590" spans="1:36" ht="13" x14ac:dyDescent="0.15">
      <c r="A590" s="72"/>
      <c r="B590" s="72"/>
      <c r="C590" s="72"/>
      <c r="D590" s="72"/>
      <c r="E590" s="72"/>
      <c r="F590" s="72"/>
      <c r="G590" s="72"/>
      <c r="H590" s="72"/>
      <c r="I590" s="72"/>
      <c r="J590" s="72"/>
      <c r="K590" s="72"/>
      <c r="L590" s="72"/>
      <c r="M590" s="72"/>
      <c r="N590" s="72"/>
      <c r="O590" s="72"/>
      <c r="P590" s="72"/>
      <c r="Q590" s="72"/>
      <c r="R590" s="72"/>
      <c r="S590" s="72"/>
      <c r="T590" s="72"/>
      <c r="U590" s="72"/>
      <c r="V590" s="72"/>
      <c r="W590" s="72"/>
      <c r="X590" s="72"/>
      <c r="Y590" s="72"/>
      <c r="Z590" s="72"/>
      <c r="AA590" s="72"/>
      <c r="AB590" s="72"/>
      <c r="AC590" s="72"/>
      <c r="AD590" s="72"/>
      <c r="AE590" s="72"/>
      <c r="AF590" s="72"/>
      <c r="AG590" s="72"/>
      <c r="AH590" s="72"/>
      <c r="AI590" s="72"/>
      <c r="AJ590" s="72"/>
    </row>
    <row r="591" spans="1:36" ht="13" x14ac:dyDescent="0.15">
      <c r="A591" s="72"/>
      <c r="B591" s="72"/>
      <c r="C591" s="72"/>
      <c r="D591" s="72"/>
      <c r="E591" s="72"/>
      <c r="F591" s="72"/>
      <c r="G591" s="72"/>
      <c r="H591" s="72"/>
      <c r="I591" s="72"/>
      <c r="J591" s="72"/>
      <c r="K591" s="72"/>
      <c r="L591" s="72"/>
      <c r="M591" s="72"/>
      <c r="N591" s="72"/>
      <c r="O591" s="72"/>
      <c r="P591" s="72"/>
      <c r="Q591" s="72"/>
      <c r="R591" s="72"/>
      <c r="S591" s="72"/>
      <c r="T591" s="72"/>
      <c r="U591" s="72"/>
      <c r="V591" s="72"/>
      <c r="W591" s="72"/>
      <c r="X591" s="72"/>
      <c r="Y591" s="72"/>
      <c r="Z591" s="72"/>
      <c r="AA591" s="72"/>
      <c r="AB591" s="72"/>
      <c r="AC591" s="72"/>
      <c r="AD591" s="72"/>
      <c r="AE591" s="72"/>
      <c r="AF591" s="72"/>
      <c r="AG591" s="72"/>
      <c r="AH591" s="72"/>
      <c r="AI591" s="72"/>
      <c r="AJ591" s="72"/>
    </row>
    <row r="592" spans="1:36" ht="13" x14ac:dyDescent="0.15">
      <c r="A592" s="72"/>
      <c r="B592" s="72"/>
      <c r="C592" s="72"/>
      <c r="D592" s="72"/>
      <c r="E592" s="72"/>
      <c r="F592" s="72"/>
      <c r="G592" s="72"/>
      <c r="H592" s="72"/>
      <c r="I592" s="72"/>
      <c r="J592" s="72"/>
      <c r="K592" s="72"/>
      <c r="L592" s="72"/>
      <c r="M592" s="72"/>
      <c r="N592" s="72"/>
      <c r="O592" s="72"/>
      <c r="P592" s="72"/>
      <c r="Q592" s="72"/>
      <c r="R592" s="72"/>
      <c r="S592" s="72"/>
      <c r="T592" s="72"/>
      <c r="U592" s="72"/>
      <c r="V592" s="72"/>
      <c r="W592" s="72"/>
      <c r="X592" s="72"/>
      <c r="Y592" s="72"/>
      <c r="Z592" s="72"/>
      <c r="AA592" s="72"/>
      <c r="AB592" s="72"/>
      <c r="AC592" s="72"/>
      <c r="AD592" s="72"/>
      <c r="AE592" s="72"/>
      <c r="AF592" s="72"/>
      <c r="AG592" s="72"/>
      <c r="AH592" s="72"/>
      <c r="AI592" s="72"/>
      <c r="AJ592" s="72"/>
    </row>
    <row r="593" spans="1:36" ht="13" x14ac:dyDescent="0.15">
      <c r="A593" s="72"/>
      <c r="B593" s="72"/>
      <c r="C593" s="72"/>
      <c r="D593" s="72"/>
      <c r="E593" s="72"/>
      <c r="F593" s="72"/>
      <c r="G593" s="72"/>
      <c r="H593" s="72"/>
      <c r="I593" s="72"/>
      <c r="J593" s="72"/>
      <c r="K593" s="72"/>
      <c r="L593" s="72"/>
      <c r="M593" s="72"/>
      <c r="N593" s="72"/>
      <c r="O593" s="72"/>
      <c r="P593" s="72"/>
      <c r="Q593" s="72"/>
      <c r="R593" s="72"/>
      <c r="S593" s="72"/>
      <c r="T593" s="72"/>
      <c r="U593" s="72"/>
      <c r="V593" s="72"/>
      <c r="W593" s="72"/>
      <c r="X593" s="72"/>
      <c r="Y593" s="72"/>
      <c r="Z593" s="72"/>
      <c r="AA593" s="72"/>
      <c r="AB593" s="72"/>
      <c r="AC593" s="72"/>
      <c r="AD593" s="72"/>
      <c r="AE593" s="72"/>
      <c r="AF593" s="72"/>
      <c r="AG593" s="72"/>
      <c r="AH593" s="72"/>
      <c r="AI593" s="72"/>
      <c r="AJ593" s="72"/>
    </row>
    <row r="594" spans="1:36" ht="13" x14ac:dyDescent="0.15">
      <c r="A594" s="72"/>
      <c r="B594" s="72"/>
      <c r="C594" s="72"/>
      <c r="D594" s="72"/>
      <c r="E594" s="72"/>
      <c r="F594" s="72"/>
      <c r="G594" s="72"/>
      <c r="H594" s="72"/>
      <c r="I594" s="72"/>
      <c r="J594" s="72"/>
      <c r="K594" s="72"/>
      <c r="L594" s="72"/>
      <c r="M594" s="72"/>
      <c r="N594" s="72"/>
      <c r="O594" s="72"/>
      <c r="P594" s="72"/>
      <c r="Q594" s="72"/>
      <c r="R594" s="72"/>
      <c r="S594" s="72"/>
      <c r="T594" s="72"/>
      <c r="U594" s="72"/>
      <c r="V594" s="72"/>
      <c r="W594" s="72"/>
      <c r="X594" s="72"/>
      <c r="Y594" s="72"/>
      <c r="Z594" s="72"/>
      <c r="AA594" s="72"/>
      <c r="AB594" s="72"/>
      <c r="AC594" s="72"/>
      <c r="AD594" s="72"/>
      <c r="AE594" s="72"/>
      <c r="AF594" s="72"/>
      <c r="AG594" s="72"/>
      <c r="AH594" s="72"/>
      <c r="AI594" s="72"/>
      <c r="AJ594" s="72"/>
    </row>
    <row r="595" spans="1:36" ht="13" x14ac:dyDescent="0.15">
      <c r="A595" s="72"/>
      <c r="B595" s="72"/>
      <c r="C595" s="72"/>
      <c r="D595" s="72"/>
      <c r="E595" s="72"/>
      <c r="F595" s="72"/>
      <c r="G595" s="72"/>
      <c r="H595" s="72"/>
      <c r="I595" s="72"/>
      <c r="J595" s="72"/>
      <c r="K595" s="72"/>
      <c r="L595" s="72"/>
      <c r="M595" s="72"/>
      <c r="N595" s="72"/>
      <c r="O595" s="72"/>
      <c r="P595" s="72"/>
      <c r="Q595" s="72"/>
      <c r="R595" s="72"/>
      <c r="S595" s="72"/>
      <c r="T595" s="72"/>
      <c r="U595" s="72"/>
      <c r="V595" s="72"/>
      <c r="W595" s="72"/>
      <c r="X595" s="72"/>
      <c r="Y595" s="72"/>
      <c r="Z595" s="72"/>
      <c r="AA595" s="72"/>
      <c r="AB595" s="72"/>
      <c r="AC595" s="72"/>
      <c r="AD595" s="72"/>
      <c r="AE595" s="72"/>
      <c r="AF595" s="72"/>
      <c r="AG595" s="72"/>
      <c r="AH595" s="72"/>
      <c r="AI595" s="72"/>
      <c r="AJ595" s="72"/>
    </row>
    <row r="596" spans="1:36" ht="13" x14ac:dyDescent="0.15">
      <c r="A596" s="72"/>
      <c r="B596" s="72"/>
      <c r="C596" s="72"/>
      <c r="D596" s="72"/>
      <c r="E596" s="72"/>
      <c r="F596" s="72"/>
      <c r="G596" s="72"/>
      <c r="H596" s="72"/>
      <c r="I596" s="72"/>
      <c r="J596" s="72"/>
      <c r="K596" s="72"/>
      <c r="L596" s="72"/>
      <c r="M596" s="72"/>
      <c r="N596" s="72"/>
      <c r="O596" s="72"/>
      <c r="P596" s="72"/>
      <c r="Q596" s="72"/>
      <c r="R596" s="72"/>
      <c r="S596" s="72"/>
      <c r="T596" s="72"/>
      <c r="U596" s="72"/>
      <c r="V596" s="72"/>
      <c r="W596" s="72"/>
      <c r="X596" s="72"/>
      <c r="Y596" s="72"/>
      <c r="Z596" s="72"/>
      <c r="AA596" s="72"/>
      <c r="AB596" s="72"/>
      <c r="AC596" s="72"/>
      <c r="AD596" s="72"/>
      <c r="AE596" s="72"/>
      <c r="AF596" s="72"/>
      <c r="AG596" s="72"/>
      <c r="AH596" s="72"/>
      <c r="AI596" s="72"/>
      <c r="AJ596" s="72"/>
    </row>
    <row r="597" spans="1:36" ht="13" x14ac:dyDescent="0.15">
      <c r="A597" s="72"/>
      <c r="B597" s="72"/>
      <c r="C597" s="72"/>
      <c r="D597" s="72"/>
      <c r="E597" s="72"/>
      <c r="F597" s="72"/>
      <c r="G597" s="72"/>
      <c r="H597" s="72"/>
      <c r="I597" s="72"/>
      <c r="J597" s="72"/>
      <c r="K597" s="72"/>
      <c r="L597" s="72"/>
      <c r="M597" s="72"/>
      <c r="N597" s="72"/>
      <c r="O597" s="72"/>
      <c r="P597" s="72"/>
      <c r="Q597" s="72"/>
      <c r="R597" s="72"/>
      <c r="S597" s="72"/>
      <c r="T597" s="72"/>
      <c r="U597" s="72"/>
      <c r="V597" s="72"/>
      <c r="W597" s="72"/>
      <c r="X597" s="72"/>
      <c r="Y597" s="72"/>
      <c r="Z597" s="72"/>
      <c r="AA597" s="72"/>
      <c r="AB597" s="72"/>
      <c r="AC597" s="72"/>
      <c r="AD597" s="72"/>
      <c r="AE597" s="72"/>
      <c r="AF597" s="72"/>
      <c r="AG597" s="72"/>
      <c r="AH597" s="72"/>
      <c r="AI597" s="72"/>
      <c r="AJ597" s="72"/>
    </row>
    <row r="598" spans="1:36" ht="13" x14ac:dyDescent="0.15">
      <c r="A598" s="72"/>
      <c r="B598" s="72"/>
      <c r="C598" s="72"/>
      <c r="D598" s="72"/>
      <c r="E598" s="72"/>
      <c r="F598" s="72"/>
      <c r="G598" s="72"/>
      <c r="H598" s="72"/>
      <c r="I598" s="72"/>
      <c r="J598" s="72"/>
      <c r="K598" s="72"/>
      <c r="L598" s="72"/>
      <c r="M598" s="72"/>
      <c r="N598" s="72"/>
      <c r="O598" s="72"/>
      <c r="P598" s="72"/>
      <c r="Q598" s="72"/>
      <c r="R598" s="72"/>
      <c r="S598" s="72"/>
      <c r="T598" s="72"/>
      <c r="U598" s="72"/>
      <c r="V598" s="72"/>
      <c r="W598" s="72"/>
      <c r="X598" s="72"/>
      <c r="Y598" s="72"/>
      <c r="Z598" s="72"/>
      <c r="AA598" s="72"/>
      <c r="AB598" s="72"/>
      <c r="AC598" s="72"/>
      <c r="AD598" s="72"/>
      <c r="AE598" s="72"/>
      <c r="AF598" s="72"/>
      <c r="AG598" s="72"/>
      <c r="AH598" s="72"/>
      <c r="AI598" s="72"/>
      <c r="AJ598" s="72"/>
    </row>
    <row r="599" spans="1:36" ht="13" x14ac:dyDescent="0.15">
      <c r="A599" s="72"/>
      <c r="B599" s="72"/>
      <c r="C599" s="72"/>
      <c r="D599" s="72"/>
      <c r="E599" s="72"/>
      <c r="F599" s="72"/>
      <c r="G599" s="72"/>
      <c r="H599" s="72"/>
      <c r="I599" s="72"/>
      <c r="J599" s="72"/>
      <c r="K599" s="72"/>
      <c r="L599" s="72"/>
      <c r="M599" s="72"/>
      <c r="N599" s="72"/>
      <c r="O599" s="72"/>
      <c r="P599" s="72"/>
      <c r="Q599" s="72"/>
      <c r="R599" s="72"/>
      <c r="S599" s="72"/>
      <c r="T599" s="72"/>
      <c r="U599" s="72"/>
      <c r="V599" s="72"/>
      <c r="W599" s="72"/>
      <c r="X599" s="72"/>
      <c r="Y599" s="72"/>
      <c r="Z599" s="72"/>
      <c r="AA599" s="72"/>
      <c r="AB599" s="72"/>
      <c r="AC599" s="72"/>
      <c r="AD599" s="72"/>
      <c r="AE599" s="72"/>
      <c r="AF599" s="72"/>
      <c r="AG599" s="72"/>
      <c r="AH599" s="72"/>
      <c r="AI599" s="72"/>
      <c r="AJ599" s="72"/>
    </row>
    <row r="600" spans="1:36" ht="13" x14ac:dyDescent="0.15">
      <c r="A600" s="72"/>
      <c r="B600" s="72"/>
      <c r="C600" s="72"/>
      <c r="D600" s="72"/>
      <c r="E600" s="72"/>
      <c r="F600" s="72"/>
      <c r="G600" s="72"/>
      <c r="H600" s="72"/>
      <c r="I600" s="72"/>
      <c r="J600" s="72"/>
      <c r="K600" s="72"/>
      <c r="L600" s="72"/>
      <c r="M600" s="72"/>
      <c r="N600" s="72"/>
      <c r="O600" s="72"/>
      <c r="P600" s="72"/>
      <c r="Q600" s="72"/>
      <c r="R600" s="72"/>
      <c r="S600" s="72"/>
      <c r="T600" s="72"/>
      <c r="U600" s="72"/>
      <c r="V600" s="72"/>
      <c r="W600" s="72"/>
      <c r="X600" s="72"/>
      <c r="Y600" s="72"/>
      <c r="Z600" s="72"/>
      <c r="AA600" s="72"/>
      <c r="AB600" s="72"/>
      <c r="AC600" s="72"/>
      <c r="AD600" s="72"/>
      <c r="AE600" s="72"/>
      <c r="AF600" s="72"/>
      <c r="AG600" s="72"/>
      <c r="AH600" s="72"/>
      <c r="AI600" s="72"/>
      <c r="AJ600" s="72"/>
    </row>
    <row r="601" spans="1:36" ht="13" x14ac:dyDescent="0.15">
      <c r="A601" s="72"/>
      <c r="B601" s="72"/>
      <c r="C601" s="72"/>
      <c r="D601" s="72"/>
      <c r="E601" s="72"/>
      <c r="F601" s="72"/>
      <c r="G601" s="72"/>
      <c r="H601" s="72"/>
      <c r="I601" s="72"/>
      <c r="J601" s="72"/>
      <c r="K601" s="72"/>
      <c r="L601" s="72"/>
      <c r="M601" s="72"/>
      <c r="N601" s="72"/>
      <c r="O601" s="72"/>
      <c r="P601" s="72"/>
      <c r="Q601" s="72"/>
      <c r="R601" s="72"/>
      <c r="S601" s="72"/>
      <c r="T601" s="72"/>
      <c r="U601" s="72"/>
      <c r="V601" s="72"/>
      <c r="W601" s="72"/>
      <c r="X601" s="72"/>
      <c r="Y601" s="72"/>
      <c r="Z601" s="72"/>
      <c r="AA601" s="72"/>
      <c r="AB601" s="72"/>
      <c r="AC601" s="72"/>
      <c r="AD601" s="72"/>
      <c r="AE601" s="72"/>
      <c r="AF601" s="72"/>
      <c r="AG601" s="72"/>
      <c r="AH601" s="72"/>
      <c r="AI601" s="72"/>
      <c r="AJ601" s="72"/>
    </row>
    <row r="602" spans="1:36" ht="13" x14ac:dyDescent="0.15">
      <c r="A602" s="72"/>
      <c r="B602" s="72"/>
      <c r="C602" s="72"/>
      <c r="D602" s="72"/>
      <c r="E602" s="72"/>
      <c r="F602" s="72"/>
      <c r="G602" s="72"/>
      <c r="H602" s="72"/>
      <c r="I602" s="72"/>
      <c r="J602" s="72"/>
      <c r="K602" s="72"/>
      <c r="L602" s="72"/>
      <c r="M602" s="72"/>
      <c r="N602" s="72"/>
      <c r="O602" s="72"/>
      <c r="P602" s="72"/>
      <c r="Q602" s="72"/>
      <c r="R602" s="72"/>
      <c r="S602" s="72"/>
      <c r="T602" s="72"/>
      <c r="U602" s="72"/>
      <c r="V602" s="72"/>
      <c r="W602" s="72"/>
      <c r="X602" s="72"/>
      <c r="Y602" s="72"/>
      <c r="Z602" s="72"/>
      <c r="AA602" s="72"/>
      <c r="AB602" s="72"/>
      <c r="AC602" s="72"/>
      <c r="AD602" s="72"/>
      <c r="AE602" s="72"/>
      <c r="AF602" s="72"/>
      <c r="AG602" s="72"/>
      <c r="AH602" s="72"/>
      <c r="AI602" s="72"/>
      <c r="AJ602" s="72"/>
    </row>
    <row r="603" spans="1:36" ht="13" x14ac:dyDescent="0.15">
      <c r="A603" s="72"/>
      <c r="B603" s="72"/>
      <c r="C603" s="72"/>
      <c r="D603" s="72"/>
      <c r="E603" s="72"/>
      <c r="F603" s="72"/>
      <c r="G603" s="72"/>
      <c r="H603" s="72"/>
      <c r="I603" s="72"/>
      <c r="J603" s="72"/>
      <c r="K603" s="72"/>
      <c r="L603" s="72"/>
      <c r="M603" s="72"/>
      <c r="N603" s="72"/>
      <c r="O603" s="72"/>
      <c r="P603" s="72"/>
      <c r="Q603" s="72"/>
      <c r="R603" s="72"/>
      <c r="S603" s="72"/>
      <c r="T603" s="72"/>
      <c r="U603" s="72"/>
      <c r="V603" s="72"/>
      <c r="W603" s="72"/>
      <c r="X603" s="72"/>
      <c r="Y603" s="72"/>
      <c r="Z603" s="72"/>
      <c r="AA603" s="72"/>
      <c r="AB603" s="72"/>
      <c r="AC603" s="72"/>
      <c r="AD603" s="72"/>
      <c r="AE603" s="72"/>
      <c r="AF603" s="72"/>
      <c r="AG603" s="72"/>
      <c r="AH603" s="72"/>
      <c r="AI603" s="72"/>
      <c r="AJ603" s="72"/>
    </row>
    <row r="604" spans="1:36" ht="13" x14ac:dyDescent="0.15">
      <c r="A604" s="72"/>
      <c r="B604" s="72"/>
      <c r="C604" s="72"/>
      <c r="D604" s="72"/>
      <c r="E604" s="72"/>
      <c r="F604" s="72"/>
      <c r="G604" s="72"/>
      <c r="H604" s="72"/>
      <c r="I604" s="72"/>
      <c r="J604" s="72"/>
      <c r="K604" s="72"/>
      <c r="L604" s="72"/>
      <c r="M604" s="72"/>
      <c r="N604" s="72"/>
      <c r="O604" s="72"/>
      <c r="P604" s="72"/>
      <c r="Q604" s="72"/>
      <c r="R604" s="72"/>
      <c r="S604" s="72"/>
      <c r="T604" s="72"/>
      <c r="U604" s="72"/>
      <c r="V604" s="72"/>
      <c r="W604" s="72"/>
      <c r="X604" s="72"/>
      <c r="Y604" s="72"/>
      <c r="Z604" s="72"/>
      <c r="AA604" s="72"/>
      <c r="AB604" s="72"/>
      <c r="AC604" s="72"/>
      <c r="AD604" s="72"/>
      <c r="AE604" s="72"/>
      <c r="AF604" s="72"/>
      <c r="AG604" s="72"/>
      <c r="AH604" s="72"/>
      <c r="AI604" s="72"/>
      <c r="AJ604" s="72"/>
    </row>
    <row r="605" spans="1:36" ht="13" x14ac:dyDescent="0.15">
      <c r="A605" s="72"/>
      <c r="B605" s="72"/>
      <c r="C605" s="72"/>
      <c r="D605" s="72"/>
      <c r="E605" s="72"/>
      <c r="F605" s="72"/>
      <c r="G605" s="72"/>
      <c r="H605" s="72"/>
      <c r="I605" s="72"/>
      <c r="J605" s="72"/>
      <c r="K605" s="72"/>
      <c r="L605" s="72"/>
      <c r="M605" s="72"/>
      <c r="N605" s="72"/>
      <c r="O605" s="72"/>
      <c r="P605" s="72"/>
      <c r="Q605" s="72"/>
      <c r="R605" s="72"/>
      <c r="S605" s="72"/>
      <c r="T605" s="72"/>
      <c r="U605" s="72"/>
      <c r="V605" s="72"/>
      <c r="W605" s="72"/>
      <c r="X605" s="72"/>
      <c r="Y605" s="72"/>
      <c r="Z605" s="72"/>
      <c r="AA605" s="72"/>
      <c r="AB605" s="72"/>
      <c r="AC605" s="72"/>
      <c r="AD605" s="72"/>
      <c r="AE605" s="72"/>
      <c r="AF605" s="72"/>
      <c r="AG605" s="72"/>
      <c r="AH605" s="72"/>
      <c r="AI605" s="72"/>
      <c r="AJ605" s="72"/>
    </row>
    <row r="606" spans="1:36" ht="13" x14ac:dyDescent="0.15">
      <c r="A606" s="72"/>
      <c r="B606" s="72"/>
      <c r="C606" s="72"/>
      <c r="D606" s="72"/>
      <c r="E606" s="72"/>
      <c r="F606" s="72"/>
      <c r="G606" s="72"/>
      <c r="H606" s="72"/>
      <c r="I606" s="72"/>
      <c r="J606" s="72"/>
      <c r="K606" s="72"/>
      <c r="L606" s="72"/>
      <c r="M606" s="72"/>
      <c r="N606" s="72"/>
      <c r="O606" s="72"/>
      <c r="P606" s="72"/>
      <c r="Q606" s="72"/>
      <c r="R606" s="72"/>
      <c r="S606" s="72"/>
      <c r="T606" s="72"/>
      <c r="U606" s="72"/>
      <c r="V606" s="72"/>
      <c r="W606" s="72"/>
      <c r="X606" s="72"/>
      <c r="Y606" s="72"/>
      <c r="Z606" s="72"/>
      <c r="AA606" s="72"/>
      <c r="AB606" s="72"/>
      <c r="AC606" s="72"/>
      <c r="AD606" s="72"/>
      <c r="AE606" s="72"/>
      <c r="AF606" s="72"/>
      <c r="AG606" s="72"/>
      <c r="AH606" s="72"/>
      <c r="AI606" s="72"/>
      <c r="AJ606" s="72"/>
    </row>
    <row r="607" spans="1:36" ht="13" x14ac:dyDescent="0.15">
      <c r="A607" s="72"/>
      <c r="B607" s="72"/>
      <c r="C607" s="72"/>
      <c r="D607" s="72"/>
      <c r="E607" s="72"/>
      <c r="F607" s="72"/>
      <c r="G607" s="72"/>
      <c r="H607" s="72"/>
      <c r="I607" s="72"/>
      <c r="J607" s="72"/>
      <c r="K607" s="72"/>
      <c r="L607" s="72"/>
      <c r="M607" s="72"/>
      <c r="N607" s="72"/>
      <c r="O607" s="72"/>
      <c r="P607" s="72"/>
      <c r="Q607" s="72"/>
      <c r="R607" s="72"/>
      <c r="S607" s="72"/>
      <c r="T607" s="72"/>
      <c r="U607" s="72"/>
      <c r="V607" s="72"/>
      <c r="W607" s="72"/>
      <c r="X607" s="72"/>
      <c r="Y607" s="72"/>
      <c r="Z607" s="72"/>
      <c r="AA607" s="72"/>
      <c r="AB607" s="72"/>
      <c r="AC607" s="72"/>
      <c r="AD607" s="72"/>
      <c r="AE607" s="72"/>
      <c r="AF607" s="72"/>
      <c r="AG607" s="72"/>
      <c r="AH607" s="72"/>
      <c r="AI607" s="72"/>
      <c r="AJ607" s="72"/>
    </row>
    <row r="608" spans="1:36" ht="13" x14ac:dyDescent="0.15">
      <c r="A608" s="72"/>
      <c r="B608" s="72"/>
      <c r="C608" s="72"/>
      <c r="D608" s="72"/>
      <c r="E608" s="72"/>
      <c r="F608" s="72"/>
      <c r="G608" s="72"/>
      <c r="H608" s="72"/>
      <c r="I608" s="72"/>
      <c r="J608" s="72"/>
      <c r="K608" s="72"/>
      <c r="L608" s="72"/>
      <c r="M608" s="72"/>
      <c r="N608" s="72"/>
      <c r="O608" s="72"/>
      <c r="P608" s="72"/>
      <c r="Q608" s="72"/>
      <c r="R608" s="72"/>
      <c r="S608" s="72"/>
      <c r="T608" s="72"/>
      <c r="U608" s="72"/>
      <c r="V608" s="72"/>
      <c r="W608" s="72"/>
      <c r="X608" s="72"/>
      <c r="Y608" s="72"/>
      <c r="Z608" s="72"/>
      <c r="AA608" s="72"/>
      <c r="AB608" s="72"/>
      <c r="AC608" s="72"/>
      <c r="AD608" s="72"/>
      <c r="AE608" s="72"/>
      <c r="AF608" s="72"/>
      <c r="AG608" s="72"/>
      <c r="AH608" s="72"/>
      <c r="AI608" s="72"/>
      <c r="AJ608" s="72"/>
    </row>
    <row r="609" spans="1:36" ht="13" x14ac:dyDescent="0.15">
      <c r="A609" s="72"/>
      <c r="B609" s="72"/>
      <c r="C609" s="72"/>
      <c r="D609" s="72"/>
      <c r="E609" s="72"/>
      <c r="F609" s="72"/>
      <c r="G609" s="72"/>
      <c r="H609" s="72"/>
      <c r="I609" s="72"/>
      <c r="J609" s="72"/>
      <c r="K609" s="72"/>
      <c r="L609" s="72"/>
      <c r="M609" s="72"/>
      <c r="N609" s="72"/>
      <c r="O609" s="72"/>
      <c r="P609" s="72"/>
      <c r="Q609" s="72"/>
      <c r="R609" s="72"/>
      <c r="S609" s="72"/>
      <c r="T609" s="72"/>
      <c r="U609" s="72"/>
      <c r="V609" s="72"/>
      <c r="W609" s="72"/>
      <c r="X609" s="72"/>
      <c r="Y609" s="72"/>
      <c r="Z609" s="72"/>
      <c r="AA609" s="72"/>
      <c r="AB609" s="72"/>
      <c r="AC609" s="72"/>
      <c r="AD609" s="72"/>
      <c r="AE609" s="72"/>
      <c r="AF609" s="72"/>
      <c r="AG609" s="72"/>
      <c r="AH609" s="72"/>
      <c r="AI609" s="72"/>
      <c r="AJ609" s="72"/>
    </row>
    <row r="610" spans="1:36" ht="13" x14ac:dyDescent="0.15">
      <c r="A610" s="72"/>
      <c r="B610" s="72"/>
      <c r="C610" s="72"/>
      <c r="D610" s="72"/>
      <c r="E610" s="72"/>
      <c r="F610" s="72"/>
      <c r="G610" s="72"/>
      <c r="H610" s="72"/>
      <c r="I610" s="72"/>
      <c r="J610" s="72"/>
      <c r="K610" s="72"/>
      <c r="L610" s="72"/>
      <c r="M610" s="72"/>
      <c r="N610" s="72"/>
      <c r="O610" s="72"/>
      <c r="P610" s="72"/>
      <c r="Q610" s="72"/>
      <c r="R610" s="72"/>
      <c r="S610" s="72"/>
      <c r="T610" s="72"/>
      <c r="U610" s="72"/>
      <c r="V610" s="72"/>
      <c r="W610" s="72"/>
      <c r="X610" s="72"/>
      <c r="Y610" s="72"/>
      <c r="Z610" s="72"/>
      <c r="AA610" s="72"/>
      <c r="AB610" s="72"/>
      <c r="AC610" s="72"/>
      <c r="AD610" s="72"/>
      <c r="AE610" s="72"/>
      <c r="AF610" s="72"/>
      <c r="AG610" s="72"/>
      <c r="AH610" s="72"/>
      <c r="AI610" s="72"/>
      <c r="AJ610" s="72"/>
    </row>
    <row r="611" spans="1:36" ht="13" x14ac:dyDescent="0.15">
      <c r="A611" s="72"/>
      <c r="B611" s="72"/>
      <c r="C611" s="72"/>
      <c r="D611" s="72"/>
      <c r="E611" s="72"/>
      <c r="F611" s="72"/>
      <c r="G611" s="72"/>
      <c r="H611" s="72"/>
      <c r="I611" s="72"/>
      <c r="J611" s="72"/>
      <c r="K611" s="72"/>
      <c r="L611" s="72"/>
      <c r="M611" s="72"/>
      <c r="N611" s="72"/>
      <c r="O611" s="72"/>
      <c r="P611" s="72"/>
      <c r="Q611" s="72"/>
      <c r="R611" s="72"/>
      <c r="S611" s="72"/>
      <c r="T611" s="72"/>
      <c r="U611" s="72"/>
      <c r="V611" s="72"/>
      <c r="W611" s="72"/>
      <c r="X611" s="72"/>
      <c r="Y611" s="72"/>
      <c r="Z611" s="72"/>
      <c r="AA611" s="72"/>
      <c r="AB611" s="72"/>
      <c r="AC611" s="72"/>
      <c r="AD611" s="72"/>
      <c r="AE611" s="72"/>
      <c r="AF611" s="72"/>
      <c r="AG611" s="72"/>
      <c r="AH611" s="72"/>
      <c r="AI611" s="72"/>
      <c r="AJ611" s="72"/>
    </row>
    <row r="612" spans="1:36" ht="13" x14ac:dyDescent="0.15">
      <c r="A612" s="72"/>
      <c r="B612" s="72"/>
      <c r="C612" s="72"/>
      <c r="D612" s="72"/>
      <c r="E612" s="72"/>
      <c r="F612" s="72"/>
      <c r="G612" s="72"/>
      <c r="H612" s="72"/>
      <c r="I612" s="72"/>
      <c r="J612" s="72"/>
      <c r="K612" s="72"/>
      <c r="L612" s="72"/>
      <c r="M612" s="72"/>
      <c r="N612" s="72"/>
      <c r="O612" s="72"/>
      <c r="P612" s="72"/>
      <c r="Q612" s="72"/>
      <c r="R612" s="72"/>
      <c r="S612" s="72"/>
      <c r="T612" s="72"/>
      <c r="U612" s="72"/>
      <c r="V612" s="72"/>
      <c r="W612" s="72"/>
      <c r="X612" s="72"/>
      <c r="Y612" s="72"/>
      <c r="Z612" s="72"/>
      <c r="AA612" s="72"/>
      <c r="AB612" s="72"/>
      <c r="AC612" s="72"/>
      <c r="AD612" s="72"/>
      <c r="AE612" s="72"/>
      <c r="AF612" s="72"/>
      <c r="AG612" s="72"/>
      <c r="AH612" s="72"/>
      <c r="AI612" s="72"/>
      <c r="AJ612" s="72"/>
    </row>
    <row r="613" spans="1:36" ht="13" x14ac:dyDescent="0.15">
      <c r="A613" s="72"/>
      <c r="B613" s="72"/>
      <c r="C613" s="72"/>
      <c r="D613" s="72"/>
      <c r="E613" s="72"/>
      <c r="F613" s="72"/>
      <c r="G613" s="72"/>
      <c r="H613" s="72"/>
      <c r="I613" s="72"/>
      <c r="J613" s="72"/>
      <c r="K613" s="72"/>
      <c r="L613" s="72"/>
      <c r="M613" s="72"/>
      <c r="N613" s="72"/>
      <c r="O613" s="72"/>
      <c r="P613" s="72"/>
      <c r="Q613" s="72"/>
      <c r="R613" s="72"/>
      <c r="S613" s="72"/>
      <c r="T613" s="72"/>
      <c r="U613" s="72"/>
      <c r="V613" s="72"/>
      <c r="W613" s="72"/>
      <c r="X613" s="72"/>
      <c r="Y613" s="72"/>
      <c r="Z613" s="72"/>
      <c r="AA613" s="72"/>
      <c r="AB613" s="72"/>
      <c r="AC613" s="72"/>
      <c r="AD613" s="72"/>
      <c r="AE613" s="72"/>
      <c r="AF613" s="72"/>
      <c r="AG613" s="72"/>
      <c r="AH613" s="72"/>
      <c r="AI613" s="72"/>
      <c r="AJ613" s="72"/>
    </row>
    <row r="614" spans="1:36" ht="13" x14ac:dyDescent="0.15">
      <c r="A614" s="72"/>
      <c r="B614" s="72"/>
      <c r="C614" s="72"/>
      <c r="D614" s="72"/>
      <c r="E614" s="72"/>
      <c r="F614" s="72"/>
      <c r="G614" s="72"/>
      <c r="H614" s="72"/>
      <c r="I614" s="72"/>
      <c r="J614" s="72"/>
      <c r="K614" s="72"/>
      <c r="L614" s="72"/>
      <c r="M614" s="72"/>
      <c r="N614" s="72"/>
      <c r="O614" s="72"/>
      <c r="P614" s="72"/>
      <c r="Q614" s="72"/>
      <c r="R614" s="72"/>
      <c r="S614" s="72"/>
      <c r="T614" s="72"/>
      <c r="U614" s="72"/>
      <c r="V614" s="72"/>
      <c r="W614" s="72"/>
      <c r="X614" s="72"/>
      <c r="Y614" s="72"/>
      <c r="Z614" s="72"/>
      <c r="AA614" s="72"/>
      <c r="AB614" s="72"/>
      <c r="AC614" s="72"/>
      <c r="AD614" s="72"/>
      <c r="AE614" s="72"/>
      <c r="AF614" s="72"/>
      <c r="AG614" s="72"/>
      <c r="AH614" s="72"/>
      <c r="AI614" s="72"/>
      <c r="AJ614" s="72"/>
    </row>
    <row r="615" spans="1:36" ht="13" x14ac:dyDescent="0.15">
      <c r="A615" s="72"/>
      <c r="B615" s="72"/>
      <c r="C615" s="72"/>
      <c r="D615" s="72"/>
      <c r="E615" s="72"/>
      <c r="F615" s="72"/>
      <c r="G615" s="72"/>
      <c r="H615" s="72"/>
      <c r="I615" s="72"/>
      <c r="J615" s="72"/>
      <c r="K615" s="72"/>
      <c r="L615" s="72"/>
      <c r="M615" s="72"/>
      <c r="N615" s="72"/>
      <c r="O615" s="72"/>
      <c r="P615" s="72"/>
      <c r="Q615" s="72"/>
      <c r="R615" s="72"/>
      <c r="S615" s="72"/>
      <c r="T615" s="72"/>
      <c r="U615" s="72"/>
      <c r="V615" s="72"/>
      <c r="W615" s="72"/>
      <c r="X615" s="72"/>
      <c r="Y615" s="72"/>
      <c r="Z615" s="72"/>
      <c r="AA615" s="72"/>
      <c r="AB615" s="72"/>
      <c r="AC615" s="72"/>
      <c r="AD615" s="72"/>
      <c r="AE615" s="72"/>
      <c r="AF615" s="72"/>
      <c r="AG615" s="72"/>
      <c r="AH615" s="72"/>
      <c r="AI615" s="72"/>
      <c r="AJ615" s="72"/>
    </row>
    <row r="616" spans="1:36" ht="13" x14ac:dyDescent="0.15">
      <c r="A616" s="72"/>
      <c r="B616" s="72"/>
      <c r="C616" s="72"/>
      <c r="D616" s="72"/>
      <c r="E616" s="72"/>
      <c r="F616" s="72"/>
      <c r="G616" s="72"/>
      <c r="H616" s="72"/>
      <c r="I616" s="72"/>
      <c r="J616" s="72"/>
      <c r="K616" s="72"/>
      <c r="L616" s="72"/>
      <c r="M616" s="72"/>
      <c r="N616" s="72"/>
      <c r="O616" s="72"/>
      <c r="P616" s="72"/>
      <c r="Q616" s="72"/>
      <c r="R616" s="72"/>
      <c r="S616" s="72"/>
      <c r="T616" s="72"/>
      <c r="U616" s="72"/>
      <c r="V616" s="72"/>
      <c r="W616" s="72"/>
      <c r="X616" s="72"/>
      <c r="Y616" s="72"/>
      <c r="Z616" s="72"/>
      <c r="AA616" s="72"/>
      <c r="AB616" s="72"/>
      <c r="AC616" s="72"/>
      <c r="AD616" s="72"/>
      <c r="AE616" s="72"/>
      <c r="AF616" s="72"/>
      <c r="AG616" s="72"/>
      <c r="AH616" s="72"/>
      <c r="AI616" s="72"/>
      <c r="AJ616" s="72"/>
    </row>
    <row r="617" spans="1:36" ht="13" x14ac:dyDescent="0.15">
      <c r="A617" s="72"/>
      <c r="B617" s="72"/>
      <c r="C617" s="72"/>
      <c r="D617" s="72"/>
      <c r="E617" s="72"/>
      <c r="F617" s="72"/>
      <c r="G617" s="72"/>
      <c r="H617" s="72"/>
      <c r="I617" s="72"/>
      <c r="J617" s="72"/>
      <c r="K617" s="72"/>
      <c r="L617" s="72"/>
      <c r="M617" s="72"/>
      <c r="N617" s="72"/>
      <c r="O617" s="72"/>
      <c r="P617" s="72"/>
      <c r="Q617" s="72"/>
      <c r="R617" s="72"/>
      <c r="S617" s="72"/>
      <c r="T617" s="72"/>
      <c r="U617" s="72"/>
      <c r="V617" s="72"/>
      <c r="W617" s="72"/>
      <c r="X617" s="72"/>
      <c r="Y617" s="72"/>
      <c r="Z617" s="72"/>
      <c r="AA617" s="72"/>
      <c r="AB617" s="72"/>
      <c r="AC617" s="72"/>
      <c r="AD617" s="72"/>
      <c r="AE617" s="72"/>
      <c r="AF617" s="72"/>
      <c r="AG617" s="72"/>
      <c r="AH617" s="72"/>
      <c r="AI617" s="72"/>
      <c r="AJ617" s="72"/>
    </row>
    <row r="618" spans="1:36" ht="13" x14ac:dyDescent="0.15">
      <c r="A618" s="72"/>
      <c r="B618" s="72"/>
      <c r="C618" s="72"/>
      <c r="D618" s="72"/>
      <c r="E618" s="72"/>
      <c r="F618" s="72"/>
      <c r="G618" s="72"/>
      <c r="H618" s="72"/>
      <c r="I618" s="72"/>
      <c r="J618" s="72"/>
      <c r="K618" s="72"/>
      <c r="L618" s="72"/>
      <c r="M618" s="72"/>
      <c r="N618" s="72"/>
      <c r="O618" s="72"/>
      <c r="P618" s="72"/>
      <c r="Q618" s="72"/>
      <c r="R618" s="72"/>
      <c r="S618" s="72"/>
      <c r="T618" s="72"/>
      <c r="U618" s="72"/>
      <c r="V618" s="72"/>
      <c r="W618" s="72"/>
      <c r="X618" s="72"/>
      <c r="Y618" s="72"/>
      <c r="Z618" s="72"/>
      <c r="AA618" s="72"/>
      <c r="AB618" s="72"/>
      <c r="AC618" s="72"/>
      <c r="AD618" s="72"/>
      <c r="AE618" s="72"/>
      <c r="AF618" s="72"/>
      <c r="AG618" s="72"/>
      <c r="AH618" s="72"/>
      <c r="AI618" s="72"/>
      <c r="AJ618" s="72"/>
    </row>
    <row r="619" spans="1:36" ht="13" x14ac:dyDescent="0.15">
      <c r="A619" s="72"/>
      <c r="B619" s="72"/>
      <c r="C619" s="72"/>
      <c r="D619" s="72"/>
      <c r="E619" s="72"/>
      <c r="F619" s="72"/>
      <c r="G619" s="72"/>
      <c r="H619" s="72"/>
      <c r="I619" s="72"/>
      <c r="J619" s="72"/>
      <c r="K619" s="72"/>
      <c r="L619" s="72"/>
      <c r="M619" s="72"/>
      <c r="N619" s="72"/>
      <c r="O619" s="72"/>
      <c r="P619" s="72"/>
      <c r="Q619" s="72"/>
      <c r="R619" s="72"/>
      <c r="S619" s="72"/>
      <c r="T619" s="72"/>
      <c r="U619" s="72"/>
      <c r="V619" s="72"/>
      <c r="W619" s="72"/>
      <c r="X619" s="72"/>
      <c r="Y619" s="72"/>
      <c r="Z619" s="72"/>
      <c r="AA619" s="72"/>
      <c r="AB619" s="72"/>
      <c r="AC619" s="72"/>
      <c r="AD619" s="72"/>
      <c r="AE619" s="72"/>
      <c r="AF619" s="72"/>
      <c r="AG619" s="72"/>
      <c r="AH619" s="72"/>
      <c r="AI619" s="72"/>
      <c r="AJ619" s="72"/>
    </row>
    <row r="620" spans="1:36" ht="13" x14ac:dyDescent="0.15">
      <c r="A620" s="72"/>
      <c r="B620" s="72"/>
      <c r="C620" s="72"/>
      <c r="D620" s="72"/>
      <c r="E620" s="72"/>
      <c r="F620" s="72"/>
      <c r="G620" s="72"/>
      <c r="H620" s="72"/>
      <c r="I620" s="72"/>
      <c r="J620" s="72"/>
      <c r="K620" s="72"/>
      <c r="L620" s="72"/>
      <c r="M620" s="72"/>
      <c r="N620" s="72"/>
      <c r="O620" s="72"/>
      <c r="P620" s="72"/>
      <c r="Q620" s="72"/>
      <c r="R620" s="72"/>
      <c r="S620" s="72"/>
      <c r="T620" s="72"/>
      <c r="U620" s="72"/>
      <c r="V620" s="72"/>
      <c r="W620" s="72"/>
      <c r="X620" s="72"/>
      <c r="Y620" s="72"/>
      <c r="Z620" s="72"/>
      <c r="AA620" s="72"/>
      <c r="AB620" s="72"/>
      <c r="AC620" s="72"/>
      <c r="AD620" s="72"/>
      <c r="AE620" s="72"/>
      <c r="AF620" s="72"/>
      <c r="AG620" s="72"/>
      <c r="AH620" s="72"/>
      <c r="AI620" s="72"/>
      <c r="AJ620" s="72"/>
    </row>
    <row r="621" spans="1:36" ht="13" x14ac:dyDescent="0.15">
      <c r="A621" s="72"/>
      <c r="B621" s="72"/>
      <c r="C621" s="72"/>
      <c r="D621" s="72"/>
      <c r="E621" s="72"/>
      <c r="F621" s="72"/>
      <c r="G621" s="72"/>
      <c r="H621" s="72"/>
      <c r="I621" s="72"/>
      <c r="J621" s="72"/>
      <c r="K621" s="72"/>
      <c r="L621" s="72"/>
      <c r="M621" s="72"/>
      <c r="N621" s="72"/>
      <c r="O621" s="72"/>
      <c r="P621" s="72"/>
      <c r="Q621" s="72"/>
      <c r="R621" s="72"/>
      <c r="S621" s="72"/>
      <c r="T621" s="72"/>
      <c r="U621" s="72"/>
      <c r="V621" s="72"/>
      <c r="W621" s="72"/>
      <c r="X621" s="72"/>
      <c r="Y621" s="72"/>
      <c r="Z621" s="72"/>
      <c r="AA621" s="72"/>
      <c r="AB621" s="72"/>
      <c r="AC621" s="72"/>
      <c r="AD621" s="72"/>
      <c r="AE621" s="72"/>
      <c r="AF621" s="72"/>
      <c r="AG621" s="72"/>
      <c r="AH621" s="72"/>
      <c r="AI621" s="72"/>
      <c r="AJ621" s="72"/>
    </row>
    <row r="622" spans="1:36" ht="13" x14ac:dyDescent="0.15">
      <c r="A622" s="72"/>
      <c r="B622" s="72"/>
      <c r="C622" s="72"/>
      <c r="D622" s="72"/>
      <c r="E622" s="72"/>
      <c r="F622" s="72"/>
      <c r="G622" s="72"/>
      <c r="H622" s="72"/>
      <c r="I622" s="72"/>
      <c r="J622" s="72"/>
      <c r="K622" s="72"/>
      <c r="L622" s="72"/>
      <c r="M622" s="72"/>
      <c r="N622" s="72"/>
      <c r="O622" s="72"/>
      <c r="P622" s="72"/>
      <c r="Q622" s="72"/>
      <c r="R622" s="72"/>
      <c r="S622" s="72"/>
      <c r="T622" s="72"/>
      <c r="U622" s="72"/>
      <c r="V622" s="72"/>
      <c r="W622" s="72"/>
      <c r="X622" s="72"/>
      <c r="Y622" s="72"/>
      <c r="Z622" s="72"/>
      <c r="AA622" s="72"/>
      <c r="AB622" s="72"/>
      <c r="AC622" s="72"/>
      <c r="AD622" s="72"/>
      <c r="AE622" s="72"/>
      <c r="AF622" s="72"/>
      <c r="AG622" s="72"/>
      <c r="AH622" s="72"/>
      <c r="AI622" s="72"/>
      <c r="AJ622" s="72"/>
    </row>
    <row r="623" spans="1:36" ht="13" x14ac:dyDescent="0.15">
      <c r="A623" s="72"/>
      <c r="B623" s="72"/>
      <c r="C623" s="72"/>
      <c r="D623" s="72"/>
      <c r="E623" s="72"/>
      <c r="F623" s="72"/>
      <c r="G623" s="72"/>
      <c r="H623" s="72"/>
      <c r="I623" s="72"/>
      <c r="J623" s="72"/>
      <c r="K623" s="72"/>
      <c r="L623" s="72"/>
      <c r="M623" s="72"/>
      <c r="N623" s="72"/>
      <c r="O623" s="72"/>
      <c r="P623" s="72"/>
      <c r="Q623" s="72"/>
      <c r="R623" s="72"/>
      <c r="S623" s="72"/>
      <c r="T623" s="72"/>
      <c r="U623" s="72"/>
      <c r="V623" s="72"/>
      <c r="W623" s="72"/>
      <c r="X623" s="72"/>
      <c r="Y623" s="72"/>
      <c r="Z623" s="72"/>
      <c r="AA623" s="72"/>
      <c r="AB623" s="72"/>
      <c r="AC623" s="72"/>
      <c r="AD623" s="72"/>
      <c r="AE623" s="72"/>
      <c r="AF623" s="72"/>
      <c r="AG623" s="72"/>
      <c r="AH623" s="72"/>
      <c r="AI623" s="72"/>
      <c r="AJ623" s="72"/>
    </row>
    <row r="624" spans="1:36" ht="13" x14ac:dyDescent="0.15">
      <c r="A624" s="72"/>
      <c r="B624" s="72"/>
      <c r="C624" s="72"/>
      <c r="D624" s="72"/>
      <c r="E624" s="72"/>
      <c r="F624" s="72"/>
      <c r="G624" s="72"/>
      <c r="H624" s="72"/>
      <c r="I624" s="72"/>
      <c r="J624" s="72"/>
      <c r="K624" s="72"/>
      <c r="L624" s="72"/>
      <c r="M624" s="72"/>
      <c r="N624" s="72"/>
      <c r="O624" s="72"/>
      <c r="P624" s="72"/>
      <c r="Q624" s="72"/>
      <c r="R624" s="72"/>
      <c r="S624" s="72"/>
      <c r="T624" s="72"/>
      <c r="U624" s="72"/>
      <c r="V624" s="72"/>
      <c r="W624" s="72"/>
      <c r="X624" s="72"/>
      <c r="Y624" s="72"/>
      <c r="Z624" s="72"/>
      <c r="AA624" s="72"/>
      <c r="AB624" s="72"/>
      <c r="AC624" s="72"/>
      <c r="AD624" s="72"/>
      <c r="AE624" s="72"/>
      <c r="AF624" s="72"/>
      <c r="AG624" s="72"/>
      <c r="AH624" s="72"/>
      <c r="AI624" s="72"/>
      <c r="AJ624" s="72"/>
    </row>
    <row r="625" spans="1:36" ht="13" x14ac:dyDescent="0.15">
      <c r="A625" s="72"/>
      <c r="B625" s="72"/>
      <c r="C625" s="72"/>
      <c r="D625" s="72"/>
      <c r="E625" s="72"/>
      <c r="F625" s="72"/>
      <c r="G625" s="72"/>
      <c r="H625" s="72"/>
      <c r="I625" s="72"/>
      <c r="J625" s="72"/>
      <c r="K625" s="72"/>
      <c r="L625" s="72"/>
      <c r="M625" s="72"/>
      <c r="N625" s="72"/>
      <c r="O625" s="72"/>
      <c r="P625" s="72"/>
      <c r="Q625" s="72"/>
      <c r="R625" s="72"/>
      <c r="S625" s="72"/>
      <c r="T625" s="72"/>
      <c r="U625" s="72"/>
      <c r="V625" s="72"/>
      <c r="W625" s="72"/>
      <c r="X625" s="72"/>
      <c r="Y625" s="72"/>
      <c r="Z625" s="72"/>
      <c r="AA625" s="72"/>
      <c r="AB625" s="72"/>
      <c r="AC625" s="72"/>
      <c r="AD625" s="72"/>
      <c r="AE625" s="72"/>
      <c r="AF625" s="72"/>
      <c r="AG625" s="72"/>
      <c r="AH625" s="72"/>
      <c r="AI625" s="72"/>
      <c r="AJ625" s="72"/>
    </row>
    <row r="626" spans="1:36" ht="13" x14ac:dyDescent="0.15">
      <c r="A626" s="72"/>
      <c r="B626" s="72"/>
      <c r="C626" s="72"/>
      <c r="D626" s="72"/>
      <c r="E626" s="72"/>
      <c r="F626" s="72"/>
      <c r="G626" s="72"/>
      <c r="H626" s="72"/>
      <c r="I626" s="72"/>
      <c r="J626" s="72"/>
      <c r="K626" s="72"/>
      <c r="L626" s="72"/>
      <c r="M626" s="72"/>
      <c r="N626" s="72"/>
      <c r="O626" s="72"/>
      <c r="P626" s="72"/>
      <c r="Q626" s="72"/>
      <c r="R626" s="72"/>
      <c r="S626" s="72"/>
      <c r="T626" s="72"/>
      <c r="U626" s="72"/>
      <c r="V626" s="72"/>
      <c r="W626" s="72"/>
      <c r="X626" s="72"/>
      <c r="Y626" s="72"/>
      <c r="Z626" s="72"/>
      <c r="AA626" s="72"/>
      <c r="AB626" s="72"/>
      <c r="AC626" s="72"/>
      <c r="AD626" s="72"/>
      <c r="AE626" s="72"/>
      <c r="AF626" s="72"/>
      <c r="AG626" s="72"/>
      <c r="AH626" s="72"/>
      <c r="AI626" s="72"/>
      <c r="AJ626" s="72"/>
    </row>
    <row r="627" spans="1:36" ht="13" x14ac:dyDescent="0.15">
      <c r="A627" s="72"/>
      <c r="B627" s="72"/>
      <c r="C627" s="72"/>
      <c r="D627" s="72"/>
      <c r="E627" s="72"/>
      <c r="F627" s="72"/>
      <c r="G627" s="72"/>
      <c r="H627" s="72"/>
      <c r="I627" s="72"/>
      <c r="J627" s="72"/>
      <c r="K627" s="72"/>
      <c r="L627" s="72"/>
      <c r="M627" s="72"/>
      <c r="N627" s="72"/>
      <c r="O627" s="72"/>
      <c r="P627" s="72"/>
      <c r="Q627" s="72"/>
      <c r="R627" s="72"/>
      <c r="S627" s="72"/>
      <c r="T627" s="72"/>
      <c r="U627" s="72"/>
      <c r="V627" s="72"/>
      <c r="W627" s="72"/>
      <c r="X627" s="72"/>
      <c r="Y627" s="72"/>
      <c r="Z627" s="72"/>
      <c r="AA627" s="72"/>
      <c r="AB627" s="72"/>
      <c r="AC627" s="72"/>
      <c r="AD627" s="72"/>
      <c r="AE627" s="72"/>
      <c r="AF627" s="72"/>
      <c r="AG627" s="72"/>
      <c r="AH627" s="72"/>
      <c r="AI627" s="72"/>
      <c r="AJ627" s="72"/>
    </row>
    <row r="628" spans="1:36" ht="13" x14ac:dyDescent="0.15">
      <c r="A628" s="72"/>
      <c r="B628" s="72"/>
      <c r="C628" s="72"/>
      <c r="D628" s="72"/>
      <c r="E628" s="72"/>
      <c r="F628" s="72"/>
      <c r="G628" s="72"/>
      <c r="H628" s="72"/>
      <c r="I628" s="72"/>
      <c r="J628" s="72"/>
      <c r="K628" s="72"/>
      <c r="L628" s="72"/>
      <c r="M628" s="72"/>
      <c r="N628" s="72"/>
      <c r="O628" s="72"/>
      <c r="P628" s="72"/>
      <c r="Q628" s="72"/>
      <c r="R628" s="72"/>
      <c r="S628" s="72"/>
      <c r="T628" s="72"/>
      <c r="U628" s="72"/>
      <c r="V628" s="72"/>
      <c r="W628" s="72"/>
      <c r="X628" s="72"/>
      <c r="Y628" s="72"/>
      <c r="Z628" s="72"/>
      <c r="AA628" s="72"/>
      <c r="AB628" s="72"/>
      <c r="AC628" s="72"/>
      <c r="AD628" s="72"/>
      <c r="AE628" s="72"/>
      <c r="AF628" s="72"/>
      <c r="AG628" s="72"/>
      <c r="AH628" s="72"/>
      <c r="AI628" s="72"/>
      <c r="AJ628" s="72"/>
    </row>
    <row r="629" spans="1:36" ht="13" x14ac:dyDescent="0.15">
      <c r="A629" s="72"/>
      <c r="B629" s="72"/>
      <c r="C629" s="72"/>
      <c r="D629" s="72"/>
      <c r="E629" s="72"/>
      <c r="F629" s="72"/>
      <c r="G629" s="72"/>
      <c r="H629" s="72"/>
      <c r="I629" s="72"/>
      <c r="J629" s="72"/>
      <c r="K629" s="72"/>
      <c r="L629" s="72"/>
      <c r="M629" s="72"/>
      <c r="N629" s="72"/>
      <c r="O629" s="72"/>
      <c r="P629" s="72"/>
      <c r="Q629" s="72"/>
      <c r="R629" s="72"/>
      <c r="S629" s="72"/>
      <c r="T629" s="72"/>
      <c r="U629" s="72"/>
      <c r="V629" s="72"/>
      <c r="W629" s="72"/>
      <c r="X629" s="72"/>
      <c r="Y629" s="72"/>
      <c r="Z629" s="72"/>
      <c r="AA629" s="72"/>
      <c r="AB629" s="72"/>
      <c r="AC629" s="72"/>
      <c r="AD629" s="72"/>
      <c r="AE629" s="72"/>
      <c r="AF629" s="72"/>
      <c r="AG629" s="72"/>
      <c r="AH629" s="72"/>
      <c r="AI629" s="72"/>
      <c r="AJ629" s="72"/>
    </row>
    <row r="630" spans="1:36" ht="13" x14ac:dyDescent="0.15">
      <c r="A630" s="72"/>
      <c r="B630" s="72"/>
      <c r="C630" s="72"/>
      <c r="D630" s="72"/>
      <c r="E630" s="72"/>
      <c r="F630" s="72"/>
      <c r="G630" s="72"/>
      <c r="H630" s="72"/>
      <c r="I630" s="72"/>
      <c r="J630" s="72"/>
      <c r="K630" s="72"/>
      <c r="L630" s="72"/>
      <c r="M630" s="72"/>
      <c r="N630" s="72"/>
      <c r="O630" s="72"/>
      <c r="P630" s="72"/>
      <c r="Q630" s="72"/>
      <c r="R630" s="72"/>
      <c r="S630" s="72"/>
      <c r="T630" s="72"/>
      <c r="U630" s="72"/>
      <c r="V630" s="72"/>
      <c r="W630" s="72"/>
      <c r="X630" s="72"/>
      <c r="Y630" s="72"/>
      <c r="Z630" s="72"/>
      <c r="AA630" s="72"/>
      <c r="AB630" s="72"/>
      <c r="AC630" s="72"/>
      <c r="AD630" s="72"/>
      <c r="AE630" s="72"/>
      <c r="AF630" s="72"/>
      <c r="AG630" s="72"/>
      <c r="AH630" s="72"/>
      <c r="AI630" s="72"/>
      <c r="AJ630" s="72"/>
    </row>
    <row r="631" spans="1:36" ht="13" x14ac:dyDescent="0.15">
      <c r="A631" s="72"/>
      <c r="B631" s="72"/>
      <c r="C631" s="72"/>
      <c r="D631" s="72"/>
      <c r="E631" s="72"/>
      <c r="F631" s="72"/>
      <c r="G631" s="72"/>
      <c r="H631" s="72"/>
      <c r="I631" s="72"/>
      <c r="J631" s="72"/>
      <c r="K631" s="72"/>
      <c r="L631" s="72"/>
      <c r="M631" s="72"/>
      <c r="N631" s="72"/>
      <c r="O631" s="72"/>
      <c r="P631" s="72"/>
      <c r="Q631" s="72"/>
      <c r="R631" s="72"/>
      <c r="S631" s="72"/>
      <c r="T631" s="72"/>
      <c r="U631" s="72"/>
      <c r="V631" s="72"/>
      <c r="W631" s="72"/>
      <c r="X631" s="72"/>
      <c r="Y631" s="72"/>
      <c r="Z631" s="72"/>
      <c r="AA631" s="72"/>
      <c r="AB631" s="72"/>
      <c r="AC631" s="72"/>
      <c r="AD631" s="72"/>
      <c r="AE631" s="72"/>
      <c r="AF631" s="72"/>
      <c r="AG631" s="72"/>
      <c r="AH631" s="72"/>
      <c r="AI631" s="72"/>
      <c r="AJ631" s="72"/>
    </row>
    <row r="632" spans="1:36" ht="13" x14ac:dyDescent="0.15">
      <c r="A632" s="72"/>
      <c r="B632" s="72"/>
      <c r="C632" s="72"/>
      <c r="D632" s="72"/>
      <c r="E632" s="72"/>
      <c r="F632" s="72"/>
      <c r="G632" s="72"/>
      <c r="H632" s="72"/>
      <c r="I632" s="72"/>
      <c r="J632" s="72"/>
      <c r="K632" s="72"/>
      <c r="L632" s="72"/>
      <c r="M632" s="72"/>
      <c r="N632" s="72"/>
      <c r="O632" s="72"/>
      <c r="P632" s="72"/>
      <c r="Q632" s="72"/>
      <c r="R632" s="72"/>
      <c r="S632" s="72"/>
      <c r="T632" s="72"/>
      <c r="U632" s="72"/>
      <c r="V632" s="72"/>
      <c r="W632" s="72"/>
      <c r="X632" s="72"/>
      <c r="Y632" s="72"/>
      <c r="Z632" s="72"/>
      <c r="AA632" s="72"/>
      <c r="AB632" s="72"/>
      <c r="AC632" s="72"/>
      <c r="AD632" s="72"/>
      <c r="AE632" s="72"/>
      <c r="AF632" s="72"/>
      <c r="AG632" s="72"/>
      <c r="AH632" s="72"/>
      <c r="AI632" s="72"/>
      <c r="AJ632" s="72"/>
    </row>
    <row r="633" spans="1:36" ht="13" x14ac:dyDescent="0.15">
      <c r="A633" s="72"/>
      <c r="B633" s="72"/>
      <c r="C633" s="72"/>
      <c r="D633" s="72"/>
      <c r="E633" s="72"/>
      <c r="F633" s="72"/>
      <c r="G633" s="72"/>
      <c r="H633" s="72"/>
      <c r="I633" s="72"/>
      <c r="J633" s="72"/>
      <c r="K633" s="72"/>
      <c r="L633" s="72"/>
      <c r="M633" s="72"/>
      <c r="N633" s="72"/>
      <c r="O633" s="72"/>
      <c r="P633" s="72"/>
      <c r="Q633" s="72"/>
      <c r="R633" s="72"/>
      <c r="S633" s="72"/>
      <c r="T633" s="72"/>
      <c r="U633" s="72"/>
      <c r="V633" s="72"/>
      <c r="W633" s="72"/>
      <c r="X633" s="72"/>
      <c r="Y633" s="72"/>
      <c r="Z633" s="72"/>
      <c r="AA633" s="72"/>
      <c r="AB633" s="72"/>
      <c r="AC633" s="72"/>
      <c r="AD633" s="72"/>
      <c r="AE633" s="72"/>
      <c r="AF633" s="72"/>
      <c r="AG633" s="72"/>
      <c r="AH633" s="72"/>
      <c r="AI633" s="72"/>
      <c r="AJ633" s="72"/>
    </row>
    <row r="634" spans="1:36" ht="13" x14ac:dyDescent="0.15">
      <c r="A634" s="72"/>
      <c r="B634" s="72"/>
      <c r="C634" s="72"/>
      <c r="D634" s="72"/>
      <c r="E634" s="72"/>
      <c r="F634" s="72"/>
      <c r="G634" s="72"/>
      <c r="H634" s="72"/>
      <c r="I634" s="72"/>
      <c r="J634" s="72"/>
      <c r="K634" s="72"/>
      <c r="L634" s="72"/>
      <c r="M634" s="72"/>
      <c r="N634" s="72"/>
      <c r="O634" s="72"/>
      <c r="P634" s="72"/>
      <c r="Q634" s="72"/>
      <c r="R634" s="72"/>
      <c r="S634" s="72"/>
      <c r="T634" s="72"/>
      <c r="U634" s="72"/>
      <c r="V634" s="72"/>
      <c r="W634" s="72"/>
      <c r="X634" s="72"/>
      <c r="Y634" s="72"/>
      <c r="Z634" s="72"/>
      <c r="AA634" s="72"/>
      <c r="AB634" s="72"/>
      <c r="AC634" s="72"/>
      <c r="AD634" s="72"/>
      <c r="AE634" s="72"/>
      <c r="AF634" s="72"/>
      <c r="AG634" s="72"/>
      <c r="AH634" s="72"/>
      <c r="AI634" s="72"/>
      <c r="AJ634" s="72"/>
    </row>
    <row r="635" spans="1:36" ht="13" x14ac:dyDescent="0.15">
      <c r="A635" s="72"/>
      <c r="B635" s="72"/>
      <c r="C635" s="72"/>
      <c r="D635" s="72"/>
      <c r="E635" s="72"/>
      <c r="F635" s="72"/>
      <c r="G635" s="72"/>
      <c r="H635" s="72"/>
      <c r="I635" s="72"/>
      <c r="J635" s="72"/>
      <c r="K635" s="72"/>
      <c r="L635" s="72"/>
      <c r="M635" s="72"/>
      <c r="N635" s="72"/>
      <c r="O635" s="72"/>
      <c r="P635" s="72"/>
      <c r="Q635" s="72"/>
      <c r="R635" s="72"/>
      <c r="S635" s="72"/>
      <c r="T635" s="72"/>
      <c r="U635" s="72"/>
      <c r="V635" s="72"/>
      <c r="W635" s="72"/>
      <c r="X635" s="72"/>
      <c r="Y635" s="72"/>
      <c r="Z635" s="72"/>
      <c r="AA635" s="72"/>
      <c r="AB635" s="72"/>
      <c r="AC635" s="72"/>
      <c r="AD635" s="72"/>
      <c r="AE635" s="72"/>
      <c r="AF635" s="72"/>
      <c r="AG635" s="72"/>
      <c r="AH635" s="72"/>
      <c r="AI635" s="72"/>
      <c r="AJ635" s="72"/>
    </row>
    <row r="636" spans="1:36" ht="13" x14ac:dyDescent="0.15">
      <c r="A636" s="72"/>
      <c r="B636" s="72"/>
      <c r="C636" s="72"/>
      <c r="D636" s="72"/>
      <c r="E636" s="72"/>
      <c r="F636" s="72"/>
      <c r="G636" s="72"/>
      <c r="H636" s="72"/>
      <c r="I636" s="72"/>
      <c r="J636" s="72"/>
      <c r="K636" s="72"/>
      <c r="L636" s="72"/>
      <c r="M636" s="72"/>
      <c r="N636" s="72"/>
      <c r="O636" s="72"/>
      <c r="P636" s="72"/>
      <c r="Q636" s="72"/>
      <c r="R636" s="72"/>
      <c r="S636" s="72"/>
      <c r="T636" s="72"/>
      <c r="U636" s="72"/>
      <c r="V636" s="72"/>
      <c r="W636" s="72"/>
      <c r="X636" s="72"/>
      <c r="Y636" s="72"/>
      <c r="Z636" s="72"/>
      <c r="AA636" s="72"/>
      <c r="AB636" s="72"/>
      <c r="AC636" s="72"/>
      <c r="AD636" s="72"/>
      <c r="AE636" s="72"/>
      <c r="AF636" s="72"/>
      <c r="AG636" s="72"/>
      <c r="AH636" s="72"/>
      <c r="AI636" s="72"/>
      <c r="AJ636" s="72"/>
    </row>
    <row r="637" spans="1:36" ht="13" x14ac:dyDescent="0.15">
      <c r="A637" s="72"/>
      <c r="B637" s="72"/>
      <c r="C637" s="72"/>
      <c r="D637" s="72"/>
      <c r="E637" s="72"/>
      <c r="F637" s="72"/>
      <c r="G637" s="72"/>
      <c r="H637" s="72"/>
      <c r="I637" s="72"/>
      <c r="J637" s="72"/>
      <c r="K637" s="72"/>
      <c r="L637" s="72"/>
      <c r="M637" s="72"/>
      <c r="N637" s="72"/>
      <c r="O637" s="72"/>
      <c r="P637" s="72"/>
      <c r="Q637" s="72"/>
      <c r="R637" s="72"/>
      <c r="S637" s="72"/>
      <c r="T637" s="72"/>
      <c r="U637" s="72"/>
      <c r="V637" s="72"/>
      <c r="W637" s="72"/>
      <c r="X637" s="72"/>
      <c r="Y637" s="72"/>
      <c r="Z637" s="72"/>
      <c r="AA637" s="72"/>
      <c r="AB637" s="72"/>
      <c r="AC637" s="72"/>
      <c r="AD637" s="72"/>
      <c r="AE637" s="72"/>
      <c r="AF637" s="72"/>
      <c r="AG637" s="72"/>
      <c r="AH637" s="72"/>
      <c r="AI637" s="72"/>
      <c r="AJ637" s="72"/>
    </row>
    <row r="638" spans="1:36" ht="13" x14ac:dyDescent="0.15">
      <c r="A638" s="72"/>
      <c r="B638" s="72"/>
      <c r="C638" s="72"/>
      <c r="D638" s="72"/>
      <c r="E638" s="72"/>
      <c r="F638" s="72"/>
      <c r="G638" s="72"/>
      <c r="H638" s="72"/>
      <c r="I638" s="72"/>
      <c r="J638" s="72"/>
      <c r="K638" s="72"/>
      <c r="L638" s="72"/>
      <c r="M638" s="72"/>
      <c r="N638" s="72"/>
      <c r="O638" s="72"/>
      <c r="P638" s="72"/>
      <c r="Q638" s="72"/>
      <c r="R638" s="72"/>
      <c r="S638" s="72"/>
      <c r="T638" s="72"/>
      <c r="U638" s="72"/>
      <c r="V638" s="72"/>
      <c r="W638" s="72"/>
      <c r="X638" s="72"/>
      <c r="Y638" s="72"/>
      <c r="Z638" s="72"/>
      <c r="AA638" s="72"/>
      <c r="AB638" s="72"/>
      <c r="AC638" s="72"/>
      <c r="AD638" s="72"/>
      <c r="AE638" s="72"/>
      <c r="AF638" s="72"/>
      <c r="AG638" s="72"/>
      <c r="AH638" s="72"/>
      <c r="AI638" s="72"/>
      <c r="AJ638" s="72"/>
    </row>
    <row r="639" spans="1:36" ht="13" x14ac:dyDescent="0.15">
      <c r="A639" s="72"/>
      <c r="B639" s="72"/>
      <c r="C639" s="72"/>
      <c r="D639" s="72"/>
      <c r="E639" s="72"/>
      <c r="F639" s="72"/>
      <c r="G639" s="72"/>
      <c r="H639" s="72"/>
      <c r="I639" s="72"/>
      <c r="J639" s="72"/>
      <c r="K639" s="72"/>
      <c r="L639" s="72"/>
      <c r="M639" s="72"/>
      <c r="N639" s="72"/>
      <c r="O639" s="72"/>
      <c r="P639" s="72"/>
      <c r="Q639" s="72"/>
      <c r="R639" s="72"/>
      <c r="S639" s="72"/>
      <c r="T639" s="72"/>
      <c r="U639" s="72"/>
      <c r="V639" s="72"/>
      <c r="W639" s="72"/>
      <c r="X639" s="72"/>
      <c r="Y639" s="72"/>
      <c r="Z639" s="72"/>
      <c r="AA639" s="72"/>
      <c r="AB639" s="72"/>
      <c r="AC639" s="72"/>
      <c r="AD639" s="72"/>
      <c r="AE639" s="72"/>
      <c r="AF639" s="72"/>
      <c r="AG639" s="72"/>
      <c r="AH639" s="72"/>
      <c r="AI639" s="72"/>
      <c r="AJ639" s="72"/>
    </row>
    <row r="640" spans="1:36" ht="13" x14ac:dyDescent="0.15">
      <c r="A640" s="72"/>
      <c r="B640" s="72"/>
      <c r="C640" s="72"/>
      <c r="D640" s="72"/>
      <c r="E640" s="72"/>
      <c r="F640" s="72"/>
      <c r="G640" s="72"/>
      <c r="H640" s="72"/>
      <c r="I640" s="72"/>
      <c r="J640" s="72"/>
      <c r="K640" s="72"/>
      <c r="L640" s="72"/>
      <c r="M640" s="72"/>
      <c r="N640" s="72"/>
      <c r="O640" s="72"/>
      <c r="P640" s="72"/>
      <c r="Q640" s="72"/>
      <c r="R640" s="72"/>
      <c r="S640" s="72"/>
      <c r="T640" s="72"/>
      <c r="U640" s="72"/>
      <c r="V640" s="72"/>
      <c r="W640" s="72"/>
      <c r="X640" s="72"/>
      <c r="Y640" s="72"/>
      <c r="Z640" s="72"/>
      <c r="AA640" s="72"/>
      <c r="AB640" s="72"/>
      <c r="AC640" s="72"/>
      <c r="AD640" s="72"/>
      <c r="AE640" s="72"/>
      <c r="AF640" s="72"/>
      <c r="AG640" s="72"/>
      <c r="AH640" s="72"/>
      <c r="AI640" s="72"/>
      <c r="AJ640" s="72"/>
    </row>
    <row r="641" spans="1:36" ht="13" x14ac:dyDescent="0.15">
      <c r="A641" s="72"/>
      <c r="B641" s="72"/>
      <c r="C641" s="72"/>
      <c r="D641" s="72"/>
      <c r="E641" s="72"/>
      <c r="F641" s="72"/>
      <c r="G641" s="72"/>
      <c r="H641" s="72"/>
      <c r="I641" s="72"/>
      <c r="J641" s="72"/>
      <c r="K641" s="72"/>
      <c r="L641" s="72"/>
      <c r="M641" s="72"/>
      <c r="N641" s="72"/>
      <c r="O641" s="72"/>
      <c r="P641" s="72"/>
      <c r="Q641" s="72"/>
      <c r="R641" s="72"/>
      <c r="S641" s="72"/>
      <c r="T641" s="72"/>
      <c r="U641" s="72"/>
      <c r="V641" s="72"/>
      <c r="W641" s="72"/>
      <c r="X641" s="72"/>
      <c r="Y641" s="72"/>
      <c r="Z641" s="72"/>
      <c r="AA641" s="72"/>
      <c r="AB641" s="72"/>
      <c r="AC641" s="72"/>
      <c r="AD641" s="72"/>
      <c r="AE641" s="72"/>
      <c r="AF641" s="72"/>
      <c r="AG641" s="72"/>
      <c r="AH641" s="72"/>
      <c r="AI641" s="72"/>
      <c r="AJ641" s="72"/>
    </row>
    <row r="642" spans="1:36" ht="13" x14ac:dyDescent="0.15">
      <c r="A642" s="72"/>
      <c r="B642" s="72"/>
      <c r="C642" s="72"/>
      <c r="D642" s="72"/>
      <c r="E642" s="72"/>
      <c r="F642" s="72"/>
      <c r="G642" s="72"/>
      <c r="H642" s="72"/>
      <c r="I642" s="72"/>
      <c r="J642" s="72"/>
      <c r="K642" s="72"/>
      <c r="L642" s="72"/>
      <c r="M642" s="72"/>
      <c r="N642" s="72"/>
      <c r="O642" s="72"/>
      <c r="P642" s="72"/>
      <c r="Q642" s="72"/>
      <c r="R642" s="72"/>
      <c r="S642" s="72"/>
      <c r="T642" s="72"/>
      <c r="U642" s="72"/>
      <c r="V642" s="72"/>
      <c r="W642" s="72"/>
      <c r="X642" s="72"/>
      <c r="Y642" s="72"/>
      <c r="Z642" s="72"/>
      <c r="AA642" s="72"/>
      <c r="AB642" s="72"/>
      <c r="AC642" s="72"/>
      <c r="AD642" s="72"/>
      <c r="AE642" s="72"/>
      <c r="AF642" s="72"/>
      <c r="AG642" s="72"/>
      <c r="AH642" s="72"/>
      <c r="AI642" s="72"/>
      <c r="AJ642" s="72"/>
    </row>
    <row r="643" spans="1:36" ht="13" x14ac:dyDescent="0.15">
      <c r="A643" s="72"/>
      <c r="B643" s="72"/>
      <c r="C643" s="72"/>
      <c r="D643" s="72"/>
      <c r="E643" s="72"/>
      <c r="F643" s="72"/>
      <c r="G643" s="72"/>
      <c r="H643" s="72"/>
      <c r="I643" s="72"/>
      <c r="J643" s="72"/>
      <c r="K643" s="72"/>
      <c r="L643" s="72"/>
      <c r="M643" s="72"/>
      <c r="N643" s="72"/>
      <c r="O643" s="72"/>
      <c r="P643" s="72"/>
      <c r="Q643" s="72"/>
      <c r="R643" s="72"/>
      <c r="S643" s="72"/>
      <c r="T643" s="72"/>
      <c r="U643" s="72"/>
      <c r="V643" s="72"/>
      <c r="W643" s="72"/>
      <c r="X643" s="72"/>
      <c r="Y643" s="72"/>
      <c r="Z643" s="72"/>
      <c r="AA643" s="72"/>
      <c r="AB643" s="72"/>
      <c r="AC643" s="72"/>
      <c r="AD643" s="72"/>
      <c r="AE643" s="72"/>
      <c r="AF643" s="72"/>
      <c r="AG643" s="72"/>
      <c r="AH643" s="72"/>
      <c r="AI643" s="72"/>
      <c r="AJ643" s="72"/>
    </row>
    <row r="644" spans="1:36" ht="13" x14ac:dyDescent="0.15">
      <c r="A644" s="72"/>
      <c r="B644" s="72"/>
      <c r="C644" s="72"/>
      <c r="D644" s="72"/>
      <c r="E644" s="72"/>
      <c r="F644" s="72"/>
      <c r="G644" s="72"/>
      <c r="H644" s="72"/>
      <c r="I644" s="72"/>
      <c r="J644" s="72"/>
      <c r="K644" s="72"/>
      <c r="L644" s="72"/>
      <c r="M644" s="72"/>
      <c r="N644" s="72"/>
      <c r="O644" s="72"/>
      <c r="P644" s="72"/>
      <c r="Q644" s="72"/>
      <c r="R644" s="72"/>
      <c r="S644" s="72"/>
      <c r="T644" s="72"/>
      <c r="U644" s="72"/>
      <c r="V644" s="72"/>
      <c r="W644" s="72"/>
      <c r="X644" s="72"/>
      <c r="Y644" s="72"/>
      <c r="Z644" s="72"/>
      <c r="AA644" s="72"/>
      <c r="AB644" s="72"/>
      <c r="AC644" s="72"/>
      <c r="AD644" s="72"/>
      <c r="AE644" s="72"/>
      <c r="AF644" s="72"/>
      <c r="AG644" s="72"/>
      <c r="AH644" s="72"/>
      <c r="AI644" s="72"/>
      <c r="AJ644" s="72"/>
    </row>
    <row r="645" spans="1:36" ht="13" x14ac:dyDescent="0.15">
      <c r="A645" s="72"/>
      <c r="B645" s="72"/>
      <c r="C645" s="72"/>
      <c r="D645" s="72"/>
      <c r="E645" s="72"/>
      <c r="F645" s="72"/>
      <c r="G645" s="72"/>
      <c r="H645" s="72"/>
      <c r="I645" s="72"/>
      <c r="J645" s="72"/>
      <c r="K645" s="72"/>
      <c r="L645" s="72"/>
      <c r="M645" s="72"/>
      <c r="N645" s="72"/>
      <c r="O645" s="72"/>
      <c r="P645" s="72"/>
      <c r="Q645" s="72"/>
      <c r="R645" s="72"/>
      <c r="S645" s="72"/>
      <c r="T645" s="72"/>
      <c r="U645" s="72"/>
      <c r="V645" s="72"/>
      <c r="W645" s="72"/>
      <c r="X645" s="72"/>
      <c r="Y645" s="72"/>
      <c r="Z645" s="72"/>
      <c r="AA645" s="72"/>
      <c r="AB645" s="72"/>
      <c r="AC645" s="72"/>
      <c r="AD645" s="72"/>
      <c r="AE645" s="72"/>
      <c r="AF645" s="72"/>
      <c r="AG645" s="72"/>
      <c r="AH645" s="72"/>
      <c r="AI645" s="72"/>
      <c r="AJ645" s="72"/>
    </row>
    <row r="646" spans="1:36" ht="13" x14ac:dyDescent="0.15">
      <c r="A646" s="72"/>
      <c r="B646" s="72"/>
      <c r="C646" s="72"/>
      <c r="D646" s="72"/>
      <c r="E646" s="72"/>
      <c r="F646" s="72"/>
      <c r="G646" s="72"/>
      <c r="H646" s="72"/>
      <c r="I646" s="72"/>
      <c r="J646" s="72"/>
      <c r="K646" s="72"/>
      <c r="L646" s="72"/>
      <c r="M646" s="72"/>
      <c r="N646" s="72"/>
      <c r="O646" s="72"/>
      <c r="P646" s="72"/>
      <c r="Q646" s="72"/>
      <c r="R646" s="72"/>
      <c r="S646" s="72"/>
      <c r="T646" s="72"/>
      <c r="U646" s="72"/>
      <c r="V646" s="72"/>
      <c r="W646" s="72"/>
      <c r="X646" s="72"/>
      <c r="Y646" s="72"/>
      <c r="Z646" s="72"/>
      <c r="AA646" s="72"/>
      <c r="AB646" s="72"/>
      <c r="AC646" s="72"/>
      <c r="AD646" s="72"/>
      <c r="AE646" s="72"/>
      <c r="AF646" s="72"/>
      <c r="AG646" s="72"/>
      <c r="AH646" s="72"/>
      <c r="AI646" s="72"/>
      <c r="AJ646" s="72"/>
    </row>
    <row r="647" spans="1:36" ht="13" x14ac:dyDescent="0.15">
      <c r="A647" s="72"/>
      <c r="B647" s="72"/>
      <c r="C647" s="72"/>
      <c r="D647" s="72"/>
      <c r="E647" s="72"/>
      <c r="F647" s="72"/>
      <c r="G647" s="72"/>
      <c r="H647" s="72"/>
      <c r="I647" s="72"/>
      <c r="J647" s="72"/>
      <c r="K647" s="72"/>
      <c r="L647" s="72"/>
      <c r="M647" s="72"/>
      <c r="N647" s="72"/>
      <c r="O647" s="72"/>
      <c r="P647" s="72"/>
      <c r="Q647" s="72"/>
      <c r="R647" s="72"/>
      <c r="S647" s="72"/>
      <c r="T647" s="72"/>
      <c r="U647" s="72"/>
      <c r="V647" s="72"/>
      <c r="W647" s="72"/>
      <c r="X647" s="72"/>
      <c r="Y647" s="72"/>
      <c r="Z647" s="72"/>
      <c r="AA647" s="72"/>
      <c r="AB647" s="72"/>
      <c r="AC647" s="72"/>
      <c r="AD647" s="72"/>
      <c r="AE647" s="72"/>
      <c r="AF647" s="72"/>
      <c r="AG647" s="72"/>
      <c r="AH647" s="72"/>
      <c r="AI647" s="72"/>
      <c r="AJ647" s="72"/>
    </row>
    <row r="648" spans="1:36" ht="13" x14ac:dyDescent="0.15">
      <c r="A648" s="72"/>
      <c r="B648" s="72"/>
      <c r="C648" s="72"/>
      <c r="D648" s="72"/>
      <c r="E648" s="72"/>
      <c r="F648" s="72"/>
      <c r="G648" s="72"/>
      <c r="H648" s="72"/>
      <c r="I648" s="72"/>
      <c r="J648" s="72"/>
      <c r="K648" s="72"/>
      <c r="L648" s="72"/>
      <c r="M648" s="72"/>
      <c r="N648" s="72"/>
      <c r="O648" s="72"/>
      <c r="P648" s="72"/>
      <c r="Q648" s="72"/>
      <c r="R648" s="72"/>
      <c r="S648" s="72"/>
      <c r="T648" s="72"/>
      <c r="U648" s="72"/>
      <c r="V648" s="72"/>
      <c r="W648" s="72"/>
      <c r="X648" s="72"/>
      <c r="Y648" s="72"/>
      <c r="Z648" s="72"/>
      <c r="AA648" s="72"/>
      <c r="AB648" s="72"/>
      <c r="AC648" s="72"/>
      <c r="AD648" s="72"/>
      <c r="AE648" s="72"/>
      <c r="AF648" s="72"/>
      <c r="AG648" s="72"/>
      <c r="AH648" s="72"/>
      <c r="AI648" s="72"/>
      <c r="AJ648" s="72"/>
    </row>
    <row r="649" spans="1:36" ht="13" x14ac:dyDescent="0.15">
      <c r="A649" s="72"/>
      <c r="B649" s="72"/>
      <c r="C649" s="72"/>
      <c r="D649" s="72"/>
      <c r="E649" s="72"/>
      <c r="F649" s="72"/>
      <c r="G649" s="72"/>
      <c r="H649" s="72"/>
      <c r="I649" s="72"/>
      <c r="J649" s="72"/>
      <c r="K649" s="72"/>
      <c r="L649" s="72"/>
      <c r="M649" s="72"/>
      <c r="N649" s="72"/>
      <c r="O649" s="72"/>
      <c r="P649" s="72"/>
      <c r="Q649" s="72"/>
      <c r="R649" s="72"/>
      <c r="S649" s="72"/>
      <c r="T649" s="72"/>
      <c r="U649" s="72"/>
      <c r="V649" s="72"/>
      <c r="W649" s="72"/>
      <c r="X649" s="72"/>
      <c r="Y649" s="72"/>
      <c r="Z649" s="72"/>
      <c r="AA649" s="72"/>
      <c r="AB649" s="72"/>
      <c r="AC649" s="72"/>
      <c r="AD649" s="72"/>
      <c r="AE649" s="72"/>
      <c r="AF649" s="72"/>
      <c r="AG649" s="72"/>
      <c r="AH649" s="72"/>
      <c r="AI649" s="72"/>
      <c r="AJ649" s="72"/>
    </row>
    <row r="650" spans="1:36" ht="13" x14ac:dyDescent="0.15">
      <c r="A650" s="72"/>
      <c r="B650" s="72"/>
      <c r="C650" s="72"/>
      <c r="D650" s="72"/>
      <c r="E650" s="72"/>
      <c r="F650" s="72"/>
      <c r="G650" s="72"/>
      <c r="H650" s="72"/>
      <c r="I650" s="72"/>
      <c r="J650" s="72"/>
      <c r="K650" s="72"/>
      <c r="L650" s="72"/>
      <c r="M650" s="72"/>
      <c r="N650" s="72"/>
      <c r="O650" s="72"/>
      <c r="P650" s="72"/>
      <c r="Q650" s="72"/>
      <c r="R650" s="72"/>
      <c r="S650" s="72"/>
      <c r="T650" s="72"/>
      <c r="U650" s="72"/>
      <c r="V650" s="72"/>
      <c r="W650" s="72"/>
      <c r="X650" s="72"/>
      <c r="Y650" s="72"/>
      <c r="Z650" s="72"/>
      <c r="AA650" s="72"/>
      <c r="AB650" s="72"/>
      <c r="AC650" s="72"/>
      <c r="AD650" s="72"/>
      <c r="AE650" s="72"/>
      <c r="AF650" s="72"/>
      <c r="AG650" s="72"/>
      <c r="AH650" s="72"/>
      <c r="AI650" s="72"/>
      <c r="AJ650" s="72"/>
    </row>
    <row r="651" spans="1:36" ht="13" x14ac:dyDescent="0.15">
      <c r="A651" s="72"/>
      <c r="B651" s="72"/>
      <c r="C651" s="72"/>
      <c r="D651" s="72"/>
      <c r="E651" s="72"/>
      <c r="F651" s="72"/>
      <c r="G651" s="72"/>
      <c r="H651" s="72"/>
      <c r="I651" s="72"/>
      <c r="J651" s="72"/>
      <c r="K651" s="72"/>
      <c r="L651" s="72"/>
      <c r="M651" s="72"/>
      <c r="N651" s="72"/>
      <c r="O651" s="72"/>
      <c r="P651" s="72"/>
      <c r="Q651" s="72"/>
      <c r="R651" s="72"/>
      <c r="S651" s="72"/>
      <c r="T651" s="72"/>
      <c r="U651" s="72"/>
      <c r="V651" s="72"/>
      <c r="W651" s="72"/>
      <c r="X651" s="72"/>
      <c r="Y651" s="72"/>
      <c r="Z651" s="72"/>
      <c r="AA651" s="72"/>
      <c r="AB651" s="72"/>
      <c r="AC651" s="72"/>
      <c r="AD651" s="72"/>
      <c r="AE651" s="72"/>
      <c r="AF651" s="72"/>
      <c r="AG651" s="72"/>
      <c r="AH651" s="72"/>
      <c r="AI651" s="72"/>
      <c r="AJ651" s="72"/>
    </row>
    <row r="652" spans="1:36" ht="13" x14ac:dyDescent="0.15">
      <c r="A652" s="72"/>
      <c r="B652" s="72"/>
      <c r="C652" s="72"/>
      <c r="D652" s="72"/>
      <c r="E652" s="72"/>
      <c r="F652" s="72"/>
      <c r="G652" s="72"/>
      <c r="H652" s="72"/>
      <c r="I652" s="72"/>
      <c r="J652" s="72"/>
      <c r="K652" s="72"/>
      <c r="L652" s="72"/>
      <c r="M652" s="72"/>
      <c r="N652" s="72"/>
      <c r="O652" s="72"/>
      <c r="P652" s="72"/>
      <c r="Q652" s="72"/>
      <c r="R652" s="72"/>
      <c r="S652" s="72"/>
      <c r="T652" s="72"/>
      <c r="U652" s="72"/>
      <c r="V652" s="72"/>
      <c r="W652" s="72"/>
      <c r="X652" s="72"/>
      <c r="Y652" s="72"/>
      <c r="Z652" s="72"/>
      <c r="AA652" s="72"/>
      <c r="AB652" s="72"/>
      <c r="AC652" s="72"/>
      <c r="AD652" s="72"/>
      <c r="AE652" s="72"/>
      <c r="AF652" s="72"/>
      <c r="AG652" s="72"/>
      <c r="AH652" s="72"/>
      <c r="AI652" s="72"/>
      <c r="AJ652" s="72"/>
    </row>
    <row r="653" spans="1:36" ht="13" x14ac:dyDescent="0.15">
      <c r="A653" s="72"/>
      <c r="B653" s="72"/>
      <c r="C653" s="72"/>
      <c r="D653" s="72"/>
      <c r="E653" s="72"/>
      <c r="F653" s="72"/>
      <c r="G653" s="72"/>
      <c r="H653" s="72"/>
      <c r="I653" s="72"/>
      <c r="J653" s="72"/>
      <c r="K653" s="72"/>
      <c r="L653" s="72"/>
      <c r="M653" s="72"/>
      <c r="N653" s="72"/>
      <c r="O653" s="72"/>
      <c r="P653" s="72"/>
      <c r="Q653" s="72"/>
      <c r="R653" s="72"/>
      <c r="S653" s="72"/>
      <c r="T653" s="72"/>
      <c r="U653" s="72"/>
      <c r="V653" s="72"/>
      <c r="W653" s="72"/>
      <c r="X653" s="72"/>
      <c r="Y653" s="72"/>
      <c r="Z653" s="72"/>
      <c r="AA653" s="72"/>
      <c r="AB653" s="72"/>
      <c r="AC653" s="72"/>
      <c r="AD653" s="72"/>
      <c r="AE653" s="72"/>
      <c r="AF653" s="72"/>
      <c r="AG653" s="72"/>
      <c r="AH653" s="72"/>
      <c r="AI653" s="72"/>
      <c r="AJ653" s="72"/>
    </row>
    <row r="654" spans="1:36" ht="13" x14ac:dyDescent="0.15">
      <c r="A654" s="72"/>
      <c r="B654" s="72"/>
      <c r="C654" s="72"/>
      <c r="D654" s="72"/>
      <c r="E654" s="72"/>
      <c r="F654" s="72"/>
      <c r="G654" s="72"/>
      <c r="H654" s="72"/>
      <c r="I654" s="72"/>
      <c r="J654" s="72"/>
      <c r="K654" s="72"/>
      <c r="L654" s="72"/>
      <c r="M654" s="72"/>
      <c r="N654" s="72"/>
      <c r="O654" s="72"/>
      <c r="P654" s="72"/>
      <c r="Q654" s="72"/>
      <c r="R654" s="72"/>
      <c r="S654" s="72"/>
      <c r="T654" s="72"/>
      <c r="U654" s="72"/>
      <c r="V654" s="72"/>
      <c r="W654" s="72"/>
      <c r="X654" s="72"/>
      <c r="Y654" s="72"/>
      <c r="Z654" s="72"/>
      <c r="AA654" s="72"/>
      <c r="AB654" s="72"/>
      <c r="AC654" s="72"/>
      <c r="AD654" s="72"/>
      <c r="AE654" s="72"/>
      <c r="AF654" s="72"/>
      <c r="AG654" s="72"/>
      <c r="AH654" s="72"/>
      <c r="AI654" s="72"/>
      <c r="AJ654" s="72"/>
    </row>
    <row r="655" spans="1:36" ht="13" x14ac:dyDescent="0.15">
      <c r="A655" s="72"/>
      <c r="B655" s="72"/>
      <c r="C655" s="72"/>
      <c r="D655" s="72"/>
      <c r="E655" s="72"/>
      <c r="F655" s="72"/>
      <c r="G655" s="72"/>
      <c r="H655" s="72"/>
      <c r="I655" s="72"/>
      <c r="J655" s="72"/>
      <c r="K655" s="72"/>
      <c r="L655" s="72"/>
      <c r="M655" s="72"/>
      <c r="N655" s="72"/>
      <c r="O655" s="72"/>
      <c r="P655" s="72"/>
      <c r="Q655" s="72"/>
      <c r="R655" s="72"/>
      <c r="S655" s="72"/>
      <c r="T655" s="72"/>
      <c r="U655" s="72"/>
      <c r="V655" s="72"/>
      <c r="W655" s="72"/>
      <c r="X655" s="72"/>
      <c r="Y655" s="72"/>
      <c r="Z655" s="72"/>
      <c r="AA655" s="72"/>
      <c r="AB655" s="72"/>
      <c r="AC655" s="72"/>
      <c r="AD655" s="72"/>
      <c r="AE655" s="72"/>
      <c r="AF655" s="72"/>
      <c r="AG655" s="72"/>
      <c r="AH655" s="72"/>
      <c r="AI655" s="72"/>
      <c r="AJ655" s="72"/>
    </row>
    <row r="656" spans="1:36" ht="13" x14ac:dyDescent="0.15">
      <c r="A656" s="72"/>
      <c r="B656" s="72"/>
      <c r="C656" s="72"/>
      <c r="D656" s="72"/>
      <c r="E656" s="72"/>
      <c r="F656" s="72"/>
      <c r="G656" s="72"/>
      <c r="H656" s="72"/>
      <c r="I656" s="72"/>
      <c r="J656" s="72"/>
      <c r="K656" s="72"/>
      <c r="L656" s="72"/>
      <c r="M656" s="72"/>
      <c r="N656" s="72"/>
      <c r="O656" s="72"/>
      <c r="P656" s="72"/>
      <c r="Q656" s="72"/>
      <c r="R656" s="72"/>
      <c r="S656" s="72"/>
      <c r="T656" s="72"/>
      <c r="U656" s="72"/>
      <c r="V656" s="72"/>
      <c r="W656" s="72"/>
      <c r="X656" s="72"/>
      <c r="Y656" s="72"/>
      <c r="Z656" s="72"/>
      <c r="AA656" s="72"/>
      <c r="AB656" s="72"/>
      <c r="AC656" s="72"/>
      <c r="AD656" s="72"/>
      <c r="AE656" s="72"/>
      <c r="AF656" s="72"/>
      <c r="AG656" s="72"/>
      <c r="AH656" s="72"/>
      <c r="AI656" s="72"/>
      <c r="AJ656" s="72"/>
    </row>
    <row r="657" spans="1:36" ht="13" x14ac:dyDescent="0.15">
      <c r="A657" s="72"/>
      <c r="B657" s="72"/>
      <c r="C657" s="72"/>
      <c r="D657" s="72"/>
      <c r="E657" s="72"/>
      <c r="F657" s="72"/>
      <c r="G657" s="72"/>
      <c r="H657" s="72"/>
      <c r="I657" s="72"/>
      <c r="J657" s="72"/>
      <c r="K657" s="72"/>
      <c r="L657" s="72"/>
      <c r="M657" s="72"/>
      <c r="N657" s="72"/>
      <c r="O657" s="72"/>
      <c r="P657" s="72"/>
      <c r="Q657" s="72"/>
      <c r="R657" s="72"/>
      <c r="S657" s="72"/>
      <c r="T657" s="72"/>
      <c r="U657" s="72"/>
      <c r="V657" s="72"/>
      <c r="W657" s="72"/>
      <c r="X657" s="72"/>
      <c r="Y657" s="72"/>
      <c r="Z657" s="72"/>
      <c r="AA657" s="72"/>
      <c r="AB657" s="72"/>
      <c r="AC657" s="72"/>
      <c r="AD657" s="72"/>
      <c r="AE657" s="72"/>
      <c r="AF657" s="72"/>
      <c r="AG657" s="72"/>
      <c r="AH657" s="72"/>
      <c r="AI657" s="72"/>
      <c r="AJ657" s="72"/>
    </row>
    <row r="658" spans="1:36" ht="13" x14ac:dyDescent="0.15">
      <c r="A658" s="72"/>
      <c r="B658" s="72"/>
      <c r="C658" s="72"/>
      <c r="D658" s="72"/>
      <c r="E658" s="72"/>
      <c r="F658" s="72"/>
      <c r="G658" s="72"/>
      <c r="H658" s="72"/>
      <c r="I658" s="72"/>
      <c r="J658" s="72"/>
      <c r="K658" s="72"/>
      <c r="L658" s="72"/>
      <c r="M658" s="72"/>
      <c r="N658" s="72"/>
      <c r="O658" s="72"/>
      <c r="P658" s="72"/>
      <c r="Q658" s="72"/>
      <c r="R658" s="72"/>
      <c r="S658" s="72"/>
      <c r="T658" s="72"/>
      <c r="U658" s="72"/>
      <c r="V658" s="72"/>
      <c r="W658" s="72"/>
      <c r="X658" s="72"/>
      <c r="Y658" s="72"/>
      <c r="Z658" s="72"/>
      <c r="AA658" s="72"/>
      <c r="AB658" s="72"/>
      <c r="AC658" s="72"/>
      <c r="AD658" s="72"/>
      <c r="AE658" s="72"/>
      <c r="AF658" s="72"/>
      <c r="AG658" s="72"/>
      <c r="AH658" s="72"/>
      <c r="AI658" s="72"/>
      <c r="AJ658" s="72"/>
    </row>
    <row r="659" spans="1:36" ht="13" x14ac:dyDescent="0.15">
      <c r="A659" s="72"/>
      <c r="B659" s="72"/>
      <c r="C659" s="72"/>
      <c r="D659" s="72"/>
      <c r="E659" s="72"/>
      <c r="F659" s="72"/>
      <c r="G659" s="72"/>
      <c r="H659" s="72"/>
      <c r="I659" s="72"/>
      <c r="J659" s="72"/>
      <c r="K659" s="72"/>
      <c r="L659" s="72"/>
      <c r="M659" s="72"/>
      <c r="N659" s="72"/>
      <c r="O659" s="72"/>
      <c r="P659" s="72"/>
      <c r="Q659" s="72"/>
      <c r="R659" s="72"/>
      <c r="S659" s="72"/>
      <c r="T659" s="72"/>
      <c r="U659" s="72"/>
      <c r="V659" s="72"/>
      <c r="W659" s="72"/>
      <c r="X659" s="72"/>
      <c r="Y659" s="72"/>
      <c r="Z659" s="72"/>
      <c r="AA659" s="72"/>
      <c r="AB659" s="72"/>
      <c r="AC659" s="72"/>
      <c r="AD659" s="72"/>
      <c r="AE659" s="72"/>
      <c r="AF659" s="72"/>
      <c r="AG659" s="72"/>
      <c r="AH659" s="72"/>
      <c r="AI659" s="72"/>
      <c r="AJ659" s="72"/>
    </row>
    <row r="660" spans="1:36" ht="13" x14ac:dyDescent="0.15">
      <c r="A660" s="72"/>
      <c r="B660" s="72"/>
      <c r="C660" s="72"/>
      <c r="D660" s="72"/>
      <c r="E660" s="72"/>
      <c r="F660" s="72"/>
      <c r="G660" s="72"/>
      <c r="H660" s="72"/>
      <c r="I660" s="72"/>
      <c r="J660" s="72"/>
      <c r="K660" s="72"/>
      <c r="L660" s="72"/>
      <c r="M660" s="72"/>
      <c r="N660" s="72"/>
      <c r="O660" s="72"/>
      <c r="P660" s="72"/>
      <c r="Q660" s="72"/>
      <c r="R660" s="72"/>
      <c r="S660" s="72"/>
      <c r="T660" s="72"/>
      <c r="U660" s="72"/>
      <c r="V660" s="72"/>
      <c r="W660" s="72"/>
      <c r="X660" s="72"/>
      <c r="Y660" s="72"/>
      <c r="Z660" s="72"/>
      <c r="AA660" s="72"/>
      <c r="AB660" s="72"/>
      <c r="AC660" s="72"/>
      <c r="AD660" s="72"/>
      <c r="AE660" s="72"/>
      <c r="AF660" s="72"/>
      <c r="AG660" s="72"/>
      <c r="AH660" s="72"/>
      <c r="AI660" s="72"/>
      <c r="AJ660" s="72"/>
    </row>
    <row r="661" spans="1:36" ht="13" x14ac:dyDescent="0.15">
      <c r="A661" s="72"/>
      <c r="B661" s="72"/>
      <c r="C661" s="72"/>
      <c r="D661" s="72"/>
      <c r="E661" s="72"/>
      <c r="F661" s="72"/>
      <c r="G661" s="72"/>
      <c r="H661" s="72"/>
      <c r="I661" s="72"/>
      <c r="J661" s="72"/>
      <c r="K661" s="72"/>
      <c r="L661" s="72"/>
      <c r="M661" s="72"/>
      <c r="N661" s="72"/>
      <c r="O661" s="72"/>
      <c r="P661" s="72"/>
      <c r="Q661" s="72"/>
      <c r="R661" s="72"/>
      <c r="S661" s="72"/>
      <c r="T661" s="72"/>
      <c r="U661" s="72"/>
      <c r="V661" s="72"/>
      <c r="W661" s="72"/>
      <c r="X661" s="72"/>
      <c r="Y661" s="72"/>
      <c r="Z661" s="72"/>
      <c r="AA661" s="72"/>
      <c r="AB661" s="72"/>
      <c r="AC661" s="72"/>
      <c r="AD661" s="72"/>
      <c r="AE661" s="72"/>
      <c r="AF661" s="72"/>
      <c r="AG661" s="72"/>
      <c r="AH661" s="72"/>
      <c r="AI661" s="72"/>
      <c r="AJ661" s="72"/>
    </row>
    <row r="662" spans="1:36" ht="13" x14ac:dyDescent="0.15">
      <c r="A662" s="72"/>
      <c r="B662" s="72"/>
      <c r="C662" s="72"/>
      <c r="D662" s="72"/>
      <c r="E662" s="72"/>
      <c r="F662" s="72"/>
      <c r="G662" s="72"/>
      <c r="H662" s="72"/>
      <c r="I662" s="72"/>
      <c r="J662" s="72"/>
      <c r="K662" s="72"/>
      <c r="L662" s="72"/>
      <c r="M662" s="72"/>
      <c r="N662" s="72"/>
      <c r="O662" s="72"/>
      <c r="P662" s="72"/>
      <c r="Q662" s="72"/>
      <c r="R662" s="72"/>
      <c r="S662" s="72"/>
      <c r="T662" s="72"/>
      <c r="U662" s="72"/>
      <c r="V662" s="72"/>
      <c r="W662" s="72"/>
      <c r="X662" s="72"/>
      <c r="Y662" s="72"/>
      <c r="Z662" s="72"/>
      <c r="AA662" s="72"/>
      <c r="AB662" s="72"/>
      <c r="AC662" s="72"/>
      <c r="AD662" s="72"/>
      <c r="AE662" s="72"/>
      <c r="AF662" s="72"/>
      <c r="AG662" s="72"/>
      <c r="AH662" s="72"/>
      <c r="AI662" s="72"/>
      <c r="AJ662" s="72"/>
    </row>
    <row r="663" spans="1:36" ht="13" x14ac:dyDescent="0.15">
      <c r="A663" s="72"/>
      <c r="B663" s="72"/>
      <c r="C663" s="72"/>
      <c r="D663" s="72"/>
      <c r="E663" s="72"/>
      <c r="F663" s="72"/>
      <c r="G663" s="72"/>
      <c r="H663" s="72"/>
      <c r="I663" s="72"/>
      <c r="J663" s="72"/>
      <c r="K663" s="72"/>
      <c r="L663" s="72"/>
      <c r="M663" s="72"/>
      <c r="N663" s="72"/>
      <c r="O663" s="72"/>
      <c r="P663" s="72"/>
      <c r="Q663" s="72"/>
      <c r="R663" s="72"/>
      <c r="S663" s="72"/>
      <c r="T663" s="72"/>
      <c r="U663" s="72"/>
      <c r="V663" s="72"/>
      <c r="W663" s="72"/>
      <c r="X663" s="72"/>
      <c r="Y663" s="72"/>
      <c r="Z663" s="72"/>
      <c r="AA663" s="72"/>
      <c r="AB663" s="72"/>
      <c r="AC663" s="72"/>
      <c r="AD663" s="72"/>
      <c r="AE663" s="72"/>
      <c r="AF663" s="72"/>
      <c r="AG663" s="72"/>
      <c r="AH663" s="72"/>
      <c r="AI663" s="72"/>
      <c r="AJ663" s="72"/>
    </row>
    <row r="664" spans="1:36" ht="13" x14ac:dyDescent="0.15">
      <c r="A664" s="72"/>
      <c r="B664" s="72"/>
      <c r="C664" s="72"/>
      <c r="D664" s="72"/>
      <c r="E664" s="72"/>
      <c r="F664" s="72"/>
      <c r="G664" s="72"/>
      <c r="H664" s="72"/>
      <c r="I664" s="72"/>
      <c r="J664" s="72"/>
      <c r="K664" s="72"/>
      <c r="L664" s="72"/>
      <c r="M664" s="72"/>
      <c r="N664" s="72"/>
      <c r="O664" s="72"/>
      <c r="P664" s="72"/>
      <c r="Q664" s="72"/>
      <c r="R664" s="72"/>
      <c r="S664" s="72"/>
      <c r="T664" s="72"/>
      <c r="U664" s="72"/>
      <c r="V664" s="72"/>
      <c r="W664" s="72"/>
      <c r="X664" s="72"/>
      <c r="Y664" s="72"/>
      <c r="Z664" s="72"/>
      <c r="AA664" s="72"/>
      <c r="AB664" s="72"/>
      <c r="AC664" s="72"/>
      <c r="AD664" s="72"/>
      <c r="AE664" s="72"/>
      <c r="AF664" s="72"/>
      <c r="AG664" s="72"/>
      <c r="AH664" s="72"/>
      <c r="AI664" s="72"/>
      <c r="AJ664" s="72"/>
    </row>
    <row r="665" spans="1:36" ht="13" x14ac:dyDescent="0.15">
      <c r="A665" s="72"/>
      <c r="B665" s="72"/>
      <c r="C665" s="72"/>
      <c r="D665" s="72"/>
      <c r="E665" s="72"/>
      <c r="F665" s="72"/>
      <c r="G665" s="72"/>
      <c r="H665" s="72"/>
      <c r="I665" s="72"/>
      <c r="J665" s="72"/>
      <c r="K665" s="72"/>
      <c r="L665" s="72"/>
      <c r="M665" s="72"/>
      <c r="N665" s="72"/>
      <c r="O665" s="72"/>
      <c r="P665" s="72"/>
      <c r="Q665" s="72"/>
      <c r="R665" s="72"/>
      <c r="S665" s="72"/>
      <c r="T665" s="72"/>
      <c r="U665" s="72"/>
      <c r="V665" s="72"/>
      <c r="W665" s="72"/>
      <c r="X665" s="72"/>
      <c r="Y665" s="72"/>
      <c r="Z665" s="72"/>
      <c r="AA665" s="72"/>
      <c r="AB665" s="72"/>
      <c r="AC665" s="72"/>
      <c r="AD665" s="72"/>
      <c r="AE665" s="72"/>
      <c r="AF665" s="72"/>
      <c r="AG665" s="72"/>
      <c r="AH665" s="72"/>
      <c r="AI665" s="72"/>
      <c r="AJ665" s="72"/>
    </row>
    <row r="666" spans="1:36" ht="13" x14ac:dyDescent="0.15">
      <c r="A666" s="72"/>
      <c r="B666" s="72"/>
      <c r="C666" s="72"/>
      <c r="D666" s="72"/>
      <c r="E666" s="72"/>
      <c r="F666" s="72"/>
      <c r="G666" s="72"/>
      <c r="H666" s="72"/>
      <c r="I666" s="72"/>
      <c r="J666" s="72"/>
      <c r="K666" s="72"/>
      <c r="L666" s="72"/>
      <c r="M666" s="72"/>
      <c r="N666" s="72"/>
      <c r="O666" s="72"/>
      <c r="P666" s="72"/>
      <c r="Q666" s="72"/>
      <c r="R666" s="72"/>
      <c r="S666" s="72"/>
      <c r="T666" s="72"/>
      <c r="U666" s="72"/>
      <c r="V666" s="72"/>
      <c r="W666" s="72"/>
      <c r="X666" s="72"/>
      <c r="Y666" s="72"/>
      <c r="Z666" s="72"/>
      <c r="AA666" s="72"/>
      <c r="AB666" s="72"/>
      <c r="AC666" s="72"/>
      <c r="AD666" s="72"/>
      <c r="AE666" s="72"/>
      <c r="AF666" s="72"/>
      <c r="AG666" s="72"/>
      <c r="AH666" s="72"/>
      <c r="AI666" s="72"/>
      <c r="AJ666" s="72"/>
    </row>
    <row r="667" spans="1:36" ht="13" x14ac:dyDescent="0.15">
      <c r="A667" s="72"/>
      <c r="B667" s="72"/>
      <c r="C667" s="72"/>
      <c r="D667" s="72"/>
      <c r="E667" s="72"/>
      <c r="F667" s="72"/>
      <c r="G667" s="72"/>
      <c r="H667" s="72"/>
      <c r="I667" s="72"/>
      <c r="J667" s="72"/>
      <c r="K667" s="72"/>
      <c r="L667" s="72"/>
      <c r="M667" s="72"/>
      <c r="N667" s="72"/>
      <c r="O667" s="72"/>
      <c r="P667" s="72"/>
      <c r="Q667" s="72"/>
      <c r="R667" s="72"/>
      <c r="S667" s="72"/>
      <c r="T667" s="72"/>
      <c r="U667" s="72"/>
      <c r="V667" s="72"/>
      <c r="W667" s="72"/>
      <c r="X667" s="72"/>
      <c r="Y667" s="72"/>
      <c r="Z667" s="72"/>
      <c r="AA667" s="72"/>
      <c r="AB667" s="72"/>
      <c r="AC667" s="72"/>
      <c r="AD667" s="72"/>
      <c r="AE667" s="72"/>
      <c r="AF667" s="72"/>
      <c r="AG667" s="72"/>
      <c r="AH667" s="72"/>
      <c r="AI667" s="72"/>
      <c r="AJ667" s="72"/>
    </row>
    <row r="668" spans="1:36" ht="13" x14ac:dyDescent="0.15">
      <c r="A668" s="72"/>
      <c r="B668" s="72"/>
      <c r="C668" s="72"/>
      <c r="D668" s="72"/>
      <c r="E668" s="72"/>
      <c r="F668" s="72"/>
      <c r="G668" s="72"/>
      <c r="H668" s="72"/>
      <c r="I668" s="72"/>
      <c r="J668" s="72"/>
      <c r="K668" s="72"/>
      <c r="L668" s="72"/>
      <c r="M668" s="72"/>
      <c r="N668" s="72"/>
      <c r="O668" s="72"/>
      <c r="P668" s="72"/>
      <c r="Q668" s="72"/>
      <c r="R668" s="72"/>
      <c r="S668" s="72"/>
      <c r="T668" s="72"/>
      <c r="U668" s="72"/>
      <c r="V668" s="72"/>
      <c r="W668" s="72"/>
      <c r="X668" s="72"/>
      <c r="Y668" s="72"/>
      <c r="Z668" s="72"/>
      <c r="AA668" s="72"/>
      <c r="AB668" s="72"/>
      <c r="AC668" s="72"/>
      <c r="AD668" s="72"/>
      <c r="AE668" s="72"/>
      <c r="AF668" s="72"/>
      <c r="AG668" s="72"/>
      <c r="AH668" s="72"/>
      <c r="AI668" s="72"/>
      <c r="AJ668" s="72"/>
    </row>
    <row r="669" spans="1:36" ht="13" x14ac:dyDescent="0.15">
      <c r="A669" s="72"/>
      <c r="B669" s="72"/>
      <c r="C669" s="72"/>
      <c r="D669" s="72"/>
      <c r="E669" s="72"/>
      <c r="F669" s="72"/>
      <c r="G669" s="72"/>
      <c r="H669" s="72"/>
      <c r="I669" s="72"/>
      <c r="J669" s="72"/>
      <c r="K669" s="72"/>
      <c r="L669" s="72"/>
      <c r="M669" s="72"/>
      <c r="N669" s="72"/>
      <c r="O669" s="72"/>
      <c r="P669" s="72"/>
      <c r="Q669" s="72"/>
      <c r="R669" s="72"/>
      <c r="S669" s="72"/>
      <c r="T669" s="72"/>
      <c r="U669" s="72"/>
      <c r="V669" s="72"/>
      <c r="W669" s="72"/>
      <c r="X669" s="72"/>
      <c r="Y669" s="72"/>
      <c r="Z669" s="72"/>
      <c r="AA669" s="72"/>
      <c r="AB669" s="72"/>
      <c r="AC669" s="72"/>
      <c r="AD669" s="72"/>
      <c r="AE669" s="72"/>
      <c r="AF669" s="72"/>
      <c r="AG669" s="72"/>
      <c r="AH669" s="72"/>
      <c r="AI669" s="72"/>
      <c r="AJ669" s="72"/>
    </row>
    <row r="670" spans="1:36" ht="13" x14ac:dyDescent="0.15">
      <c r="A670" s="72"/>
      <c r="B670" s="72"/>
      <c r="C670" s="72"/>
      <c r="D670" s="72"/>
      <c r="E670" s="72"/>
      <c r="F670" s="72"/>
      <c r="G670" s="72"/>
      <c r="H670" s="72"/>
      <c r="I670" s="72"/>
      <c r="J670" s="72"/>
      <c r="K670" s="72"/>
      <c r="L670" s="72"/>
      <c r="M670" s="72"/>
      <c r="N670" s="72"/>
      <c r="O670" s="72"/>
      <c r="P670" s="72"/>
      <c r="Q670" s="72"/>
      <c r="R670" s="72"/>
      <c r="S670" s="72"/>
      <c r="T670" s="72"/>
      <c r="U670" s="72"/>
      <c r="V670" s="72"/>
      <c r="W670" s="72"/>
      <c r="X670" s="72"/>
      <c r="Y670" s="72"/>
      <c r="Z670" s="72"/>
      <c r="AA670" s="72"/>
      <c r="AB670" s="72"/>
      <c r="AC670" s="72"/>
      <c r="AD670" s="72"/>
      <c r="AE670" s="72"/>
      <c r="AF670" s="72"/>
      <c r="AG670" s="72"/>
      <c r="AH670" s="72"/>
      <c r="AI670" s="72"/>
      <c r="AJ670" s="72"/>
    </row>
    <row r="671" spans="1:36" ht="13" x14ac:dyDescent="0.15">
      <c r="A671" s="72"/>
      <c r="B671" s="72"/>
      <c r="C671" s="72"/>
      <c r="D671" s="72"/>
      <c r="E671" s="72"/>
      <c r="F671" s="72"/>
      <c r="G671" s="72"/>
      <c r="H671" s="72"/>
      <c r="I671" s="72"/>
      <c r="J671" s="72"/>
      <c r="K671" s="72"/>
      <c r="L671" s="72"/>
      <c r="M671" s="72"/>
      <c r="N671" s="72"/>
      <c r="O671" s="72"/>
      <c r="P671" s="72"/>
      <c r="Q671" s="72"/>
      <c r="R671" s="72"/>
      <c r="S671" s="72"/>
      <c r="T671" s="72"/>
      <c r="U671" s="72"/>
      <c r="V671" s="72"/>
      <c r="W671" s="72"/>
      <c r="X671" s="72"/>
      <c r="Y671" s="72"/>
      <c r="Z671" s="72"/>
      <c r="AA671" s="72"/>
      <c r="AB671" s="72"/>
      <c r="AC671" s="72"/>
      <c r="AD671" s="72"/>
      <c r="AE671" s="72"/>
      <c r="AF671" s="72"/>
      <c r="AG671" s="72"/>
      <c r="AH671" s="72"/>
      <c r="AI671" s="72"/>
      <c r="AJ671" s="72"/>
    </row>
    <row r="672" spans="1:36" ht="13" x14ac:dyDescent="0.15">
      <c r="A672" s="72"/>
      <c r="B672" s="72"/>
      <c r="C672" s="72"/>
      <c r="D672" s="72"/>
      <c r="E672" s="72"/>
      <c r="F672" s="72"/>
      <c r="G672" s="72"/>
      <c r="H672" s="72"/>
      <c r="I672" s="72"/>
      <c r="J672" s="72"/>
      <c r="K672" s="72"/>
      <c r="L672" s="72"/>
      <c r="M672" s="72"/>
      <c r="N672" s="72"/>
      <c r="O672" s="72"/>
      <c r="P672" s="72"/>
      <c r="Q672" s="72"/>
      <c r="R672" s="72"/>
      <c r="S672" s="72"/>
      <c r="T672" s="72"/>
      <c r="U672" s="72"/>
      <c r="V672" s="72"/>
      <c r="W672" s="72"/>
      <c r="X672" s="72"/>
      <c r="Y672" s="72"/>
      <c r="Z672" s="72"/>
      <c r="AA672" s="72"/>
      <c r="AB672" s="72"/>
      <c r="AC672" s="72"/>
      <c r="AD672" s="72"/>
      <c r="AE672" s="72"/>
      <c r="AF672" s="72"/>
      <c r="AG672" s="72"/>
      <c r="AH672" s="72"/>
      <c r="AI672" s="72"/>
      <c r="AJ672" s="72"/>
    </row>
    <row r="673" spans="1:36" ht="13" x14ac:dyDescent="0.15">
      <c r="A673" s="72"/>
      <c r="B673" s="72"/>
      <c r="C673" s="72"/>
      <c r="D673" s="72"/>
      <c r="E673" s="72"/>
      <c r="F673" s="72"/>
      <c r="G673" s="72"/>
      <c r="H673" s="72"/>
      <c r="I673" s="72"/>
      <c r="J673" s="72"/>
      <c r="K673" s="72"/>
      <c r="L673" s="72"/>
      <c r="M673" s="72"/>
      <c r="N673" s="72"/>
      <c r="O673" s="72"/>
      <c r="P673" s="72"/>
      <c r="Q673" s="72"/>
      <c r="R673" s="72"/>
      <c r="S673" s="72"/>
      <c r="T673" s="72"/>
      <c r="U673" s="72"/>
      <c r="V673" s="72"/>
      <c r="W673" s="72"/>
      <c r="X673" s="72"/>
      <c r="Y673" s="72"/>
      <c r="Z673" s="72"/>
      <c r="AA673" s="72"/>
      <c r="AB673" s="72"/>
      <c r="AC673" s="72"/>
      <c r="AD673" s="72"/>
      <c r="AE673" s="72"/>
      <c r="AF673" s="72"/>
      <c r="AG673" s="72"/>
      <c r="AH673" s="72"/>
      <c r="AI673" s="72"/>
      <c r="AJ673" s="72"/>
    </row>
    <row r="674" spans="1:36" ht="13" x14ac:dyDescent="0.15">
      <c r="A674" s="72"/>
      <c r="B674" s="72"/>
      <c r="C674" s="72"/>
      <c r="D674" s="72"/>
      <c r="E674" s="72"/>
      <c r="F674" s="72"/>
      <c r="G674" s="72"/>
      <c r="H674" s="72"/>
      <c r="I674" s="72"/>
      <c r="J674" s="72"/>
      <c r="K674" s="72"/>
      <c r="L674" s="72"/>
      <c r="M674" s="72"/>
      <c r="N674" s="72"/>
      <c r="O674" s="72"/>
      <c r="P674" s="72"/>
      <c r="Q674" s="72"/>
      <c r="R674" s="72"/>
      <c r="S674" s="72"/>
      <c r="T674" s="72"/>
      <c r="U674" s="72"/>
      <c r="V674" s="72"/>
      <c r="W674" s="72"/>
      <c r="X674" s="72"/>
      <c r="Y674" s="72"/>
      <c r="Z674" s="72"/>
      <c r="AA674" s="72"/>
      <c r="AB674" s="72"/>
      <c r="AC674" s="72"/>
      <c r="AD674" s="72"/>
      <c r="AE674" s="72"/>
      <c r="AF674" s="72"/>
      <c r="AG674" s="72"/>
      <c r="AH674" s="72"/>
      <c r="AI674" s="72"/>
      <c r="AJ674" s="72"/>
    </row>
    <row r="675" spans="1:36" ht="13" x14ac:dyDescent="0.15">
      <c r="A675" s="72"/>
      <c r="B675" s="72"/>
      <c r="C675" s="72"/>
      <c r="D675" s="72"/>
      <c r="E675" s="72"/>
      <c r="F675" s="72"/>
      <c r="G675" s="72"/>
      <c r="H675" s="72"/>
      <c r="I675" s="72"/>
      <c r="J675" s="72"/>
      <c r="K675" s="72"/>
      <c r="L675" s="72"/>
      <c r="M675" s="72"/>
      <c r="N675" s="72"/>
      <c r="O675" s="72"/>
      <c r="P675" s="72"/>
      <c r="Q675" s="72"/>
      <c r="R675" s="72"/>
      <c r="S675" s="72"/>
      <c r="T675" s="72"/>
      <c r="U675" s="72"/>
      <c r="V675" s="72"/>
      <c r="W675" s="72"/>
      <c r="X675" s="72"/>
      <c r="Y675" s="72"/>
      <c r="Z675" s="72"/>
      <c r="AA675" s="72"/>
      <c r="AB675" s="72"/>
      <c r="AC675" s="72"/>
      <c r="AD675" s="72"/>
      <c r="AE675" s="72"/>
      <c r="AF675" s="72"/>
      <c r="AG675" s="72"/>
      <c r="AH675" s="72"/>
      <c r="AI675" s="72"/>
      <c r="AJ675" s="72"/>
    </row>
    <row r="676" spans="1:36" ht="13" x14ac:dyDescent="0.15">
      <c r="A676" s="72"/>
      <c r="B676" s="72"/>
      <c r="C676" s="72"/>
      <c r="D676" s="72"/>
      <c r="E676" s="72"/>
      <c r="F676" s="72"/>
      <c r="G676" s="72"/>
      <c r="H676" s="72"/>
      <c r="I676" s="72"/>
      <c r="J676" s="72"/>
      <c r="K676" s="72"/>
      <c r="L676" s="72"/>
      <c r="M676" s="72"/>
      <c r="N676" s="72"/>
      <c r="O676" s="72"/>
      <c r="P676" s="72"/>
      <c r="Q676" s="72"/>
      <c r="R676" s="72"/>
      <c r="S676" s="72"/>
      <c r="T676" s="72"/>
      <c r="U676" s="72"/>
      <c r="V676" s="72"/>
      <c r="W676" s="72"/>
      <c r="X676" s="72"/>
      <c r="Y676" s="72"/>
      <c r="Z676" s="72"/>
      <c r="AA676" s="72"/>
      <c r="AB676" s="72"/>
      <c r="AC676" s="72"/>
      <c r="AD676" s="72"/>
      <c r="AE676" s="72"/>
      <c r="AF676" s="72"/>
      <c r="AG676" s="72"/>
      <c r="AH676" s="72"/>
      <c r="AI676" s="72"/>
      <c r="AJ676" s="72"/>
    </row>
    <row r="677" spans="1:36" ht="13" x14ac:dyDescent="0.15">
      <c r="A677" s="72"/>
      <c r="B677" s="72"/>
      <c r="C677" s="72"/>
      <c r="D677" s="72"/>
      <c r="E677" s="72"/>
      <c r="F677" s="72"/>
      <c r="G677" s="72"/>
      <c r="H677" s="72"/>
      <c r="I677" s="72"/>
      <c r="J677" s="72"/>
      <c r="K677" s="72"/>
      <c r="L677" s="72"/>
      <c r="M677" s="72"/>
      <c r="N677" s="72"/>
      <c r="O677" s="72"/>
      <c r="P677" s="72"/>
      <c r="Q677" s="72"/>
      <c r="R677" s="72"/>
      <c r="S677" s="72"/>
      <c r="T677" s="72"/>
      <c r="U677" s="72"/>
      <c r="V677" s="72"/>
      <c r="W677" s="72"/>
      <c r="X677" s="72"/>
      <c r="Y677" s="72"/>
      <c r="Z677" s="72"/>
      <c r="AA677" s="72"/>
      <c r="AB677" s="72"/>
      <c r="AC677" s="72"/>
      <c r="AD677" s="72"/>
      <c r="AE677" s="72"/>
      <c r="AF677" s="72"/>
      <c r="AG677" s="72"/>
      <c r="AH677" s="72"/>
      <c r="AI677" s="72"/>
      <c r="AJ677" s="72"/>
    </row>
    <row r="678" spans="1:36" ht="13" x14ac:dyDescent="0.15">
      <c r="A678" s="72"/>
      <c r="B678" s="72"/>
      <c r="C678" s="72"/>
      <c r="D678" s="72"/>
      <c r="E678" s="72"/>
      <c r="F678" s="72"/>
      <c r="G678" s="72"/>
      <c r="H678" s="72"/>
      <c r="I678" s="72"/>
      <c r="J678" s="72"/>
      <c r="K678" s="72"/>
      <c r="L678" s="72"/>
      <c r="M678" s="72"/>
      <c r="N678" s="72"/>
      <c r="O678" s="72"/>
      <c r="P678" s="72"/>
      <c r="Q678" s="72"/>
      <c r="R678" s="72"/>
      <c r="S678" s="72"/>
      <c r="T678" s="72"/>
      <c r="U678" s="72"/>
      <c r="V678" s="72"/>
      <c r="W678" s="72"/>
      <c r="X678" s="72"/>
      <c r="Y678" s="72"/>
      <c r="Z678" s="72"/>
      <c r="AA678" s="72"/>
      <c r="AB678" s="72"/>
      <c r="AC678" s="72"/>
      <c r="AD678" s="72"/>
      <c r="AE678" s="72"/>
      <c r="AF678" s="72"/>
      <c r="AG678" s="72"/>
      <c r="AH678" s="72"/>
      <c r="AI678" s="72"/>
      <c r="AJ678" s="72"/>
    </row>
    <row r="679" spans="1:36" ht="13" x14ac:dyDescent="0.15">
      <c r="A679" s="72"/>
      <c r="B679" s="72"/>
      <c r="C679" s="72"/>
      <c r="D679" s="72"/>
      <c r="E679" s="72"/>
      <c r="F679" s="72"/>
      <c r="G679" s="72"/>
      <c r="H679" s="72"/>
      <c r="I679" s="72"/>
      <c r="J679" s="72"/>
      <c r="K679" s="72"/>
      <c r="L679" s="72"/>
      <c r="M679" s="72"/>
      <c r="N679" s="72"/>
      <c r="O679" s="72"/>
      <c r="P679" s="72"/>
      <c r="Q679" s="72"/>
      <c r="R679" s="72"/>
      <c r="S679" s="72"/>
      <c r="T679" s="72"/>
      <c r="U679" s="72"/>
      <c r="V679" s="72"/>
      <c r="W679" s="72"/>
      <c r="X679" s="72"/>
      <c r="Y679" s="72"/>
      <c r="Z679" s="72"/>
      <c r="AA679" s="72"/>
      <c r="AB679" s="72"/>
      <c r="AC679" s="72"/>
      <c r="AD679" s="72"/>
      <c r="AE679" s="72"/>
      <c r="AF679" s="72"/>
      <c r="AG679" s="72"/>
      <c r="AH679" s="72"/>
      <c r="AI679" s="72"/>
      <c r="AJ679" s="72"/>
    </row>
    <row r="680" spans="1:36" ht="13" x14ac:dyDescent="0.15">
      <c r="A680" s="72"/>
      <c r="B680" s="72"/>
      <c r="C680" s="72"/>
      <c r="D680" s="72"/>
      <c r="E680" s="72"/>
      <c r="F680" s="72"/>
      <c r="G680" s="72"/>
      <c r="H680" s="72"/>
      <c r="I680" s="72"/>
      <c r="J680" s="72"/>
      <c r="K680" s="72"/>
      <c r="L680" s="72"/>
      <c r="M680" s="72"/>
      <c r="N680" s="72"/>
      <c r="O680" s="72"/>
      <c r="P680" s="72"/>
      <c r="Q680" s="72"/>
      <c r="R680" s="72"/>
      <c r="S680" s="72"/>
      <c r="T680" s="72"/>
      <c r="U680" s="72"/>
      <c r="V680" s="72"/>
      <c r="W680" s="72"/>
      <c r="X680" s="72"/>
      <c r="Y680" s="72"/>
      <c r="Z680" s="72"/>
      <c r="AA680" s="72"/>
      <c r="AB680" s="72"/>
      <c r="AC680" s="72"/>
      <c r="AD680" s="72"/>
      <c r="AE680" s="72"/>
      <c r="AF680" s="72"/>
      <c r="AG680" s="72"/>
      <c r="AH680" s="72"/>
      <c r="AI680" s="72"/>
      <c r="AJ680" s="72"/>
    </row>
    <row r="681" spans="1:36" ht="13" x14ac:dyDescent="0.15">
      <c r="A681" s="72"/>
      <c r="B681" s="72"/>
      <c r="C681" s="72"/>
      <c r="D681" s="72"/>
      <c r="E681" s="72"/>
      <c r="F681" s="72"/>
      <c r="G681" s="72"/>
      <c r="H681" s="72"/>
      <c r="I681" s="72"/>
      <c r="J681" s="72"/>
      <c r="K681" s="72"/>
      <c r="L681" s="72"/>
      <c r="M681" s="72"/>
      <c r="N681" s="72"/>
      <c r="O681" s="72"/>
      <c r="P681" s="72"/>
      <c r="Q681" s="72"/>
      <c r="R681" s="72"/>
      <c r="S681" s="72"/>
      <c r="T681" s="72"/>
      <c r="U681" s="72"/>
      <c r="V681" s="72"/>
      <c r="W681" s="72"/>
      <c r="X681" s="72"/>
      <c r="Y681" s="72"/>
      <c r="Z681" s="72"/>
      <c r="AA681" s="72"/>
      <c r="AB681" s="72"/>
      <c r="AC681" s="72"/>
      <c r="AD681" s="72"/>
      <c r="AE681" s="72"/>
      <c r="AF681" s="72"/>
      <c r="AG681" s="72"/>
      <c r="AH681" s="72"/>
      <c r="AI681" s="72"/>
      <c r="AJ681" s="72"/>
    </row>
    <row r="682" spans="1:36" ht="13" x14ac:dyDescent="0.15">
      <c r="A682" s="72"/>
      <c r="B682" s="72"/>
      <c r="C682" s="72"/>
      <c r="D682" s="72"/>
      <c r="E682" s="72"/>
      <c r="F682" s="72"/>
      <c r="G682" s="72"/>
      <c r="H682" s="72"/>
      <c r="I682" s="72"/>
      <c r="J682" s="72"/>
      <c r="K682" s="72"/>
      <c r="L682" s="72"/>
      <c r="M682" s="72"/>
      <c r="N682" s="72"/>
      <c r="O682" s="72"/>
      <c r="P682" s="72"/>
      <c r="Q682" s="72"/>
      <c r="R682" s="72"/>
      <c r="S682" s="72"/>
      <c r="T682" s="72"/>
      <c r="U682" s="72"/>
      <c r="V682" s="72"/>
      <c r="W682" s="72"/>
      <c r="X682" s="72"/>
      <c r="Y682" s="72"/>
      <c r="Z682" s="72"/>
      <c r="AA682" s="72"/>
      <c r="AB682" s="72"/>
      <c r="AC682" s="72"/>
      <c r="AD682" s="72"/>
      <c r="AE682" s="72"/>
      <c r="AF682" s="72"/>
      <c r="AG682" s="72"/>
      <c r="AH682" s="72"/>
      <c r="AI682" s="72"/>
      <c r="AJ682" s="72"/>
    </row>
    <row r="683" spans="1:36" ht="13" x14ac:dyDescent="0.15">
      <c r="A683" s="72"/>
      <c r="B683" s="72"/>
      <c r="C683" s="72"/>
      <c r="D683" s="72"/>
      <c r="E683" s="72"/>
      <c r="F683" s="72"/>
      <c r="G683" s="72"/>
      <c r="H683" s="72"/>
      <c r="I683" s="72"/>
      <c r="J683" s="72"/>
      <c r="K683" s="72"/>
      <c r="L683" s="72"/>
      <c r="M683" s="72"/>
      <c r="N683" s="72"/>
      <c r="O683" s="72"/>
      <c r="P683" s="72"/>
      <c r="Q683" s="72"/>
      <c r="R683" s="72"/>
      <c r="S683" s="72"/>
      <c r="T683" s="72"/>
      <c r="U683" s="72"/>
      <c r="V683" s="72"/>
      <c r="W683" s="72"/>
      <c r="X683" s="72"/>
      <c r="Y683" s="72"/>
      <c r="Z683" s="72"/>
      <c r="AA683" s="72"/>
      <c r="AB683" s="72"/>
      <c r="AC683" s="72"/>
      <c r="AD683" s="72"/>
      <c r="AE683" s="72"/>
      <c r="AF683" s="72"/>
      <c r="AG683" s="72"/>
      <c r="AH683" s="72"/>
      <c r="AI683" s="72"/>
      <c r="AJ683" s="72"/>
    </row>
    <row r="684" spans="1:36" ht="13" x14ac:dyDescent="0.15">
      <c r="A684" s="72"/>
      <c r="B684" s="72"/>
      <c r="C684" s="72"/>
      <c r="D684" s="72"/>
      <c r="E684" s="72"/>
      <c r="F684" s="72"/>
      <c r="G684" s="72"/>
      <c r="H684" s="72"/>
      <c r="I684" s="72"/>
      <c r="J684" s="72"/>
      <c r="K684" s="72"/>
      <c r="L684" s="72"/>
      <c r="M684" s="72"/>
      <c r="N684" s="72"/>
      <c r="O684" s="72"/>
      <c r="P684" s="72"/>
      <c r="Q684" s="72"/>
      <c r="R684" s="72"/>
      <c r="S684" s="72"/>
      <c r="T684" s="72"/>
      <c r="U684" s="72"/>
      <c r="V684" s="72"/>
      <c r="W684" s="72"/>
      <c r="X684" s="72"/>
      <c r="Y684" s="72"/>
      <c r="Z684" s="72"/>
      <c r="AA684" s="72"/>
      <c r="AB684" s="72"/>
      <c r="AC684" s="72"/>
      <c r="AD684" s="72"/>
      <c r="AE684" s="72"/>
      <c r="AF684" s="72"/>
      <c r="AG684" s="72"/>
      <c r="AH684" s="72"/>
      <c r="AI684" s="72"/>
      <c r="AJ684" s="72"/>
    </row>
    <row r="685" spans="1:36" ht="13" x14ac:dyDescent="0.15">
      <c r="A685" s="72"/>
      <c r="B685" s="72"/>
      <c r="C685" s="72"/>
      <c r="D685" s="72"/>
      <c r="E685" s="72"/>
      <c r="F685" s="72"/>
      <c r="G685" s="72"/>
      <c r="H685" s="72"/>
      <c r="I685" s="72"/>
      <c r="J685" s="72"/>
      <c r="K685" s="72"/>
      <c r="L685" s="72"/>
      <c r="M685" s="72"/>
      <c r="N685" s="72"/>
      <c r="O685" s="72"/>
      <c r="P685" s="72"/>
      <c r="Q685" s="72"/>
      <c r="R685" s="72"/>
      <c r="S685" s="72"/>
      <c r="T685" s="72"/>
      <c r="U685" s="72"/>
      <c r="V685" s="72"/>
      <c r="W685" s="72"/>
      <c r="X685" s="72"/>
      <c r="Y685" s="72"/>
      <c r="Z685" s="72"/>
      <c r="AA685" s="72"/>
      <c r="AB685" s="72"/>
      <c r="AC685" s="72"/>
      <c r="AD685" s="72"/>
      <c r="AE685" s="72"/>
      <c r="AF685" s="72"/>
      <c r="AG685" s="72"/>
      <c r="AH685" s="72"/>
      <c r="AI685" s="72"/>
      <c r="AJ685" s="72"/>
    </row>
    <row r="686" spans="1:36" ht="13" x14ac:dyDescent="0.15">
      <c r="A686" s="72"/>
      <c r="B686" s="72"/>
      <c r="C686" s="72"/>
      <c r="D686" s="72"/>
      <c r="E686" s="72"/>
      <c r="F686" s="72"/>
      <c r="G686" s="72"/>
      <c r="H686" s="72"/>
      <c r="I686" s="72"/>
      <c r="J686" s="72"/>
      <c r="K686" s="72"/>
      <c r="L686" s="72"/>
      <c r="M686" s="72"/>
      <c r="N686" s="72"/>
      <c r="O686" s="72"/>
      <c r="P686" s="72"/>
      <c r="Q686" s="72"/>
      <c r="R686" s="72"/>
      <c r="S686" s="72"/>
      <c r="T686" s="72"/>
      <c r="U686" s="72"/>
      <c r="V686" s="72"/>
      <c r="W686" s="72"/>
      <c r="X686" s="72"/>
      <c r="Y686" s="72"/>
      <c r="Z686" s="72"/>
      <c r="AA686" s="72"/>
      <c r="AB686" s="72"/>
      <c r="AC686" s="72"/>
      <c r="AD686" s="72"/>
      <c r="AE686" s="72"/>
      <c r="AF686" s="72"/>
      <c r="AG686" s="72"/>
      <c r="AH686" s="72"/>
      <c r="AI686" s="72"/>
      <c r="AJ686" s="72"/>
    </row>
    <row r="687" spans="1:36" ht="13" x14ac:dyDescent="0.15">
      <c r="A687" s="72"/>
      <c r="B687" s="72"/>
      <c r="C687" s="72"/>
      <c r="D687" s="72"/>
      <c r="E687" s="72"/>
      <c r="F687" s="72"/>
      <c r="G687" s="72"/>
      <c r="H687" s="72"/>
      <c r="I687" s="72"/>
      <c r="J687" s="72"/>
      <c r="K687" s="72"/>
      <c r="L687" s="72"/>
      <c r="M687" s="72"/>
      <c r="N687" s="72"/>
      <c r="O687" s="72"/>
      <c r="P687" s="72"/>
      <c r="Q687" s="72"/>
      <c r="R687" s="72"/>
      <c r="S687" s="72"/>
      <c r="T687" s="72"/>
      <c r="U687" s="72"/>
      <c r="V687" s="72"/>
      <c r="W687" s="72"/>
      <c r="X687" s="72"/>
      <c r="Y687" s="72"/>
      <c r="Z687" s="72"/>
      <c r="AA687" s="72"/>
      <c r="AB687" s="72"/>
      <c r="AC687" s="72"/>
      <c r="AD687" s="72"/>
      <c r="AE687" s="72"/>
      <c r="AF687" s="72"/>
      <c r="AG687" s="72"/>
      <c r="AH687" s="72"/>
      <c r="AI687" s="72"/>
      <c r="AJ687" s="72"/>
    </row>
    <row r="688" spans="1:36" ht="13" x14ac:dyDescent="0.15">
      <c r="A688" s="72"/>
      <c r="B688" s="72"/>
      <c r="C688" s="72"/>
      <c r="D688" s="72"/>
      <c r="E688" s="72"/>
      <c r="F688" s="72"/>
      <c r="G688" s="72"/>
      <c r="H688" s="72"/>
      <c r="I688" s="72"/>
      <c r="J688" s="72"/>
      <c r="K688" s="72"/>
      <c r="L688" s="72"/>
      <c r="M688" s="72"/>
      <c r="N688" s="72"/>
      <c r="O688" s="72"/>
      <c r="P688" s="72"/>
      <c r="Q688" s="72"/>
      <c r="R688" s="72"/>
      <c r="S688" s="72"/>
      <c r="T688" s="72"/>
      <c r="U688" s="72"/>
      <c r="V688" s="72"/>
      <c r="W688" s="72"/>
      <c r="X688" s="72"/>
      <c r="Y688" s="72"/>
      <c r="Z688" s="72"/>
      <c r="AA688" s="72"/>
      <c r="AB688" s="72"/>
      <c r="AC688" s="72"/>
      <c r="AD688" s="72"/>
      <c r="AE688" s="72"/>
      <c r="AF688" s="72"/>
      <c r="AG688" s="72"/>
      <c r="AH688" s="72"/>
      <c r="AI688" s="72"/>
      <c r="AJ688" s="72"/>
    </row>
    <row r="689" spans="1:36" ht="13" x14ac:dyDescent="0.15">
      <c r="A689" s="72"/>
      <c r="B689" s="72"/>
      <c r="C689" s="72"/>
      <c r="D689" s="72"/>
      <c r="E689" s="72"/>
      <c r="F689" s="72"/>
      <c r="G689" s="72"/>
      <c r="H689" s="72"/>
      <c r="I689" s="72"/>
      <c r="J689" s="72"/>
      <c r="K689" s="72"/>
      <c r="L689" s="72"/>
      <c r="M689" s="72"/>
      <c r="N689" s="72"/>
      <c r="O689" s="72"/>
      <c r="P689" s="72"/>
      <c r="Q689" s="72"/>
      <c r="R689" s="72"/>
      <c r="S689" s="72"/>
      <c r="T689" s="72"/>
      <c r="U689" s="72"/>
      <c r="V689" s="72"/>
      <c r="W689" s="72"/>
      <c r="X689" s="72"/>
      <c r="Y689" s="72"/>
      <c r="Z689" s="72"/>
      <c r="AA689" s="72"/>
      <c r="AB689" s="72"/>
      <c r="AC689" s="72"/>
      <c r="AD689" s="72"/>
      <c r="AE689" s="72"/>
      <c r="AF689" s="72"/>
      <c r="AG689" s="72"/>
      <c r="AH689" s="72"/>
      <c r="AI689" s="72"/>
      <c r="AJ689" s="72"/>
    </row>
    <row r="690" spans="1:36" ht="13" x14ac:dyDescent="0.15">
      <c r="A690" s="72"/>
      <c r="B690" s="72"/>
      <c r="C690" s="72"/>
      <c r="D690" s="72"/>
      <c r="E690" s="72"/>
      <c r="F690" s="72"/>
      <c r="G690" s="72"/>
      <c r="H690" s="72"/>
      <c r="I690" s="72"/>
      <c r="J690" s="72"/>
      <c r="K690" s="72"/>
      <c r="L690" s="72"/>
      <c r="M690" s="72"/>
      <c r="N690" s="72"/>
      <c r="O690" s="72"/>
      <c r="P690" s="72"/>
      <c r="Q690" s="72"/>
      <c r="R690" s="72"/>
      <c r="S690" s="72"/>
      <c r="T690" s="72"/>
      <c r="U690" s="72"/>
      <c r="V690" s="72"/>
      <c r="W690" s="72"/>
      <c r="X690" s="72"/>
      <c r="Y690" s="72"/>
      <c r="Z690" s="72"/>
      <c r="AA690" s="72"/>
      <c r="AB690" s="72"/>
      <c r="AC690" s="72"/>
      <c r="AD690" s="72"/>
      <c r="AE690" s="72"/>
      <c r="AF690" s="72"/>
      <c r="AG690" s="72"/>
      <c r="AH690" s="72"/>
      <c r="AI690" s="72"/>
      <c r="AJ690" s="72"/>
    </row>
    <row r="691" spans="1:36" ht="13" x14ac:dyDescent="0.15">
      <c r="A691" s="72"/>
      <c r="B691" s="72"/>
      <c r="C691" s="72"/>
      <c r="D691" s="72"/>
      <c r="E691" s="72"/>
      <c r="F691" s="72"/>
      <c r="G691" s="72"/>
      <c r="H691" s="72"/>
      <c r="I691" s="72"/>
      <c r="J691" s="72"/>
      <c r="K691" s="72"/>
      <c r="L691" s="72"/>
      <c r="M691" s="72"/>
      <c r="N691" s="72"/>
      <c r="O691" s="72"/>
      <c r="P691" s="72"/>
      <c r="Q691" s="72"/>
      <c r="R691" s="72"/>
      <c r="S691" s="72"/>
      <c r="T691" s="72"/>
      <c r="U691" s="72"/>
      <c r="V691" s="72"/>
      <c r="W691" s="72"/>
      <c r="X691" s="72"/>
      <c r="Y691" s="72"/>
      <c r="Z691" s="72"/>
      <c r="AA691" s="72"/>
      <c r="AB691" s="72"/>
      <c r="AC691" s="72"/>
      <c r="AD691" s="72"/>
      <c r="AE691" s="72"/>
      <c r="AF691" s="72"/>
      <c r="AG691" s="72"/>
      <c r="AH691" s="72"/>
      <c r="AI691" s="72"/>
      <c r="AJ691" s="72"/>
    </row>
    <row r="692" spans="1:36" ht="13" x14ac:dyDescent="0.15">
      <c r="A692" s="72"/>
      <c r="B692" s="72"/>
      <c r="C692" s="72"/>
      <c r="D692" s="72"/>
      <c r="E692" s="72"/>
      <c r="F692" s="72"/>
      <c r="G692" s="72"/>
      <c r="H692" s="72"/>
      <c r="I692" s="72"/>
      <c r="J692" s="72"/>
      <c r="K692" s="72"/>
      <c r="L692" s="72"/>
      <c r="M692" s="72"/>
      <c r="N692" s="72"/>
      <c r="O692" s="72"/>
      <c r="P692" s="72"/>
      <c r="Q692" s="72"/>
      <c r="R692" s="72"/>
      <c r="S692" s="72"/>
      <c r="T692" s="72"/>
      <c r="U692" s="72"/>
      <c r="V692" s="72"/>
      <c r="W692" s="72"/>
      <c r="X692" s="72"/>
      <c r="Y692" s="72"/>
      <c r="Z692" s="72"/>
      <c r="AA692" s="72"/>
      <c r="AB692" s="72"/>
      <c r="AC692" s="72"/>
      <c r="AD692" s="72"/>
      <c r="AE692" s="72"/>
      <c r="AF692" s="72"/>
      <c r="AG692" s="72"/>
      <c r="AH692" s="72"/>
      <c r="AI692" s="72"/>
      <c r="AJ692" s="72"/>
    </row>
    <row r="693" spans="1:36" ht="13" x14ac:dyDescent="0.15">
      <c r="A693" s="72"/>
      <c r="B693" s="72"/>
      <c r="C693" s="72"/>
      <c r="D693" s="72"/>
      <c r="E693" s="72"/>
      <c r="F693" s="72"/>
      <c r="G693" s="72"/>
      <c r="H693" s="72"/>
      <c r="I693" s="72"/>
      <c r="J693" s="72"/>
      <c r="K693" s="72"/>
      <c r="L693" s="72"/>
      <c r="M693" s="72"/>
      <c r="N693" s="72"/>
      <c r="O693" s="72"/>
      <c r="P693" s="72"/>
      <c r="Q693" s="72"/>
      <c r="R693" s="72"/>
      <c r="S693" s="72"/>
      <c r="T693" s="72"/>
      <c r="U693" s="72"/>
      <c r="V693" s="72"/>
      <c r="W693" s="72"/>
      <c r="X693" s="72"/>
      <c r="Y693" s="72"/>
      <c r="Z693" s="72"/>
      <c r="AA693" s="72"/>
      <c r="AB693" s="72"/>
      <c r="AC693" s="72"/>
      <c r="AD693" s="72"/>
      <c r="AE693" s="72"/>
      <c r="AF693" s="72"/>
      <c r="AG693" s="72"/>
      <c r="AH693" s="72"/>
      <c r="AI693" s="72"/>
      <c r="AJ693" s="72"/>
    </row>
    <row r="694" spans="1:36" ht="13" x14ac:dyDescent="0.15">
      <c r="A694" s="72"/>
      <c r="B694" s="72"/>
      <c r="C694" s="72"/>
      <c r="D694" s="72"/>
      <c r="E694" s="72"/>
      <c r="F694" s="72"/>
      <c r="G694" s="72"/>
      <c r="H694" s="72"/>
      <c r="I694" s="72"/>
      <c r="J694" s="72"/>
      <c r="K694" s="72"/>
      <c r="L694" s="72"/>
      <c r="M694" s="72"/>
      <c r="N694" s="72"/>
      <c r="O694" s="72"/>
      <c r="P694" s="72"/>
      <c r="Q694" s="72"/>
      <c r="R694" s="72"/>
      <c r="S694" s="72"/>
      <c r="T694" s="72"/>
      <c r="U694" s="72"/>
      <c r="V694" s="72"/>
      <c r="W694" s="72"/>
      <c r="X694" s="72"/>
      <c r="Y694" s="72"/>
      <c r="Z694" s="72"/>
      <c r="AA694" s="72"/>
      <c r="AB694" s="72"/>
      <c r="AC694" s="72"/>
      <c r="AD694" s="72"/>
      <c r="AE694" s="72"/>
      <c r="AF694" s="72"/>
      <c r="AG694" s="72"/>
      <c r="AH694" s="72"/>
      <c r="AI694" s="72"/>
      <c r="AJ694" s="72"/>
    </row>
    <row r="695" spans="1:36" ht="13" x14ac:dyDescent="0.15">
      <c r="A695" s="72"/>
      <c r="B695" s="72"/>
      <c r="C695" s="72"/>
      <c r="D695" s="72"/>
      <c r="E695" s="72"/>
      <c r="F695" s="72"/>
      <c r="G695" s="72"/>
      <c r="H695" s="72"/>
      <c r="I695" s="72"/>
      <c r="J695" s="72"/>
      <c r="K695" s="72"/>
      <c r="L695" s="72"/>
      <c r="M695" s="72"/>
      <c r="N695" s="72"/>
      <c r="O695" s="72"/>
      <c r="P695" s="72"/>
      <c r="Q695" s="72"/>
      <c r="R695" s="72"/>
      <c r="S695" s="72"/>
      <c r="T695" s="72"/>
      <c r="U695" s="72"/>
      <c r="V695" s="72"/>
      <c r="W695" s="72"/>
      <c r="X695" s="72"/>
      <c r="Y695" s="72"/>
      <c r="Z695" s="72"/>
      <c r="AA695" s="72"/>
      <c r="AB695" s="72"/>
      <c r="AC695" s="72"/>
      <c r="AD695" s="72"/>
      <c r="AE695" s="72"/>
      <c r="AF695" s="72"/>
      <c r="AG695" s="72"/>
      <c r="AH695" s="72"/>
      <c r="AI695" s="72"/>
      <c r="AJ695" s="72"/>
    </row>
    <row r="696" spans="1:36" ht="13" x14ac:dyDescent="0.15">
      <c r="A696" s="72"/>
      <c r="B696" s="72"/>
      <c r="C696" s="72"/>
      <c r="D696" s="72"/>
      <c r="E696" s="72"/>
      <c r="F696" s="72"/>
      <c r="G696" s="72"/>
      <c r="H696" s="72"/>
      <c r="I696" s="72"/>
      <c r="J696" s="72"/>
      <c r="K696" s="72"/>
      <c r="L696" s="72"/>
      <c r="M696" s="72"/>
      <c r="N696" s="72"/>
      <c r="O696" s="72"/>
      <c r="P696" s="72"/>
      <c r="Q696" s="72"/>
      <c r="R696" s="72"/>
      <c r="S696" s="72"/>
      <c r="T696" s="72"/>
      <c r="U696" s="72"/>
      <c r="V696" s="72"/>
      <c r="W696" s="72"/>
      <c r="X696" s="72"/>
      <c r="Y696" s="72"/>
      <c r="Z696" s="72"/>
      <c r="AA696" s="72"/>
      <c r="AB696" s="72"/>
      <c r="AC696" s="72"/>
      <c r="AD696" s="72"/>
      <c r="AE696" s="72"/>
      <c r="AF696" s="72"/>
      <c r="AG696" s="72"/>
      <c r="AH696" s="72"/>
      <c r="AI696" s="72"/>
      <c r="AJ696" s="72"/>
    </row>
    <row r="697" spans="1:36" ht="13" x14ac:dyDescent="0.15">
      <c r="A697" s="72"/>
      <c r="B697" s="72"/>
      <c r="C697" s="72"/>
      <c r="D697" s="72"/>
      <c r="E697" s="72"/>
      <c r="F697" s="72"/>
      <c r="G697" s="72"/>
      <c r="H697" s="72"/>
      <c r="I697" s="72"/>
      <c r="J697" s="72"/>
      <c r="K697" s="72"/>
      <c r="L697" s="72"/>
      <c r="M697" s="72"/>
      <c r="N697" s="72"/>
      <c r="O697" s="72"/>
      <c r="P697" s="72"/>
      <c r="Q697" s="72"/>
      <c r="R697" s="72"/>
      <c r="S697" s="72"/>
      <c r="T697" s="72"/>
      <c r="U697" s="72"/>
      <c r="V697" s="72"/>
      <c r="W697" s="72"/>
      <c r="X697" s="72"/>
      <c r="Y697" s="72"/>
      <c r="Z697" s="72"/>
      <c r="AA697" s="72"/>
      <c r="AB697" s="72"/>
      <c r="AC697" s="72"/>
      <c r="AD697" s="72"/>
      <c r="AE697" s="72"/>
      <c r="AF697" s="72"/>
      <c r="AG697" s="72"/>
      <c r="AH697" s="72"/>
      <c r="AI697" s="72"/>
      <c r="AJ697" s="72"/>
    </row>
    <row r="698" spans="1:36" ht="13" x14ac:dyDescent="0.15">
      <c r="A698" s="72"/>
      <c r="B698" s="72"/>
      <c r="C698" s="72"/>
      <c r="D698" s="72"/>
      <c r="E698" s="72"/>
      <c r="F698" s="72"/>
      <c r="G698" s="72"/>
      <c r="H698" s="72"/>
      <c r="I698" s="72"/>
      <c r="J698" s="72"/>
      <c r="K698" s="72"/>
      <c r="L698" s="72"/>
      <c r="M698" s="72"/>
      <c r="N698" s="72"/>
      <c r="O698" s="72"/>
      <c r="P698" s="72"/>
      <c r="Q698" s="72"/>
      <c r="R698" s="72"/>
      <c r="S698" s="72"/>
      <c r="T698" s="72"/>
      <c r="U698" s="72"/>
      <c r="V698" s="72"/>
      <c r="W698" s="72"/>
      <c r="X698" s="72"/>
      <c r="Y698" s="72"/>
      <c r="Z698" s="72"/>
      <c r="AA698" s="72"/>
      <c r="AB698" s="72"/>
      <c r="AC698" s="72"/>
      <c r="AD698" s="72"/>
      <c r="AE698" s="72"/>
      <c r="AF698" s="72"/>
      <c r="AG698" s="72"/>
      <c r="AH698" s="72"/>
      <c r="AI698" s="72"/>
      <c r="AJ698" s="72"/>
    </row>
    <row r="699" spans="1:36" ht="13" x14ac:dyDescent="0.15">
      <c r="A699" s="72"/>
      <c r="B699" s="72"/>
      <c r="C699" s="72"/>
      <c r="D699" s="72"/>
      <c r="E699" s="72"/>
      <c r="F699" s="72"/>
      <c r="G699" s="72"/>
      <c r="H699" s="72"/>
      <c r="I699" s="72"/>
      <c r="J699" s="72"/>
      <c r="K699" s="72"/>
      <c r="L699" s="72"/>
      <c r="M699" s="72"/>
      <c r="N699" s="72"/>
      <c r="O699" s="72"/>
      <c r="P699" s="72"/>
      <c r="Q699" s="72"/>
      <c r="R699" s="72"/>
      <c r="S699" s="72"/>
      <c r="T699" s="72"/>
      <c r="U699" s="72"/>
      <c r="V699" s="72"/>
      <c r="W699" s="72"/>
      <c r="X699" s="72"/>
      <c r="Y699" s="72"/>
      <c r="Z699" s="72"/>
      <c r="AA699" s="72"/>
      <c r="AB699" s="72"/>
      <c r="AC699" s="72"/>
      <c r="AD699" s="72"/>
      <c r="AE699" s="72"/>
      <c r="AF699" s="72"/>
      <c r="AG699" s="72"/>
      <c r="AH699" s="72"/>
      <c r="AI699" s="72"/>
      <c r="AJ699" s="72"/>
    </row>
    <row r="700" spans="1:36" ht="13" x14ac:dyDescent="0.15">
      <c r="A700" s="72"/>
      <c r="B700" s="72"/>
      <c r="C700" s="72"/>
      <c r="D700" s="72"/>
      <c r="E700" s="72"/>
      <c r="F700" s="72"/>
      <c r="G700" s="72"/>
      <c r="H700" s="72"/>
      <c r="I700" s="72"/>
      <c r="J700" s="72"/>
      <c r="K700" s="72"/>
      <c r="L700" s="72"/>
      <c r="M700" s="72"/>
      <c r="N700" s="72"/>
      <c r="O700" s="72"/>
      <c r="P700" s="72"/>
      <c r="Q700" s="72"/>
      <c r="R700" s="72"/>
      <c r="S700" s="72"/>
      <c r="T700" s="72"/>
      <c r="U700" s="72"/>
      <c r="V700" s="72"/>
      <c r="W700" s="72"/>
      <c r="X700" s="72"/>
      <c r="Y700" s="72"/>
      <c r="Z700" s="72"/>
      <c r="AA700" s="72"/>
      <c r="AB700" s="72"/>
      <c r="AC700" s="72"/>
      <c r="AD700" s="72"/>
      <c r="AE700" s="72"/>
      <c r="AF700" s="72"/>
      <c r="AG700" s="72"/>
      <c r="AH700" s="72"/>
      <c r="AI700" s="72"/>
      <c r="AJ700" s="72"/>
    </row>
    <row r="701" spans="1:36" ht="13" x14ac:dyDescent="0.15">
      <c r="A701" s="72"/>
      <c r="B701" s="72"/>
      <c r="C701" s="72"/>
      <c r="D701" s="72"/>
      <c r="E701" s="72"/>
      <c r="F701" s="72"/>
      <c r="G701" s="72"/>
      <c r="H701" s="72"/>
      <c r="I701" s="72"/>
      <c r="J701" s="72"/>
      <c r="K701" s="72"/>
      <c r="L701" s="72"/>
      <c r="M701" s="72"/>
      <c r="N701" s="72"/>
      <c r="O701" s="72"/>
      <c r="P701" s="72"/>
      <c r="Q701" s="72"/>
      <c r="R701" s="72"/>
      <c r="S701" s="72"/>
      <c r="T701" s="72"/>
      <c r="U701" s="72"/>
      <c r="V701" s="72"/>
      <c r="W701" s="72"/>
      <c r="X701" s="72"/>
      <c r="Y701" s="72"/>
      <c r="Z701" s="72"/>
      <c r="AA701" s="72"/>
      <c r="AB701" s="72"/>
      <c r="AC701" s="72"/>
      <c r="AD701" s="72"/>
      <c r="AE701" s="72"/>
      <c r="AF701" s="72"/>
      <c r="AG701" s="72"/>
      <c r="AH701" s="72"/>
      <c r="AI701" s="72"/>
      <c r="AJ701" s="72"/>
    </row>
    <row r="702" spans="1:36" ht="13" x14ac:dyDescent="0.15">
      <c r="A702" s="72"/>
      <c r="B702" s="72"/>
      <c r="C702" s="72"/>
      <c r="D702" s="72"/>
      <c r="E702" s="72"/>
      <c r="F702" s="72"/>
      <c r="G702" s="72"/>
      <c r="H702" s="72"/>
      <c r="I702" s="72"/>
      <c r="J702" s="72"/>
      <c r="K702" s="72"/>
      <c r="L702" s="72"/>
      <c r="M702" s="72"/>
      <c r="N702" s="72"/>
      <c r="O702" s="72"/>
      <c r="P702" s="72"/>
      <c r="Q702" s="72"/>
      <c r="R702" s="72"/>
      <c r="S702" s="72"/>
      <c r="T702" s="72"/>
      <c r="U702" s="72"/>
      <c r="V702" s="72"/>
      <c r="W702" s="72"/>
      <c r="X702" s="72"/>
      <c r="Y702" s="72"/>
      <c r="Z702" s="72"/>
      <c r="AA702" s="72"/>
      <c r="AB702" s="72"/>
      <c r="AC702" s="72"/>
      <c r="AD702" s="72"/>
      <c r="AE702" s="72"/>
      <c r="AF702" s="72"/>
      <c r="AG702" s="72"/>
      <c r="AH702" s="72"/>
      <c r="AI702" s="72"/>
      <c r="AJ702" s="72"/>
    </row>
    <row r="703" spans="1:36" ht="13" x14ac:dyDescent="0.15">
      <c r="A703" s="72"/>
      <c r="B703" s="72"/>
      <c r="C703" s="72"/>
      <c r="D703" s="72"/>
      <c r="E703" s="72"/>
      <c r="F703" s="72"/>
      <c r="G703" s="72"/>
      <c r="H703" s="72"/>
      <c r="I703" s="72"/>
      <c r="J703" s="72"/>
      <c r="K703" s="72"/>
      <c r="L703" s="72"/>
      <c r="M703" s="72"/>
      <c r="N703" s="72"/>
      <c r="O703" s="72"/>
      <c r="P703" s="72"/>
      <c r="Q703" s="72"/>
      <c r="R703" s="72"/>
      <c r="S703" s="72"/>
      <c r="T703" s="72"/>
      <c r="U703" s="72"/>
      <c r="V703" s="72"/>
      <c r="W703" s="72"/>
      <c r="X703" s="72"/>
      <c r="Y703" s="72"/>
      <c r="Z703" s="72"/>
      <c r="AA703" s="72"/>
      <c r="AB703" s="72"/>
      <c r="AC703" s="72"/>
      <c r="AD703" s="72"/>
      <c r="AE703" s="72"/>
      <c r="AF703" s="72"/>
      <c r="AG703" s="72"/>
      <c r="AH703" s="72"/>
      <c r="AI703" s="72"/>
      <c r="AJ703" s="72"/>
    </row>
    <row r="704" spans="1:36" ht="13" x14ac:dyDescent="0.15">
      <c r="A704" s="72"/>
      <c r="B704" s="72"/>
      <c r="C704" s="72"/>
      <c r="D704" s="72"/>
      <c r="E704" s="72"/>
      <c r="F704" s="72"/>
      <c r="G704" s="72"/>
      <c r="H704" s="72"/>
      <c r="I704" s="72"/>
      <c r="J704" s="72"/>
      <c r="K704" s="72"/>
      <c r="L704" s="72"/>
      <c r="M704" s="72"/>
      <c r="N704" s="72"/>
      <c r="O704" s="72"/>
      <c r="P704" s="72"/>
      <c r="Q704" s="72"/>
      <c r="R704" s="72"/>
      <c r="S704" s="72"/>
      <c r="T704" s="72"/>
      <c r="U704" s="72"/>
      <c r="V704" s="72"/>
      <c r="W704" s="72"/>
      <c r="X704" s="72"/>
      <c r="Y704" s="72"/>
      <c r="Z704" s="72"/>
      <c r="AA704" s="72"/>
      <c r="AB704" s="72"/>
      <c r="AC704" s="72"/>
      <c r="AD704" s="72"/>
      <c r="AE704" s="72"/>
      <c r="AF704" s="72"/>
      <c r="AG704" s="72"/>
      <c r="AH704" s="72"/>
      <c r="AI704" s="72"/>
      <c r="AJ704" s="72"/>
    </row>
    <row r="705" spans="1:36" ht="13" x14ac:dyDescent="0.15">
      <c r="A705" s="72"/>
      <c r="B705" s="72"/>
      <c r="C705" s="72"/>
      <c r="D705" s="72"/>
      <c r="E705" s="72"/>
      <c r="F705" s="72"/>
      <c r="G705" s="72"/>
      <c r="H705" s="72"/>
      <c r="I705" s="72"/>
      <c r="J705" s="72"/>
      <c r="K705" s="72"/>
      <c r="L705" s="72"/>
      <c r="M705" s="72"/>
      <c r="N705" s="72"/>
      <c r="O705" s="72"/>
      <c r="P705" s="72"/>
      <c r="Q705" s="72"/>
      <c r="R705" s="72"/>
      <c r="S705" s="72"/>
      <c r="T705" s="72"/>
      <c r="U705" s="72"/>
      <c r="V705" s="72"/>
      <c r="W705" s="72"/>
      <c r="X705" s="72"/>
      <c r="Y705" s="72"/>
      <c r="Z705" s="72"/>
      <c r="AA705" s="72"/>
      <c r="AB705" s="72"/>
      <c r="AC705" s="72"/>
      <c r="AD705" s="72"/>
      <c r="AE705" s="72"/>
      <c r="AF705" s="72"/>
      <c r="AG705" s="72"/>
      <c r="AH705" s="72"/>
      <c r="AI705" s="72"/>
      <c r="AJ705" s="72"/>
    </row>
    <row r="706" spans="1:36" ht="13" x14ac:dyDescent="0.15">
      <c r="A706" s="72"/>
      <c r="B706" s="72"/>
      <c r="C706" s="72"/>
      <c r="D706" s="72"/>
      <c r="E706" s="72"/>
      <c r="F706" s="72"/>
      <c r="G706" s="72"/>
      <c r="H706" s="72"/>
      <c r="I706" s="72"/>
      <c r="J706" s="72"/>
      <c r="K706" s="72"/>
      <c r="L706" s="72"/>
      <c r="M706" s="72"/>
      <c r="N706" s="72"/>
      <c r="O706" s="72"/>
      <c r="P706" s="72"/>
      <c r="Q706" s="72"/>
      <c r="R706" s="72"/>
      <c r="S706" s="72"/>
      <c r="T706" s="72"/>
      <c r="U706" s="72"/>
      <c r="V706" s="72"/>
      <c r="W706" s="72"/>
      <c r="X706" s="72"/>
      <c r="Y706" s="72"/>
      <c r="Z706" s="72"/>
      <c r="AA706" s="72"/>
      <c r="AB706" s="72"/>
      <c r="AC706" s="72"/>
      <c r="AD706" s="72"/>
      <c r="AE706" s="72"/>
      <c r="AF706" s="72"/>
      <c r="AG706" s="72"/>
      <c r="AH706" s="72"/>
      <c r="AI706" s="72"/>
      <c r="AJ706" s="72"/>
    </row>
    <row r="707" spans="1:36" ht="13" x14ac:dyDescent="0.15">
      <c r="A707" s="72"/>
      <c r="B707" s="72"/>
      <c r="C707" s="72"/>
      <c r="D707" s="72"/>
      <c r="E707" s="72"/>
      <c r="F707" s="72"/>
      <c r="G707" s="72"/>
      <c r="H707" s="72"/>
      <c r="I707" s="72"/>
      <c r="J707" s="72"/>
      <c r="K707" s="72"/>
      <c r="L707" s="72"/>
      <c r="M707" s="72"/>
      <c r="N707" s="72"/>
      <c r="O707" s="72"/>
      <c r="P707" s="72"/>
      <c r="Q707" s="72"/>
      <c r="R707" s="72"/>
      <c r="S707" s="72"/>
      <c r="T707" s="72"/>
      <c r="U707" s="72"/>
      <c r="V707" s="72"/>
      <c r="W707" s="72"/>
      <c r="X707" s="72"/>
      <c r="Y707" s="72"/>
      <c r="Z707" s="72"/>
      <c r="AA707" s="72"/>
      <c r="AB707" s="72"/>
      <c r="AC707" s="72"/>
      <c r="AD707" s="72"/>
      <c r="AE707" s="72"/>
      <c r="AF707" s="72"/>
      <c r="AG707" s="72"/>
      <c r="AH707" s="72"/>
      <c r="AI707" s="72"/>
      <c r="AJ707" s="72"/>
    </row>
    <row r="708" spans="1:36" ht="13" x14ac:dyDescent="0.15">
      <c r="A708" s="72"/>
      <c r="B708" s="72"/>
      <c r="C708" s="72"/>
      <c r="D708" s="72"/>
      <c r="E708" s="72"/>
      <c r="F708" s="72"/>
      <c r="G708" s="72"/>
      <c r="H708" s="72"/>
      <c r="I708" s="72"/>
      <c r="J708" s="72"/>
      <c r="K708" s="72"/>
      <c r="L708" s="72"/>
      <c r="M708" s="72"/>
      <c r="N708" s="72"/>
      <c r="O708" s="72"/>
      <c r="P708" s="72"/>
      <c r="Q708" s="72"/>
      <c r="R708" s="72"/>
      <c r="S708" s="72"/>
      <c r="T708" s="72"/>
      <c r="U708" s="72"/>
      <c r="V708" s="72"/>
      <c r="W708" s="72"/>
      <c r="X708" s="72"/>
      <c r="Y708" s="72"/>
      <c r="Z708" s="72"/>
      <c r="AA708" s="72"/>
      <c r="AB708" s="72"/>
      <c r="AC708" s="72"/>
      <c r="AD708" s="72"/>
      <c r="AE708" s="72"/>
      <c r="AF708" s="72"/>
      <c r="AG708" s="72"/>
      <c r="AH708" s="72"/>
      <c r="AI708" s="72"/>
      <c r="AJ708" s="72"/>
    </row>
    <row r="709" spans="1:36" ht="13" x14ac:dyDescent="0.15">
      <c r="A709" s="72"/>
      <c r="B709" s="72"/>
      <c r="C709" s="72"/>
      <c r="D709" s="72"/>
      <c r="E709" s="72"/>
      <c r="F709" s="72"/>
      <c r="G709" s="72"/>
      <c r="H709" s="72"/>
      <c r="I709" s="72"/>
      <c r="J709" s="72"/>
      <c r="K709" s="72"/>
      <c r="L709" s="72"/>
      <c r="M709" s="72"/>
      <c r="N709" s="72"/>
      <c r="O709" s="72"/>
      <c r="P709" s="72"/>
      <c r="Q709" s="72"/>
      <c r="R709" s="72"/>
      <c r="S709" s="72"/>
      <c r="T709" s="72"/>
      <c r="U709" s="72"/>
      <c r="V709" s="72"/>
      <c r="W709" s="72"/>
      <c r="X709" s="72"/>
      <c r="Y709" s="72"/>
      <c r="Z709" s="72"/>
      <c r="AA709" s="72"/>
      <c r="AB709" s="72"/>
      <c r="AC709" s="72"/>
      <c r="AD709" s="72"/>
      <c r="AE709" s="72"/>
      <c r="AF709" s="72"/>
      <c r="AG709" s="72"/>
      <c r="AH709" s="72"/>
      <c r="AI709" s="72"/>
      <c r="AJ709" s="72"/>
    </row>
    <row r="710" spans="1:36" ht="13" x14ac:dyDescent="0.15">
      <c r="A710" s="72"/>
      <c r="B710" s="72"/>
      <c r="C710" s="72"/>
      <c r="D710" s="72"/>
      <c r="E710" s="72"/>
      <c r="F710" s="72"/>
      <c r="G710" s="72"/>
      <c r="H710" s="72"/>
      <c r="I710" s="72"/>
      <c r="J710" s="72"/>
      <c r="K710" s="72"/>
      <c r="L710" s="72"/>
      <c r="M710" s="72"/>
      <c r="N710" s="72"/>
      <c r="O710" s="72"/>
      <c r="P710" s="72"/>
      <c r="Q710" s="72"/>
      <c r="R710" s="72"/>
      <c r="S710" s="72"/>
      <c r="T710" s="72"/>
      <c r="U710" s="72"/>
      <c r="V710" s="72"/>
      <c r="W710" s="72"/>
      <c r="X710" s="72"/>
      <c r="Y710" s="72"/>
      <c r="Z710" s="72"/>
      <c r="AA710" s="72"/>
      <c r="AB710" s="72"/>
      <c r="AC710" s="72"/>
      <c r="AD710" s="72"/>
      <c r="AE710" s="72"/>
      <c r="AF710" s="72"/>
      <c r="AG710" s="72"/>
      <c r="AH710" s="72"/>
      <c r="AI710" s="72"/>
      <c r="AJ710" s="72"/>
    </row>
    <row r="711" spans="1:36" ht="13" x14ac:dyDescent="0.15">
      <c r="A711" s="72"/>
      <c r="B711" s="72"/>
      <c r="C711" s="72"/>
      <c r="D711" s="72"/>
      <c r="E711" s="72"/>
      <c r="F711" s="72"/>
      <c r="G711" s="72"/>
      <c r="H711" s="72"/>
      <c r="I711" s="72"/>
      <c r="J711" s="72"/>
      <c r="K711" s="72"/>
      <c r="L711" s="72"/>
      <c r="M711" s="72"/>
      <c r="N711" s="72"/>
      <c r="O711" s="72"/>
      <c r="P711" s="72"/>
      <c r="Q711" s="72"/>
      <c r="R711" s="72"/>
      <c r="S711" s="72"/>
      <c r="T711" s="72"/>
      <c r="U711" s="72"/>
      <c r="V711" s="72"/>
      <c r="W711" s="72"/>
      <c r="X711" s="72"/>
      <c r="Y711" s="72"/>
      <c r="Z711" s="72"/>
      <c r="AA711" s="72"/>
      <c r="AB711" s="72"/>
      <c r="AC711" s="72"/>
      <c r="AD711" s="72"/>
      <c r="AE711" s="72"/>
      <c r="AF711" s="72"/>
      <c r="AG711" s="72"/>
      <c r="AH711" s="72"/>
      <c r="AI711" s="72"/>
      <c r="AJ711" s="72"/>
    </row>
    <row r="712" spans="1:36" ht="13" x14ac:dyDescent="0.15">
      <c r="A712" s="72"/>
      <c r="B712" s="72"/>
      <c r="C712" s="72"/>
      <c r="D712" s="72"/>
      <c r="E712" s="72"/>
      <c r="F712" s="72"/>
      <c r="G712" s="72"/>
      <c r="H712" s="72"/>
      <c r="I712" s="72"/>
      <c r="J712" s="72"/>
      <c r="K712" s="72"/>
      <c r="L712" s="72"/>
      <c r="M712" s="72"/>
      <c r="N712" s="72"/>
      <c r="O712" s="72"/>
      <c r="P712" s="72"/>
      <c r="Q712" s="72"/>
      <c r="R712" s="72"/>
      <c r="S712" s="72"/>
      <c r="T712" s="72"/>
      <c r="U712" s="72"/>
      <c r="V712" s="72"/>
      <c r="W712" s="72"/>
      <c r="X712" s="72"/>
      <c r="Y712" s="72"/>
      <c r="Z712" s="72"/>
      <c r="AA712" s="72"/>
      <c r="AB712" s="72"/>
      <c r="AC712" s="72"/>
      <c r="AD712" s="72"/>
      <c r="AE712" s="72"/>
      <c r="AF712" s="72"/>
      <c r="AG712" s="72"/>
      <c r="AH712" s="72"/>
      <c r="AI712" s="72"/>
      <c r="AJ712" s="72"/>
    </row>
    <row r="713" spans="1:36" ht="13" x14ac:dyDescent="0.15">
      <c r="A713" s="72"/>
      <c r="B713" s="72"/>
      <c r="C713" s="72"/>
      <c r="D713" s="72"/>
      <c r="E713" s="72"/>
      <c r="F713" s="72"/>
      <c r="G713" s="72"/>
      <c r="H713" s="72"/>
      <c r="I713" s="72"/>
      <c r="J713" s="72"/>
      <c r="K713" s="72"/>
      <c r="L713" s="72"/>
      <c r="M713" s="72"/>
      <c r="N713" s="72"/>
      <c r="O713" s="72"/>
      <c r="P713" s="72"/>
      <c r="Q713" s="72"/>
      <c r="R713" s="72"/>
      <c r="S713" s="72"/>
      <c r="T713" s="72"/>
      <c r="U713" s="72"/>
      <c r="V713" s="72"/>
      <c r="W713" s="72"/>
      <c r="X713" s="72"/>
      <c r="Y713" s="72"/>
      <c r="Z713" s="72"/>
      <c r="AA713" s="72"/>
      <c r="AB713" s="72"/>
      <c r="AC713" s="72"/>
      <c r="AD713" s="72"/>
      <c r="AE713" s="72"/>
      <c r="AF713" s="72"/>
      <c r="AG713" s="72"/>
      <c r="AH713" s="72"/>
      <c r="AI713" s="72"/>
      <c r="AJ713" s="72"/>
    </row>
    <row r="714" spans="1:36" ht="13" x14ac:dyDescent="0.15">
      <c r="A714" s="72"/>
      <c r="B714" s="72"/>
      <c r="C714" s="72"/>
      <c r="D714" s="72"/>
      <c r="E714" s="72"/>
      <c r="F714" s="72"/>
      <c r="G714" s="72"/>
      <c r="H714" s="72"/>
      <c r="I714" s="72"/>
      <c r="J714" s="72"/>
      <c r="K714" s="72"/>
      <c r="L714" s="72"/>
      <c r="M714" s="72"/>
      <c r="N714" s="72"/>
      <c r="O714" s="72"/>
      <c r="P714" s="72"/>
      <c r="Q714" s="72"/>
      <c r="R714" s="72"/>
      <c r="S714" s="72"/>
      <c r="T714" s="72"/>
      <c r="U714" s="72"/>
      <c r="V714" s="72"/>
      <c r="W714" s="72"/>
      <c r="X714" s="72"/>
      <c r="Y714" s="72"/>
      <c r="Z714" s="72"/>
      <c r="AA714" s="72"/>
      <c r="AB714" s="72"/>
      <c r="AC714" s="72"/>
      <c r="AD714" s="72"/>
      <c r="AE714" s="72"/>
      <c r="AF714" s="72"/>
      <c r="AG714" s="72"/>
      <c r="AH714" s="72"/>
      <c r="AI714" s="72"/>
      <c r="AJ714" s="72"/>
    </row>
    <row r="715" spans="1:36" ht="13" x14ac:dyDescent="0.15">
      <c r="A715" s="72"/>
      <c r="B715" s="72"/>
      <c r="C715" s="72"/>
      <c r="D715" s="72"/>
      <c r="E715" s="72"/>
      <c r="F715" s="72"/>
      <c r="G715" s="72"/>
      <c r="H715" s="72"/>
      <c r="I715" s="72"/>
      <c r="J715" s="72"/>
      <c r="K715" s="72"/>
      <c r="L715" s="72"/>
      <c r="M715" s="72"/>
      <c r="N715" s="72"/>
      <c r="O715" s="72"/>
      <c r="P715" s="72"/>
      <c r="Q715" s="72"/>
      <c r="R715" s="72"/>
      <c r="S715" s="72"/>
      <c r="T715" s="72"/>
      <c r="U715" s="72"/>
      <c r="V715" s="72"/>
      <c r="W715" s="72"/>
      <c r="X715" s="72"/>
      <c r="Y715" s="72"/>
      <c r="Z715" s="72"/>
      <c r="AA715" s="72"/>
      <c r="AB715" s="72"/>
      <c r="AC715" s="72"/>
      <c r="AD715" s="72"/>
      <c r="AE715" s="72"/>
      <c r="AF715" s="72"/>
      <c r="AG715" s="72"/>
      <c r="AH715" s="72"/>
      <c r="AI715" s="72"/>
      <c r="AJ715" s="72"/>
    </row>
    <row r="716" spans="1:36" ht="13" x14ac:dyDescent="0.15">
      <c r="A716" s="72"/>
      <c r="B716" s="72"/>
      <c r="C716" s="72"/>
      <c r="D716" s="72"/>
      <c r="E716" s="72"/>
      <c r="F716" s="72"/>
      <c r="G716" s="72"/>
      <c r="H716" s="72"/>
      <c r="I716" s="72"/>
      <c r="J716" s="72"/>
      <c r="K716" s="72"/>
      <c r="L716" s="72"/>
      <c r="M716" s="72"/>
      <c r="N716" s="72"/>
      <c r="O716" s="72"/>
      <c r="P716" s="72"/>
      <c r="Q716" s="72"/>
      <c r="R716" s="72"/>
      <c r="S716" s="72"/>
      <c r="T716" s="72"/>
      <c r="U716" s="72"/>
      <c r="V716" s="72"/>
      <c r="W716" s="72"/>
      <c r="X716" s="72"/>
      <c r="Y716" s="72"/>
      <c r="Z716" s="72"/>
      <c r="AA716" s="72"/>
      <c r="AB716" s="72"/>
      <c r="AC716" s="72"/>
      <c r="AD716" s="72"/>
      <c r="AE716" s="72"/>
      <c r="AF716" s="72"/>
      <c r="AG716" s="72"/>
      <c r="AH716" s="72"/>
      <c r="AI716" s="72"/>
      <c r="AJ716" s="72"/>
    </row>
    <row r="717" spans="1:36" ht="13" x14ac:dyDescent="0.15">
      <c r="A717" s="72"/>
      <c r="B717" s="72"/>
      <c r="C717" s="72"/>
      <c r="D717" s="72"/>
      <c r="E717" s="72"/>
      <c r="F717" s="72"/>
      <c r="G717" s="72"/>
      <c r="H717" s="72"/>
      <c r="I717" s="72"/>
      <c r="J717" s="72"/>
      <c r="K717" s="72"/>
      <c r="L717" s="72"/>
      <c r="M717" s="72"/>
      <c r="N717" s="72"/>
      <c r="O717" s="72"/>
      <c r="P717" s="72"/>
      <c r="Q717" s="72"/>
      <c r="R717" s="72"/>
      <c r="S717" s="72"/>
      <c r="T717" s="72"/>
      <c r="U717" s="72"/>
      <c r="V717" s="72"/>
      <c r="W717" s="72"/>
      <c r="X717" s="72"/>
      <c r="Y717" s="72"/>
      <c r="Z717" s="72"/>
      <c r="AA717" s="72"/>
      <c r="AB717" s="72"/>
      <c r="AC717" s="72"/>
      <c r="AD717" s="72"/>
      <c r="AE717" s="72"/>
      <c r="AF717" s="72"/>
      <c r="AG717" s="72"/>
      <c r="AH717" s="72"/>
      <c r="AI717" s="72"/>
      <c r="AJ717" s="72"/>
    </row>
    <row r="718" spans="1:36" ht="13" x14ac:dyDescent="0.15">
      <c r="A718" s="72"/>
      <c r="B718" s="72"/>
      <c r="C718" s="72"/>
      <c r="D718" s="72"/>
      <c r="E718" s="72"/>
      <c r="F718" s="72"/>
      <c r="G718" s="72"/>
      <c r="H718" s="72"/>
      <c r="I718" s="72"/>
      <c r="J718" s="72"/>
      <c r="K718" s="72"/>
      <c r="L718" s="72"/>
      <c r="M718" s="72"/>
      <c r="N718" s="72"/>
      <c r="O718" s="72"/>
      <c r="P718" s="72"/>
      <c r="Q718" s="72"/>
      <c r="R718" s="72"/>
      <c r="S718" s="72"/>
      <c r="T718" s="72"/>
      <c r="U718" s="72"/>
      <c r="V718" s="72"/>
      <c r="W718" s="72"/>
      <c r="X718" s="72"/>
      <c r="Y718" s="72"/>
      <c r="Z718" s="72"/>
      <c r="AA718" s="72"/>
      <c r="AB718" s="72"/>
      <c r="AC718" s="72"/>
      <c r="AD718" s="72"/>
      <c r="AE718" s="72"/>
      <c r="AF718" s="72"/>
      <c r="AG718" s="72"/>
      <c r="AH718" s="72"/>
      <c r="AI718" s="72"/>
      <c r="AJ718" s="72"/>
    </row>
    <row r="719" spans="1:36" ht="13" x14ac:dyDescent="0.15">
      <c r="A719" s="72"/>
      <c r="B719" s="72"/>
      <c r="C719" s="72"/>
      <c r="D719" s="72"/>
      <c r="E719" s="72"/>
      <c r="F719" s="72"/>
      <c r="G719" s="72"/>
      <c r="H719" s="72"/>
      <c r="I719" s="72"/>
      <c r="J719" s="72"/>
      <c r="K719" s="72"/>
      <c r="L719" s="72"/>
      <c r="M719" s="72"/>
      <c r="N719" s="72"/>
      <c r="O719" s="72"/>
      <c r="P719" s="72"/>
      <c r="Q719" s="72"/>
      <c r="R719" s="72"/>
      <c r="S719" s="72"/>
      <c r="T719" s="72"/>
      <c r="U719" s="72"/>
      <c r="V719" s="72"/>
      <c r="W719" s="72"/>
      <c r="X719" s="72"/>
      <c r="Y719" s="72"/>
      <c r="Z719" s="72"/>
      <c r="AA719" s="72"/>
      <c r="AB719" s="72"/>
      <c r="AC719" s="72"/>
      <c r="AD719" s="72"/>
      <c r="AE719" s="72"/>
      <c r="AF719" s="72"/>
      <c r="AG719" s="72"/>
      <c r="AH719" s="72"/>
      <c r="AI719" s="72"/>
      <c r="AJ719" s="72"/>
    </row>
    <row r="720" spans="1:36" ht="13" x14ac:dyDescent="0.15">
      <c r="A720" s="72"/>
      <c r="B720" s="72"/>
      <c r="C720" s="72"/>
      <c r="D720" s="72"/>
      <c r="E720" s="72"/>
      <c r="F720" s="72"/>
      <c r="G720" s="72"/>
      <c r="H720" s="72"/>
      <c r="I720" s="72"/>
      <c r="J720" s="72"/>
      <c r="K720" s="72"/>
      <c r="L720" s="72"/>
      <c r="M720" s="72"/>
      <c r="N720" s="72"/>
      <c r="O720" s="72"/>
      <c r="P720" s="72"/>
      <c r="Q720" s="72"/>
      <c r="R720" s="72"/>
      <c r="S720" s="72"/>
      <c r="T720" s="72"/>
      <c r="U720" s="72"/>
      <c r="V720" s="72"/>
      <c r="W720" s="72"/>
      <c r="X720" s="72"/>
      <c r="Y720" s="72"/>
      <c r="Z720" s="72"/>
      <c r="AA720" s="72"/>
      <c r="AB720" s="72"/>
      <c r="AC720" s="72"/>
      <c r="AD720" s="72"/>
      <c r="AE720" s="72"/>
      <c r="AF720" s="72"/>
      <c r="AG720" s="72"/>
      <c r="AH720" s="72"/>
      <c r="AI720" s="72"/>
      <c r="AJ720" s="72"/>
    </row>
    <row r="721" spans="1:36" ht="13" x14ac:dyDescent="0.15">
      <c r="A721" s="72"/>
      <c r="B721" s="72"/>
      <c r="C721" s="72"/>
      <c r="D721" s="72"/>
      <c r="E721" s="72"/>
      <c r="F721" s="72"/>
      <c r="G721" s="72"/>
      <c r="H721" s="72"/>
      <c r="I721" s="72"/>
      <c r="J721" s="72"/>
      <c r="K721" s="72"/>
      <c r="L721" s="72"/>
      <c r="M721" s="72"/>
      <c r="N721" s="72"/>
      <c r="O721" s="72"/>
      <c r="P721" s="72"/>
      <c r="Q721" s="72"/>
      <c r="R721" s="72"/>
      <c r="S721" s="72"/>
      <c r="T721" s="72"/>
      <c r="U721" s="72"/>
      <c r="V721" s="72"/>
      <c r="W721" s="72"/>
      <c r="X721" s="72"/>
      <c r="Y721" s="72"/>
      <c r="Z721" s="72"/>
      <c r="AA721" s="72"/>
      <c r="AB721" s="72"/>
      <c r="AC721" s="72"/>
      <c r="AD721" s="72"/>
      <c r="AE721" s="72"/>
      <c r="AF721" s="72"/>
      <c r="AG721" s="72"/>
      <c r="AH721" s="72"/>
      <c r="AI721" s="72"/>
      <c r="AJ721" s="72"/>
    </row>
    <row r="722" spans="1:36" ht="13" x14ac:dyDescent="0.15">
      <c r="A722" s="72"/>
      <c r="B722" s="72"/>
      <c r="C722" s="72"/>
      <c r="D722" s="72"/>
      <c r="E722" s="72"/>
      <c r="F722" s="72"/>
      <c r="G722" s="72"/>
      <c r="H722" s="72"/>
      <c r="I722" s="72"/>
      <c r="J722" s="72"/>
      <c r="K722" s="72"/>
      <c r="L722" s="72"/>
      <c r="M722" s="72"/>
      <c r="N722" s="72"/>
      <c r="O722" s="72"/>
      <c r="P722" s="72"/>
      <c r="Q722" s="72"/>
      <c r="R722" s="72"/>
      <c r="S722" s="72"/>
      <c r="T722" s="72"/>
      <c r="U722" s="72"/>
      <c r="V722" s="72"/>
      <c r="W722" s="72"/>
      <c r="X722" s="72"/>
      <c r="Y722" s="72"/>
      <c r="Z722" s="72"/>
      <c r="AA722" s="72"/>
      <c r="AB722" s="72"/>
      <c r="AC722" s="72"/>
      <c r="AD722" s="72"/>
      <c r="AE722" s="72"/>
      <c r="AF722" s="72"/>
      <c r="AG722" s="72"/>
      <c r="AH722" s="72"/>
      <c r="AI722" s="72"/>
      <c r="AJ722" s="72"/>
    </row>
    <row r="723" spans="1:36" ht="13" x14ac:dyDescent="0.15">
      <c r="A723" s="72"/>
      <c r="B723" s="72"/>
      <c r="C723" s="72"/>
      <c r="D723" s="72"/>
      <c r="E723" s="72"/>
      <c r="F723" s="72"/>
      <c r="G723" s="72"/>
      <c r="H723" s="72"/>
      <c r="I723" s="72"/>
      <c r="J723" s="72"/>
      <c r="K723" s="72"/>
      <c r="L723" s="72"/>
      <c r="M723" s="72"/>
      <c r="N723" s="72"/>
      <c r="O723" s="72"/>
      <c r="P723" s="72"/>
      <c r="Q723" s="72"/>
      <c r="R723" s="72"/>
      <c r="S723" s="72"/>
      <c r="T723" s="72"/>
      <c r="U723" s="72"/>
      <c r="V723" s="72"/>
      <c r="W723" s="72"/>
      <c r="X723" s="72"/>
      <c r="Y723" s="72"/>
      <c r="Z723" s="72"/>
      <c r="AA723" s="72"/>
      <c r="AB723" s="72"/>
      <c r="AC723" s="72"/>
      <c r="AD723" s="72"/>
      <c r="AE723" s="72"/>
      <c r="AF723" s="72"/>
      <c r="AG723" s="72"/>
      <c r="AH723" s="72"/>
      <c r="AI723" s="72"/>
      <c r="AJ723" s="72"/>
    </row>
    <row r="724" spans="1:36" ht="13" x14ac:dyDescent="0.15">
      <c r="A724" s="72"/>
      <c r="B724" s="72"/>
      <c r="C724" s="72"/>
      <c r="D724" s="72"/>
      <c r="E724" s="72"/>
      <c r="F724" s="72"/>
      <c r="G724" s="72"/>
      <c r="H724" s="72"/>
      <c r="I724" s="72"/>
      <c r="J724" s="72"/>
      <c r="K724" s="72"/>
      <c r="L724" s="72"/>
      <c r="M724" s="72"/>
      <c r="N724" s="72"/>
      <c r="O724" s="72"/>
      <c r="P724" s="72"/>
      <c r="Q724" s="72"/>
      <c r="R724" s="72"/>
      <c r="S724" s="72"/>
      <c r="T724" s="72"/>
      <c r="U724" s="72"/>
      <c r="V724" s="72"/>
      <c r="W724" s="72"/>
      <c r="X724" s="72"/>
      <c r="Y724" s="72"/>
      <c r="Z724" s="72"/>
      <c r="AA724" s="72"/>
      <c r="AB724" s="72"/>
      <c r="AC724" s="72"/>
      <c r="AD724" s="72"/>
      <c r="AE724" s="72"/>
      <c r="AF724" s="72"/>
      <c r="AG724" s="72"/>
      <c r="AH724" s="72"/>
      <c r="AI724" s="72"/>
      <c r="AJ724" s="72"/>
    </row>
    <row r="725" spans="1:36" ht="13" x14ac:dyDescent="0.15">
      <c r="A725" s="72"/>
      <c r="B725" s="72"/>
      <c r="C725" s="72"/>
      <c r="D725" s="72"/>
      <c r="E725" s="72"/>
      <c r="F725" s="72"/>
      <c r="G725" s="72"/>
      <c r="H725" s="72"/>
      <c r="I725" s="72"/>
      <c r="J725" s="72"/>
      <c r="K725" s="72"/>
      <c r="L725" s="72"/>
      <c r="M725" s="72"/>
      <c r="N725" s="72"/>
      <c r="O725" s="72"/>
      <c r="P725" s="72"/>
      <c r="Q725" s="72"/>
      <c r="R725" s="72"/>
      <c r="S725" s="72"/>
      <c r="T725" s="72"/>
      <c r="U725" s="72"/>
      <c r="V725" s="72"/>
      <c r="W725" s="72"/>
      <c r="X725" s="72"/>
      <c r="Y725" s="72"/>
      <c r="Z725" s="72"/>
      <c r="AA725" s="72"/>
      <c r="AB725" s="72"/>
      <c r="AC725" s="72"/>
      <c r="AD725" s="72"/>
      <c r="AE725" s="72"/>
      <c r="AF725" s="72"/>
      <c r="AG725" s="72"/>
      <c r="AH725" s="72"/>
      <c r="AI725" s="72"/>
      <c r="AJ725" s="72"/>
    </row>
    <row r="726" spans="1:36" ht="13" x14ac:dyDescent="0.15">
      <c r="A726" s="72"/>
      <c r="B726" s="72"/>
      <c r="C726" s="72"/>
      <c r="D726" s="72"/>
      <c r="E726" s="72"/>
      <c r="F726" s="72"/>
      <c r="G726" s="72"/>
      <c r="H726" s="72"/>
      <c r="I726" s="72"/>
      <c r="J726" s="72"/>
      <c r="K726" s="72"/>
      <c r="L726" s="72"/>
      <c r="M726" s="72"/>
      <c r="N726" s="72"/>
      <c r="O726" s="72"/>
      <c r="P726" s="72"/>
      <c r="Q726" s="72"/>
      <c r="R726" s="72"/>
      <c r="S726" s="72"/>
      <c r="T726" s="72"/>
      <c r="U726" s="72"/>
      <c r="V726" s="72"/>
      <c r="W726" s="72"/>
      <c r="X726" s="72"/>
      <c r="Y726" s="72"/>
      <c r="Z726" s="72"/>
      <c r="AA726" s="72"/>
      <c r="AB726" s="72"/>
      <c r="AC726" s="72"/>
      <c r="AD726" s="72"/>
      <c r="AE726" s="72"/>
      <c r="AF726" s="72"/>
      <c r="AG726" s="72"/>
      <c r="AH726" s="72"/>
      <c r="AI726" s="72"/>
      <c r="AJ726" s="72"/>
    </row>
    <row r="727" spans="1:36" ht="13" x14ac:dyDescent="0.15">
      <c r="A727" s="72"/>
      <c r="B727" s="72"/>
      <c r="C727" s="72"/>
      <c r="D727" s="72"/>
      <c r="E727" s="72"/>
      <c r="F727" s="72"/>
      <c r="G727" s="72"/>
      <c r="H727" s="72"/>
      <c r="I727" s="72"/>
      <c r="J727" s="72"/>
      <c r="K727" s="72"/>
      <c r="L727" s="72"/>
      <c r="M727" s="72"/>
      <c r="N727" s="72"/>
      <c r="O727" s="72"/>
      <c r="P727" s="72"/>
      <c r="Q727" s="72"/>
      <c r="R727" s="72"/>
      <c r="S727" s="72"/>
      <c r="T727" s="72"/>
      <c r="U727" s="72"/>
      <c r="V727" s="72"/>
      <c r="W727" s="72"/>
      <c r="X727" s="72"/>
      <c r="Y727" s="72"/>
      <c r="Z727" s="72"/>
      <c r="AA727" s="72"/>
      <c r="AB727" s="72"/>
      <c r="AC727" s="72"/>
      <c r="AD727" s="72"/>
      <c r="AE727" s="72"/>
      <c r="AF727" s="72"/>
      <c r="AG727" s="72"/>
      <c r="AH727" s="72"/>
      <c r="AI727" s="72"/>
      <c r="AJ727" s="72"/>
    </row>
    <row r="728" spans="1:36" ht="13" x14ac:dyDescent="0.15">
      <c r="A728" s="72"/>
      <c r="B728" s="72"/>
      <c r="C728" s="72"/>
      <c r="D728" s="72"/>
      <c r="E728" s="72"/>
      <c r="F728" s="72"/>
      <c r="G728" s="72"/>
      <c r="H728" s="72"/>
      <c r="I728" s="72"/>
      <c r="J728" s="72"/>
      <c r="K728" s="72"/>
      <c r="L728" s="72"/>
      <c r="M728" s="72"/>
      <c r="N728" s="72"/>
      <c r="O728" s="72"/>
      <c r="P728" s="72"/>
      <c r="Q728" s="72"/>
      <c r="R728" s="72"/>
      <c r="S728" s="72"/>
      <c r="T728" s="72"/>
      <c r="U728" s="72"/>
      <c r="V728" s="72"/>
      <c r="W728" s="72"/>
      <c r="X728" s="72"/>
      <c r="Y728" s="72"/>
      <c r="Z728" s="72"/>
      <c r="AA728" s="72"/>
      <c r="AB728" s="72"/>
      <c r="AC728" s="72"/>
      <c r="AD728" s="72"/>
      <c r="AE728" s="72"/>
      <c r="AF728" s="72"/>
      <c r="AG728" s="72"/>
      <c r="AH728" s="72"/>
      <c r="AI728" s="72"/>
      <c r="AJ728" s="72"/>
    </row>
    <row r="729" spans="1:36" ht="13" x14ac:dyDescent="0.15">
      <c r="A729" s="72"/>
      <c r="B729" s="72"/>
      <c r="C729" s="72"/>
      <c r="D729" s="72"/>
      <c r="E729" s="72"/>
      <c r="F729" s="72"/>
      <c r="G729" s="72"/>
      <c r="H729" s="72"/>
      <c r="I729" s="72"/>
      <c r="J729" s="72"/>
      <c r="K729" s="72"/>
      <c r="L729" s="72"/>
      <c r="M729" s="72"/>
      <c r="N729" s="72"/>
      <c r="O729" s="72"/>
      <c r="P729" s="72"/>
      <c r="Q729" s="72"/>
      <c r="R729" s="72"/>
      <c r="S729" s="72"/>
      <c r="T729" s="72"/>
      <c r="U729" s="72"/>
      <c r="V729" s="72"/>
      <c r="W729" s="72"/>
      <c r="X729" s="72"/>
      <c r="Y729" s="72"/>
      <c r="Z729" s="72"/>
      <c r="AA729" s="72"/>
      <c r="AB729" s="72"/>
      <c r="AC729" s="72"/>
      <c r="AD729" s="72"/>
      <c r="AE729" s="72"/>
      <c r="AF729" s="72"/>
      <c r="AG729" s="72"/>
      <c r="AH729" s="72"/>
      <c r="AI729" s="72"/>
      <c r="AJ729" s="72"/>
    </row>
    <row r="730" spans="1:36" ht="13" x14ac:dyDescent="0.15">
      <c r="A730" s="72"/>
      <c r="B730" s="72"/>
      <c r="C730" s="72"/>
      <c r="D730" s="72"/>
      <c r="E730" s="72"/>
      <c r="F730" s="72"/>
      <c r="G730" s="72"/>
      <c r="H730" s="72"/>
      <c r="I730" s="72"/>
      <c r="J730" s="72"/>
      <c r="K730" s="72"/>
      <c r="L730" s="72"/>
      <c r="M730" s="72"/>
      <c r="N730" s="72"/>
      <c r="O730" s="72"/>
      <c r="P730" s="72"/>
      <c r="Q730" s="72"/>
      <c r="R730" s="72"/>
      <c r="S730" s="72"/>
      <c r="T730" s="72"/>
      <c r="U730" s="72"/>
      <c r="V730" s="72"/>
      <c r="W730" s="72"/>
      <c r="X730" s="72"/>
      <c r="Y730" s="72"/>
      <c r="Z730" s="72"/>
      <c r="AA730" s="72"/>
      <c r="AB730" s="72"/>
      <c r="AC730" s="72"/>
      <c r="AD730" s="72"/>
      <c r="AE730" s="72"/>
      <c r="AF730" s="72"/>
      <c r="AG730" s="72"/>
      <c r="AH730" s="72"/>
      <c r="AI730" s="72"/>
      <c r="AJ730" s="72"/>
    </row>
    <row r="731" spans="1:36" ht="13" x14ac:dyDescent="0.15">
      <c r="A731" s="72"/>
      <c r="B731" s="72"/>
      <c r="C731" s="72"/>
      <c r="D731" s="72"/>
      <c r="E731" s="72"/>
      <c r="F731" s="72"/>
      <c r="G731" s="72"/>
      <c r="H731" s="72"/>
      <c r="I731" s="72"/>
      <c r="J731" s="72"/>
      <c r="K731" s="72"/>
      <c r="L731" s="72"/>
      <c r="M731" s="72"/>
      <c r="N731" s="72"/>
      <c r="O731" s="72"/>
      <c r="P731" s="72"/>
      <c r="Q731" s="72"/>
      <c r="R731" s="72"/>
      <c r="S731" s="72"/>
      <c r="T731" s="72"/>
      <c r="U731" s="72"/>
      <c r="V731" s="72"/>
      <c r="W731" s="72"/>
      <c r="X731" s="72"/>
      <c r="Y731" s="72"/>
      <c r="Z731" s="72"/>
      <c r="AA731" s="72"/>
      <c r="AB731" s="72"/>
      <c r="AC731" s="72"/>
      <c r="AD731" s="72"/>
      <c r="AE731" s="72"/>
      <c r="AF731" s="72"/>
      <c r="AG731" s="72"/>
      <c r="AH731" s="72"/>
      <c r="AI731" s="72"/>
      <c r="AJ731" s="72"/>
    </row>
    <row r="732" spans="1:36" ht="13" x14ac:dyDescent="0.15">
      <c r="A732" s="72"/>
      <c r="B732" s="72"/>
      <c r="C732" s="72"/>
      <c r="D732" s="72"/>
      <c r="E732" s="72"/>
      <c r="F732" s="72"/>
      <c r="G732" s="72"/>
      <c r="H732" s="72"/>
      <c r="I732" s="72"/>
      <c r="J732" s="72"/>
      <c r="K732" s="72"/>
      <c r="L732" s="72"/>
      <c r="M732" s="72"/>
      <c r="N732" s="72"/>
      <c r="O732" s="72"/>
      <c r="P732" s="72"/>
      <c r="Q732" s="72"/>
      <c r="R732" s="72"/>
      <c r="S732" s="72"/>
      <c r="T732" s="72"/>
      <c r="U732" s="72"/>
      <c r="V732" s="72"/>
      <c r="W732" s="72"/>
      <c r="X732" s="72"/>
      <c r="Y732" s="72"/>
      <c r="Z732" s="72"/>
      <c r="AA732" s="72"/>
      <c r="AB732" s="72"/>
      <c r="AC732" s="72"/>
      <c r="AD732" s="72"/>
      <c r="AE732" s="72"/>
      <c r="AF732" s="72"/>
      <c r="AG732" s="72"/>
      <c r="AH732" s="72"/>
      <c r="AI732" s="72"/>
      <c r="AJ732" s="72"/>
    </row>
    <row r="733" spans="1:36" ht="13" x14ac:dyDescent="0.15">
      <c r="A733" s="72"/>
      <c r="B733" s="72"/>
      <c r="C733" s="72"/>
      <c r="D733" s="72"/>
      <c r="E733" s="72"/>
      <c r="F733" s="72"/>
      <c r="G733" s="72"/>
      <c r="H733" s="72"/>
      <c r="I733" s="72"/>
      <c r="J733" s="72"/>
      <c r="K733" s="72"/>
      <c r="L733" s="72"/>
      <c r="M733" s="72"/>
      <c r="N733" s="72"/>
      <c r="O733" s="72"/>
      <c r="P733" s="72"/>
      <c r="Q733" s="72"/>
      <c r="R733" s="72"/>
      <c r="S733" s="72"/>
      <c r="T733" s="72"/>
      <c r="U733" s="72"/>
      <c r="V733" s="72"/>
      <c r="W733" s="72"/>
      <c r="X733" s="72"/>
      <c r="Y733" s="72"/>
      <c r="Z733" s="72"/>
      <c r="AA733" s="72"/>
      <c r="AB733" s="72"/>
      <c r="AC733" s="72"/>
      <c r="AD733" s="72"/>
      <c r="AE733" s="72"/>
      <c r="AF733" s="72"/>
      <c r="AG733" s="72"/>
      <c r="AH733" s="72"/>
      <c r="AI733" s="72"/>
      <c r="AJ733" s="72"/>
    </row>
    <row r="734" spans="1:36" ht="13" x14ac:dyDescent="0.15">
      <c r="A734" s="72"/>
      <c r="B734" s="72"/>
      <c r="C734" s="72"/>
      <c r="D734" s="72"/>
      <c r="E734" s="72"/>
      <c r="F734" s="72"/>
      <c r="G734" s="72"/>
      <c r="H734" s="72"/>
      <c r="I734" s="72"/>
      <c r="J734" s="72"/>
      <c r="K734" s="72"/>
      <c r="L734" s="72"/>
      <c r="M734" s="72"/>
      <c r="N734" s="72"/>
      <c r="O734" s="72"/>
      <c r="P734" s="72"/>
      <c r="Q734" s="72"/>
      <c r="R734" s="72"/>
      <c r="S734" s="72"/>
      <c r="T734" s="72"/>
      <c r="U734" s="72"/>
      <c r="V734" s="72"/>
      <c r="W734" s="72"/>
      <c r="X734" s="72"/>
      <c r="Y734" s="72"/>
      <c r="Z734" s="72"/>
      <c r="AA734" s="72"/>
      <c r="AB734" s="72"/>
      <c r="AC734" s="72"/>
      <c r="AD734" s="72"/>
      <c r="AE734" s="72"/>
      <c r="AF734" s="72"/>
      <c r="AG734" s="72"/>
      <c r="AH734" s="72"/>
      <c r="AI734" s="72"/>
      <c r="AJ734" s="72"/>
    </row>
    <row r="735" spans="1:36" ht="13" x14ac:dyDescent="0.15">
      <c r="A735" s="72"/>
      <c r="B735" s="72"/>
      <c r="C735" s="72"/>
      <c r="D735" s="72"/>
      <c r="E735" s="72"/>
      <c r="F735" s="72"/>
      <c r="G735" s="72"/>
      <c r="H735" s="72"/>
      <c r="I735" s="72"/>
      <c r="J735" s="72"/>
      <c r="K735" s="72"/>
      <c r="L735" s="72"/>
      <c r="M735" s="72"/>
      <c r="N735" s="72"/>
      <c r="O735" s="72"/>
      <c r="P735" s="72"/>
      <c r="Q735" s="72"/>
      <c r="R735" s="72"/>
      <c r="S735" s="72"/>
      <c r="T735" s="72"/>
      <c r="U735" s="72"/>
      <c r="V735" s="72"/>
      <c r="W735" s="72"/>
      <c r="X735" s="72"/>
      <c r="Y735" s="72"/>
      <c r="Z735" s="72"/>
      <c r="AA735" s="72"/>
      <c r="AB735" s="72"/>
      <c r="AC735" s="72"/>
      <c r="AD735" s="72"/>
      <c r="AE735" s="72"/>
      <c r="AF735" s="72"/>
      <c r="AG735" s="72"/>
      <c r="AH735" s="72"/>
      <c r="AI735" s="72"/>
      <c r="AJ735" s="72"/>
    </row>
    <row r="736" spans="1:36" ht="13" x14ac:dyDescent="0.15">
      <c r="A736" s="72"/>
      <c r="B736" s="72"/>
      <c r="C736" s="72"/>
      <c r="D736" s="72"/>
      <c r="E736" s="72"/>
      <c r="F736" s="72"/>
      <c r="G736" s="72"/>
      <c r="H736" s="72"/>
      <c r="I736" s="72"/>
      <c r="J736" s="72"/>
      <c r="K736" s="72"/>
      <c r="L736" s="72"/>
      <c r="M736" s="72"/>
      <c r="N736" s="72"/>
      <c r="O736" s="72"/>
      <c r="P736" s="72"/>
      <c r="Q736" s="72"/>
      <c r="R736" s="72"/>
      <c r="S736" s="72"/>
      <c r="T736" s="72"/>
      <c r="U736" s="72"/>
      <c r="V736" s="72"/>
      <c r="W736" s="72"/>
      <c r="X736" s="72"/>
      <c r="Y736" s="72"/>
      <c r="Z736" s="72"/>
      <c r="AA736" s="72"/>
      <c r="AB736" s="72"/>
      <c r="AC736" s="72"/>
      <c r="AD736" s="72"/>
      <c r="AE736" s="72"/>
      <c r="AF736" s="72"/>
      <c r="AG736" s="72"/>
      <c r="AH736" s="72"/>
      <c r="AI736" s="72"/>
      <c r="AJ736" s="72"/>
    </row>
    <row r="737" spans="1:36" ht="13" x14ac:dyDescent="0.15">
      <c r="A737" s="72"/>
      <c r="B737" s="72"/>
      <c r="C737" s="72"/>
      <c r="D737" s="72"/>
      <c r="E737" s="72"/>
      <c r="F737" s="72"/>
      <c r="G737" s="72"/>
      <c r="H737" s="72"/>
      <c r="I737" s="72"/>
      <c r="J737" s="72"/>
      <c r="K737" s="72"/>
      <c r="L737" s="72"/>
      <c r="M737" s="72"/>
      <c r="N737" s="72"/>
      <c r="O737" s="72"/>
      <c r="P737" s="72"/>
      <c r="Q737" s="72"/>
      <c r="R737" s="72"/>
      <c r="S737" s="72"/>
      <c r="T737" s="72"/>
      <c r="U737" s="72"/>
      <c r="V737" s="72"/>
      <c r="W737" s="72"/>
      <c r="X737" s="72"/>
      <c r="Y737" s="72"/>
      <c r="Z737" s="72"/>
      <c r="AA737" s="72"/>
      <c r="AB737" s="72"/>
      <c r="AC737" s="72"/>
      <c r="AD737" s="72"/>
      <c r="AE737" s="72"/>
      <c r="AF737" s="72"/>
      <c r="AG737" s="72"/>
      <c r="AH737" s="72"/>
      <c r="AI737" s="72"/>
      <c r="AJ737" s="72"/>
    </row>
    <row r="738" spans="1:36" ht="13" x14ac:dyDescent="0.15">
      <c r="A738" s="72"/>
      <c r="B738" s="72"/>
      <c r="C738" s="72"/>
      <c r="D738" s="72"/>
      <c r="E738" s="72"/>
      <c r="F738" s="72"/>
      <c r="G738" s="72"/>
      <c r="H738" s="72"/>
      <c r="I738" s="72"/>
      <c r="J738" s="72"/>
      <c r="K738" s="72"/>
      <c r="L738" s="72"/>
      <c r="M738" s="72"/>
      <c r="N738" s="72"/>
      <c r="O738" s="72"/>
      <c r="P738" s="72"/>
      <c r="Q738" s="72"/>
      <c r="R738" s="72"/>
      <c r="S738" s="72"/>
      <c r="T738" s="72"/>
      <c r="U738" s="72"/>
      <c r="V738" s="72"/>
      <c r="W738" s="72"/>
      <c r="X738" s="72"/>
      <c r="Y738" s="72"/>
      <c r="Z738" s="72"/>
      <c r="AA738" s="72"/>
      <c r="AB738" s="72"/>
      <c r="AC738" s="72"/>
      <c r="AD738" s="72"/>
      <c r="AE738" s="72"/>
      <c r="AF738" s="72"/>
      <c r="AG738" s="72"/>
      <c r="AH738" s="72"/>
      <c r="AI738" s="72"/>
      <c r="AJ738" s="72"/>
    </row>
    <row r="739" spans="1:36" ht="13" x14ac:dyDescent="0.15">
      <c r="A739" s="72"/>
      <c r="B739" s="72"/>
      <c r="C739" s="72"/>
      <c r="D739" s="72"/>
      <c r="E739" s="72"/>
      <c r="F739" s="72"/>
      <c r="G739" s="72"/>
      <c r="H739" s="72"/>
      <c r="I739" s="72"/>
      <c r="J739" s="72"/>
      <c r="K739" s="72"/>
      <c r="L739" s="72"/>
      <c r="M739" s="72"/>
      <c r="N739" s="72"/>
      <c r="O739" s="72"/>
      <c r="P739" s="72"/>
      <c r="Q739" s="72"/>
      <c r="R739" s="72"/>
      <c r="S739" s="72"/>
      <c r="T739" s="72"/>
      <c r="U739" s="72"/>
      <c r="V739" s="72"/>
      <c r="W739" s="72"/>
      <c r="X739" s="72"/>
      <c r="Y739" s="72"/>
      <c r="Z739" s="72"/>
      <c r="AA739" s="72"/>
      <c r="AB739" s="72"/>
      <c r="AC739" s="72"/>
      <c r="AD739" s="72"/>
      <c r="AE739" s="72"/>
      <c r="AF739" s="72"/>
      <c r="AG739" s="72"/>
      <c r="AH739" s="72"/>
      <c r="AI739" s="72"/>
      <c r="AJ739" s="72"/>
    </row>
    <row r="740" spans="1:36" ht="13" x14ac:dyDescent="0.15">
      <c r="A740" s="72"/>
      <c r="B740" s="72"/>
      <c r="C740" s="72"/>
      <c r="D740" s="72"/>
      <c r="E740" s="72"/>
      <c r="F740" s="72"/>
      <c r="G740" s="72"/>
      <c r="H740" s="72"/>
      <c r="I740" s="72"/>
      <c r="J740" s="72"/>
      <c r="K740" s="72"/>
      <c r="L740" s="72"/>
      <c r="M740" s="72"/>
      <c r="N740" s="72"/>
      <c r="O740" s="72"/>
      <c r="P740" s="72"/>
      <c r="Q740" s="72"/>
      <c r="R740" s="72"/>
      <c r="S740" s="72"/>
      <c r="T740" s="72"/>
      <c r="U740" s="72"/>
      <c r="V740" s="72"/>
      <c r="W740" s="72"/>
      <c r="X740" s="72"/>
      <c r="Y740" s="72"/>
      <c r="Z740" s="72"/>
      <c r="AA740" s="72"/>
      <c r="AB740" s="72"/>
      <c r="AC740" s="72"/>
      <c r="AD740" s="72"/>
      <c r="AE740" s="72"/>
      <c r="AF740" s="72"/>
      <c r="AG740" s="72"/>
      <c r="AH740" s="72"/>
      <c r="AI740" s="72"/>
      <c r="AJ740" s="72"/>
    </row>
    <row r="741" spans="1:36" ht="13" x14ac:dyDescent="0.15">
      <c r="A741" s="72"/>
      <c r="B741" s="72"/>
      <c r="C741" s="72"/>
      <c r="D741" s="72"/>
      <c r="E741" s="72"/>
      <c r="F741" s="72"/>
      <c r="G741" s="72"/>
      <c r="H741" s="72"/>
      <c r="I741" s="72"/>
      <c r="J741" s="72"/>
      <c r="K741" s="72"/>
      <c r="L741" s="72"/>
      <c r="M741" s="72"/>
      <c r="N741" s="72"/>
      <c r="O741" s="72"/>
      <c r="P741" s="72"/>
      <c r="Q741" s="72"/>
      <c r="R741" s="72"/>
      <c r="S741" s="72"/>
      <c r="T741" s="72"/>
      <c r="U741" s="72"/>
      <c r="V741" s="72"/>
      <c r="W741" s="72"/>
      <c r="X741" s="72"/>
      <c r="Y741" s="72"/>
      <c r="Z741" s="72"/>
      <c r="AA741" s="72"/>
      <c r="AB741" s="72"/>
      <c r="AC741" s="72"/>
      <c r="AD741" s="72"/>
      <c r="AE741" s="72"/>
      <c r="AF741" s="72"/>
      <c r="AG741" s="72"/>
      <c r="AH741" s="72"/>
      <c r="AI741" s="72"/>
      <c r="AJ741" s="72"/>
    </row>
    <row r="742" spans="1:36" ht="13" x14ac:dyDescent="0.15">
      <c r="A742" s="72"/>
      <c r="B742" s="72"/>
      <c r="C742" s="72"/>
      <c r="D742" s="72"/>
      <c r="E742" s="72"/>
      <c r="F742" s="72"/>
      <c r="G742" s="72"/>
      <c r="H742" s="72"/>
      <c r="I742" s="72"/>
      <c r="J742" s="72"/>
      <c r="K742" s="72"/>
      <c r="L742" s="72"/>
      <c r="M742" s="72"/>
      <c r="N742" s="72"/>
      <c r="O742" s="72"/>
      <c r="P742" s="72"/>
      <c r="Q742" s="72"/>
      <c r="R742" s="72"/>
      <c r="S742" s="72"/>
      <c r="T742" s="72"/>
      <c r="U742" s="72"/>
      <c r="V742" s="72"/>
      <c r="W742" s="72"/>
      <c r="X742" s="72"/>
      <c r="Y742" s="72"/>
      <c r="Z742" s="72"/>
      <c r="AA742" s="72"/>
      <c r="AB742" s="72"/>
      <c r="AC742" s="72"/>
      <c r="AD742" s="72"/>
      <c r="AE742" s="72"/>
      <c r="AF742" s="72"/>
      <c r="AG742" s="72"/>
      <c r="AH742" s="72"/>
      <c r="AI742" s="72"/>
      <c r="AJ742" s="72"/>
    </row>
    <row r="743" spans="1:36" ht="13" x14ac:dyDescent="0.15">
      <c r="A743" s="72"/>
      <c r="B743" s="72"/>
      <c r="C743" s="72"/>
      <c r="D743" s="72"/>
      <c r="E743" s="72"/>
      <c r="F743" s="72"/>
      <c r="G743" s="72"/>
      <c r="H743" s="72"/>
      <c r="I743" s="72"/>
      <c r="J743" s="72"/>
      <c r="K743" s="72"/>
      <c r="L743" s="72"/>
      <c r="M743" s="72"/>
      <c r="N743" s="72"/>
      <c r="O743" s="72"/>
      <c r="P743" s="72"/>
      <c r="Q743" s="72"/>
      <c r="R743" s="72"/>
      <c r="S743" s="72"/>
      <c r="T743" s="72"/>
      <c r="U743" s="72"/>
      <c r="V743" s="72"/>
      <c r="W743" s="72"/>
      <c r="X743" s="72"/>
      <c r="Y743" s="72"/>
      <c r="Z743" s="72"/>
      <c r="AA743" s="72"/>
      <c r="AB743" s="72"/>
      <c r="AC743" s="72"/>
      <c r="AD743" s="72"/>
      <c r="AE743" s="72"/>
      <c r="AF743" s="72"/>
      <c r="AG743" s="72"/>
      <c r="AH743" s="72"/>
      <c r="AI743" s="72"/>
      <c r="AJ743" s="72"/>
    </row>
    <row r="744" spans="1:36" ht="13" x14ac:dyDescent="0.15">
      <c r="A744" s="72"/>
      <c r="B744" s="72"/>
      <c r="C744" s="72"/>
      <c r="D744" s="72"/>
      <c r="E744" s="72"/>
      <c r="F744" s="72"/>
      <c r="G744" s="72"/>
      <c r="H744" s="72"/>
      <c r="I744" s="72"/>
      <c r="J744" s="72"/>
      <c r="K744" s="72"/>
      <c r="L744" s="72"/>
      <c r="M744" s="72"/>
      <c r="N744" s="72"/>
      <c r="O744" s="72"/>
      <c r="P744" s="72"/>
      <c r="Q744" s="72"/>
      <c r="R744" s="72"/>
      <c r="S744" s="72"/>
      <c r="T744" s="72"/>
      <c r="U744" s="72"/>
      <c r="V744" s="72"/>
      <c r="W744" s="72"/>
      <c r="X744" s="72"/>
      <c r="Y744" s="72"/>
      <c r="Z744" s="72"/>
      <c r="AA744" s="72"/>
      <c r="AB744" s="72"/>
      <c r="AC744" s="72"/>
      <c r="AD744" s="72"/>
      <c r="AE744" s="72"/>
      <c r="AF744" s="72"/>
      <c r="AG744" s="72"/>
      <c r="AH744" s="72"/>
      <c r="AI744" s="72"/>
      <c r="AJ744" s="72"/>
    </row>
    <row r="745" spans="1:36" ht="13" x14ac:dyDescent="0.15">
      <c r="A745" s="72"/>
      <c r="B745" s="72"/>
      <c r="C745" s="72"/>
      <c r="D745" s="72"/>
      <c r="E745" s="72"/>
      <c r="F745" s="72"/>
      <c r="G745" s="72"/>
      <c r="H745" s="72"/>
      <c r="I745" s="72"/>
      <c r="J745" s="72"/>
      <c r="K745" s="72"/>
      <c r="L745" s="72"/>
      <c r="M745" s="72"/>
      <c r="N745" s="72"/>
      <c r="O745" s="72"/>
      <c r="P745" s="72"/>
      <c r="Q745" s="72"/>
      <c r="R745" s="72"/>
      <c r="S745" s="72"/>
      <c r="T745" s="72"/>
      <c r="U745" s="72"/>
      <c r="V745" s="72"/>
      <c r="W745" s="72"/>
      <c r="X745" s="72"/>
      <c r="Y745" s="72"/>
      <c r="Z745" s="72"/>
      <c r="AA745" s="72"/>
      <c r="AB745" s="72"/>
      <c r="AC745" s="72"/>
      <c r="AD745" s="72"/>
      <c r="AE745" s="72"/>
      <c r="AF745" s="72"/>
      <c r="AG745" s="72"/>
      <c r="AH745" s="72"/>
      <c r="AI745" s="72"/>
      <c r="AJ745" s="72"/>
    </row>
    <row r="746" spans="1:36" ht="13" x14ac:dyDescent="0.15">
      <c r="A746" s="72"/>
      <c r="B746" s="72"/>
      <c r="C746" s="72"/>
      <c r="D746" s="72"/>
      <c r="E746" s="72"/>
      <c r="F746" s="72"/>
      <c r="G746" s="72"/>
      <c r="H746" s="72"/>
      <c r="I746" s="72"/>
      <c r="J746" s="72"/>
      <c r="K746" s="72"/>
      <c r="L746" s="72"/>
      <c r="M746" s="72"/>
      <c r="N746" s="72"/>
      <c r="O746" s="72"/>
      <c r="P746" s="72"/>
      <c r="Q746" s="72"/>
      <c r="R746" s="72"/>
      <c r="S746" s="72"/>
      <c r="T746" s="72"/>
      <c r="U746" s="72"/>
      <c r="V746" s="72"/>
      <c r="W746" s="72"/>
      <c r="X746" s="72"/>
      <c r="Y746" s="72"/>
      <c r="Z746" s="72"/>
      <c r="AA746" s="72"/>
      <c r="AB746" s="72"/>
      <c r="AC746" s="72"/>
      <c r="AD746" s="72"/>
      <c r="AE746" s="72"/>
      <c r="AF746" s="72"/>
      <c r="AG746" s="72"/>
      <c r="AH746" s="72"/>
      <c r="AI746" s="72"/>
      <c r="AJ746" s="72"/>
    </row>
    <row r="747" spans="1:36" ht="13" x14ac:dyDescent="0.15">
      <c r="A747" s="72"/>
      <c r="B747" s="72"/>
      <c r="C747" s="72"/>
      <c r="D747" s="72"/>
      <c r="E747" s="72"/>
      <c r="F747" s="72"/>
      <c r="G747" s="72"/>
      <c r="H747" s="72"/>
      <c r="I747" s="72"/>
      <c r="J747" s="72"/>
      <c r="K747" s="72"/>
      <c r="L747" s="72"/>
      <c r="M747" s="72"/>
      <c r="N747" s="72"/>
      <c r="O747" s="72"/>
      <c r="P747" s="72"/>
      <c r="Q747" s="72"/>
      <c r="R747" s="72"/>
      <c r="S747" s="72"/>
      <c r="T747" s="72"/>
      <c r="U747" s="72"/>
      <c r="V747" s="72"/>
      <c r="W747" s="72"/>
      <c r="X747" s="72"/>
      <c r="Y747" s="72"/>
      <c r="Z747" s="72"/>
      <c r="AA747" s="72"/>
      <c r="AB747" s="72"/>
      <c r="AC747" s="72"/>
      <c r="AD747" s="72"/>
      <c r="AE747" s="72"/>
      <c r="AF747" s="72"/>
      <c r="AG747" s="72"/>
      <c r="AH747" s="72"/>
      <c r="AI747" s="72"/>
      <c r="AJ747" s="72"/>
    </row>
    <row r="748" spans="1:36" ht="13" x14ac:dyDescent="0.15">
      <c r="A748" s="72"/>
      <c r="B748" s="72"/>
      <c r="C748" s="72"/>
      <c r="D748" s="72"/>
      <c r="E748" s="72"/>
      <c r="F748" s="72"/>
      <c r="G748" s="72"/>
      <c r="H748" s="72"/>
      <c r="I748" s="72"/>
      <c r="J748" s="72"/>
      <c r="K748" s="72"/>
      <c r="L748" s="72"/>
      <c r="M748" s="72"/>
      <c r="N748" s="72"/>
      <c r="O748" s="72"/>
      <c r="P748" s="72"/>
      <c r="Q748" s="72"/>
      <c r="R748" s="72"/>
      <c r="S748" s="72"/>
      <c r="T748" s="72"/>
      <c r="U748" s="72"/>
      <c r="V748" s="72"/>
      <c r="W748" s="72"/>
      <c r="X748" s="72"/>
      <c r="Y748" s="72"/>
      <c r="Z748" s="72"/>
      <c r="AA748" s="72"/>
      <c r="AB748" s="72"/>
      <c r="AC748" s="72"/>
      <c r="AD748" s="72"/>
      <c r="AE748" s="72"/>
      <c r="AF748" s="72"/>
      <c r="AG748" s="72"/>
      <c r="AH748" s="72"/>
      <c r="AI748" s="72"/>
      <c r="AJ748" s="72"/>
    </row>
    <row r="749" spans="1:36" ht="13" x14ac:dyDescent="0.15">
      <c r="A749" s="72"/>
      <c r="B749" s="72"/>
      <c r="C749" s="72"/>
      <c r="D749" s="72"/>
      <c r="E749" s="72"/>
      <c r="F749" s="72"/>
      <c r="G749" s="72"/>
      <c r="H749" s="72"/>
      <c r="I749" s="72"/>
      <c r="J749" s="72"/>
      <c r="K749" s="72"/>
      <c r="L749" s="72"/>
      <c r="M749" s="72"/>
      <c r="N749" s="72"/>
      <c r="O749" s="72"/>
      <c r="P749" s="72"/>
      <c r="Q749" s="72"/>
      <c r="R749" s="72"/>
      <c r="S749" s="72"/>
      <c r="T749" s="72"/>
      <c r="U749" s="72"/>
      <c r="V749" s="72"/>
      <c r="W749" s="72"/>
      <c r="X749" s="72"/>
      <c r="Y749" s="72"/>
      <c r="Z749" s="72"/>
      <c r="AA749" s="72"/>
      <c r="AB749" s="72"/>
      <c r="AC749" s="72"/>
      <c r="AD749" s="72"/>
      <c r="AE749" s="72"/>
      <c r="AF749" s="72"/>
      <c r="AG749" s="72"/>
      <c r="AH749" s="72"/>
      <c r="AI749" s="72"/>
      <c r="AJ749" s="72"/>
    </row>
    <row r="750" spans="1:36" ht="13" x14ac:dyDescent="0.15">
      <c r="A750" s="72"/>
      <c r="B750" s="72"/>
      <c r="C750" s="72"/>
      <c r="D750" s="72"/>
      <c r="E750" s="72"/>
      <c r="F750" s="72"/>
      <c r="G750" s="72"/>
      <c r="H750" s="72"/>
      <c r="I750" s="72"/>
      <c r="J750" s="72"/>
      <c r="K750" s="72"/>
      <c r="L750" s="72"/>
      <c r="M750" s="72"/>
      <c r="N750" s="72"/>
      <c r="O750" s="72"/>
      <c r="P750" s="72"/>
      <c r="Q750" s="72"/>
      <c r="R750" s="72"/>
      <c r="S750" s="72"/>
      <c r="T750" s="72"/>
      <c r="U750" s="72"/>
      <c r="V750" s="72"/>
      <c r="W750" s="72"/>
      <c r="X750" s="72"/>
      <c r="Y750" s="72"/>
      <c r="Z750" s="72"/>
      <c r="AA750" s="72"/>
      <c r="AB750" s="72"/>
      <c r="AC750" s="72"/>
      <c r="AD750" s="72"/>
      <c r="AE750" s="72"/>
      <c r="AF750" s="72"/>
      <c r="AG750" s="72"/>
      <c r="AH750" s="72"/>
      <c r="AI750" s="72"/>
      <c r="AJ750" s="72"/>
    </row>
    <row r="751" spans="1:36" ht="13" x14ac:dyDescent="0.15">
      <c r="A751" s="72"/>
      <c r="B751" s="72"/>
      <c r="C751" s="72"/>
      <c r="D751" s="72"/>
      <c r="E751" s="72"/>
      <c r="F751" s="72"/>
      <c r="G751" s="72"/>
      <c r="H751" s="72"/>
      <c r="I751" s="72"/>
      <c r="J751" s="72"/>
      <c r="K751" s="72"/>
      <c r="L751" s="72"/>
      <c r="M751" s="72"/>
      <c r="N751" s="72"/>
      <c r="O751" s="72"/>
      <c r="P751" s="72"/>
      <c r="Q751" s="72"/>
      <c r="R751" s="72"/>
      <c r="S751" s="72"/>
      <c r="T751" s="72"/>
      <c r="U751" s="72"/>
      <c r="V751" s="72"/>
      <c r="W751" s="72"/>
      <c r="X751" s="72"/>
      <c r="Y751" s="72"/>
      <c r="Z751" s="72"/>
      <c r="AA751" s="72"/>
      <c r="AB751" s="72"/>
      <c r="AC751" s="72"/>
      <c r="AD751" s="72"/>
      <c r="AE751" s="72"/>
      <c r="AF751" s="72"/>
      <c r="AG751" s="72"/>
      <c r="AH751" s="72"/>
      <c r="AI751" s="72"/>
      <c r="AJ751" s="72"/>
    </row>
    <row r="752" spans="1:36" ht="13" x14ac:dyDescent="0.15">
      <c r="A752" s="72"/>
      <c r="B752" s="72"/>
      <c r="C752" s="72"/>
      <c r="D752" s="72"/>
      <c r="E752" s="72"/>
      <c r="F752" s="72"/>
      <c r="G752" s="72"/>
      <c r="H752" s="72"/>
      <c r="I752" s="72"/>
      <c r="J752" s="72"/>
      <c r="K752" s="72"/>
      <c r="L752" s="72"/>
      <c r="M752" s="72"/>
      <c r="N752" s="72"/>
      <c r="O752" s="72"/>
      <c r="P752" s="72"/>
      <c r="Q752" s="72"/>
      <c r="R752" s="72"/>
      <c r="S752" s="72"/>
      <c r="T752" s="72"/>
      <c r="U752" s="72"/>
      <c r="V752" s="72"/>
      <c r="W752" s="72"/>
      <c r="X752" s="72"/>
      <c r="Y752" s="72"/>
      <c r="Z752" s="72"/>
      <c r="AA752" s="72"/>
      <c r="AB752" s="72"/>
      <c r="AC752" s="72"/>
      <c r="AD752" s="72"/>
      <c r="AE752" s="72"/>
      <c r="AF752" s="72"/>
      <c r="AG752" s="72"/>
      <c r="AH752" s="72"/>
      <c r="AI752" s="72"/>
      <c r="AJ752" s="72"/>
    </row>
    <row r="753" spans="1:36" ht="13" x14ac:dyDescent="0.15">
      <c r="A753" s="72"/>
      <c r="B753" s="72"/>
      <c r="C753" s="72"/>
      <c r="D753" s="72"/>
      <c r="E753" s="72"/>
      <c r="F753" s="72"/>
      <c r="G753" s="72"/>
      <c r="H753" s="72"/>
      <c r="I753" s="72"/>
      <c r="J753" s="72"/>
      <c r="K753" s="72"/>
      <c r="L753" s="72"/>
      <c r="M753" s="72"/>
      <c r="N753" s="72"/>
      <c r="O753" s="72"/>
      <c r="P753" s="72"/>
      <c r="Q753" s="72"/>
      <c r="R753" s="72"/>
      <c r="S753" s="72"/>
      <c r="T753" s="72"/>
      <c r="U753" s="72"/>
      <c r="V753" s="72"/>
      <c r="W753" s="72"/>
      <c r="X753" s="72"/>
      <c r="Y753" s="72"/>
      <c r="Z753" s="72"/>
      <c r="AA753" s="72"/>
      <c r="AB753" s="72"/>
      <c r="AC753" s="72"/>
      <c r="AD753" s="72"/>
      <c r="AE753" s="72"/>
      <c r="AF753" s="72"/>
      <c r="AG753" s="72"/>
      <c r="AH753" s="72"/>
      <c r="AI753" s="72"/>
      <c r="AJ753" s="72"/>
    </row>
    <row r="754" spans="1:36" ht="13" x14ac:dyDescent="0.15">
      <c r="A754" s="72"/>
      <c r="B754" s="72"/>
      <c r="C754" s="72"/>
      <c r="D754" s="72"/>
      <c r="E754" s="72"/>
      <c r="F754" s="72"/>
      <c r="G754" s="72"/>
      <c r="H754" s="72"/>
      <c r="I754" s="72"/>
      <c r="J754" s="72"/>
      <c r="K754" s="72"/>
      <c r="L754" s="72"/>
      <c r="M754" s="72"/>
      <c r="N754" s="72"/>
      <c r="O754" s="72"/>
      <c r="P754" s="72"/>
      <c r="Q754" s="72"/>
      <c r="R754" s="72"/>
      <c r="S754" s="72"/>
      <c r="T754" s="72"/>
      <c r="U754" s="72"/>
      <c r="V754" s="72"/>
      <c r="W754" s="72"/>
      <c r="X754" s="72"/>
      <c r="Y754" s="72"/>
      <c r="Z754" s="72"/>
      <c r="AA754" s="72"/>
      <c r="AB754" s="72"/>
      <c r="AC754" s="72"/>
      <c r="AD754" s="72"/>
      <c r="AE754" s="72"/>
      <c r="AF754" s="72"/>
      <c r="AG754" s="72"/>
      <c r="AH754" s="72"/>
      <c r="AI754" s="72"/>
      <c r="AJ754" s="72"/>
    </row>
    <row r="755" spans="1:36" ht="13" x14ac:dyDescent="0.15">
      <c r="A755" s="72"/>
      <c r="B755" s="72"/>
      <c r="C755" s="72"/>
      <c r="D755" s="72"/>
      <c r="E755" s="72"/>
      <c r="F755" s="72"/>
      <c r="G755" s="72"/>
      <c r="H755" s="72"/>
      <c r="I755" s="72"/>
      <c r="J755" s="72"/>
      <c r="K755" s="72"/>
      <c r="L755" s="72"/>
      <c r="M755" s="72"/>
      <c r="N755" s="72"/>
      <c r="O755" s="72"/>
      <c r="P755" s="72"/>
      <c r="Q755" s="72"/>
      <c r="R755" s="72"/>
      <c r="S755" s="72"/>
      <c r="T755" s="72"/>
      <c r="U755" s="72"/>
      <c r="V755" s="72"/>
      <c r="W755" s="72"/>
      <c r="X755" s="72"/>
      <c r="Y755" s="72"/>
      <c r="Z755" s="72"/>
      <c r="AA755" s="72"/>
      <c r="AB755" s="72"/>
      <c r="AC755" s="72"/>
      <c r="AD755" s="72"/>
      <c r="AE755" s="72"/>
      <c r="AF755" s="72"/>
      <c r="AG755" s="72"/>
      <c r="AH755" s="72"/>
      <c r="AI755" s="72"/>
      <c r="AJ755" s="72"/>
    </row>
    <row r="756" spans="1:36" ht="13" x14ac:dyDescent="0.15">
      <c r="A756" s="72"/>
      <c r="B756" s="72"/>
      <c r="C756" s="72"/>
      <c r="D756" s="72"/>
      <c r="E756" s="72"/>
      <c r="F756" s="72"/>
      <c r="G756" s="72"/>
      <c r="H756" s="72"/>
      <c r="I756" s="72"/>
      <c r="J756" s="72"/>
      <c r="K756" s="72"/>
      <c r="L756" s="72"/>
      <c r="M756" s="72"/>
      <c r="N756" s="72"/>
      <c r="O756" s="72"/>
      <c r="P756" s="72"/>
      <c r="Q756" s="72"/>
      <c r="R756" s="72"/>
      <c r="S756" s="72"/>
      <c r="T756" s="72"/>
      <c r="U756" s="72"/>
      <c r="V756" s="72"/>
      <c r="W756" s="72"/>
      <c r="X756" s="72"/>
      <c r="Y756" s="72"/>
      <c r="Z756" s="72"/>
      <c r="AA756" s="72"/>
      <c r="AB756" s="72"/>
      <c r="AC756" s="72"/>
      <c r="AD756" s="72"/>
      <c r="AE756" s="72"/>
      <c r="AF756" s="72"/>
      <c r="AG756" s="72"/>
      <c r="AH756" s="72"/>
      <c r="AI756" s="72"/>
      <c r="AJ756" s="72"/>
    </row>
    <row r="757" spans="1:36" ht="13" x14ac:dyDescent="0.15">
      <c r="A757" s="72"/>
      <c r="B757" s="72"/>
      <c r="C757" s="72"/>
      <c r="D757" s="72"/>
      <c r="E757" s="72"/>
      <c r="F757" s="72"/>
      <c r="G757" s="72"/>
      <c r="H757" s="72"/>
      <c r="I757" s="72"/>
      <c r="J757" s="72"/>
      <c r="K757" s="72"/>
      <c r="L757" s="72"/>
      <c r="M757" s="72"/>
      <c r="N757" s="72"/>
      <c r="O757" s="72"/>
      <c r="P757" s="72"/>
      <c r="Q757" s="72"/>
      <c r="R757" s="72"/>
      <c r="S757" s="72"/>
      <c r="T757" s="72"/>
      <c r="U757" s="72"/>
      <c r="V757" s="72"/>
      <c r="W757" s="72"/>
      <c r="X757" s="72"/>
      <c r="Y757" s="72"/>
      <c r="Z757" s="72"/>
      <c r="AA757" s="72"/>
      <c r="AB757" s="72"/>
      <c r="AC757" s="72"/>
      <c r="AD757" s="72"/>
      <c r="AE757" s="72"/>
      <c r="AF757" s="72"/>
      <c r="AG757" s="72"/>
      <c r="AH757" s="72"/>
      <c r="AI757" s="72"/>
      <c r="AJ757" s="72"/>
    </row>
    <row r="758" spans="1:36" ht="13" x14ac:dyDescent="0.15">
      <c r="A758" s="72"/>
      <c r="B758" s="72"/>
      <c r="C758" s="72"/>
      <c r="D758" s="72"/>
      <c r="E758" s="72"/>
      <c r="F758" s="72"/>
      <c r="G758" s="72"/>
      <c r="H758" s="72"/>
      <c r="I758" s="72"/>
      <c r="J758" s="72"/>
      <c r="K758" s="72"/>
      <c r="L758" s="72"/>
      <c r="M758" s="72"/>
      <c r="N758" s="72"/>
      <c r="O758" s="72"/>
      <c r="P758" s="72"/>
      <c r="Q758" s="72"/>
      <c r="R758" s="72"/>
      <c r="S758" s="72"/>
      <c r="T758" s="72"/>
      <c r="U758" s="72"/>
      <c r="V758" s="72"/>
      <c r="W758" s="72"/>
      <c r="X758" s="72"/>
      <c r="Y758" s="72"/>
      <c r="Z758" s="72"/>
      <c r="AA758" s="72"/>
      <c r="AB758" s="72"/>
      <c r="AC758" s="72"/>
      <c r="AD758" s="72"/>
      <c r="AE758" s="72"/>
      <c r="AF758" s="72"/>
      <c r="AG758" s="72"/>
      <c r="AH758" s="72"/>
      <c r="AI758" s="72"/>
      <c r="AJ758" s="72"/>
    </row>
    <row r="759" spans="1:36" ht="13" x14ac:dyDescent="0.15">
      <c r="A759" s="72"/>
      <c r="B759" s="72"/>
      <c r="C759" s="72"/>
      <c r="D759" s="72"/>
      <c r="E759" s="72"/>
      <c r="F759" s="72"/>
      <c r="G759" s="72"/>
      <c r="H759" s="72"/>
      <c r="I759" s="72"/>
      <c r="J759" s="72"/>
      <c r="K759" s="72"/>
      <c r="L759" s="72"/>
      <c r="M759" s="72"/>
      <c r="N759" s="72"/>
      <c r="O759" s="72"/>
      <c r="P759" s="72"/>
      <c r="Q759" s="72"/>
      <c r="R759" s="72"/>
      <c r="S759" s="72"/>
      <c r="T759" s="72"/>
      <c r="U759" s="72"/>
      <c r="V759" s="72"/>
      <c r="W759" s="72"/>
      <c r="X759" s="72"/>
      <c r="Y759" s="72"/>
      <c r="Z759" s="72"/>
      <c r="AA759" s="72"/>
      <c r="AB759" s="72"/>
      <c r="AC759" s="72"/>
      <c r="AD759" s="72"/>
      <c r="AE759" s="72"/>
      <c r="AF759" s="72"/>
      <c r="AG759" s="72"/>
      <c r="AH759" s="72"/>
      <c r="AI759" s="72"/>
      <c r="AJ759" s="72"/>
    </row>
    <row r="760" spans="1:36" ht="13" x14ac:dyDescent="0.15">
      <c r="A760" s="72"/>
      <c r="B760" s="72"/>
      <c r="C760" s="72"/>
      <c r="D760" s="72"/>
      <c r="E760" s="72"/>
      <c r="F760" s="72"/>
      <c r="G760" s="72"/>
      <c r="H760" s="72"/>
      <c r="I760" s="72"/>
      <c r="J760" s="72"/>
      <c r="K760" s="72"/>
      <c r="L760" s="72"/>
      <c r="M760" s="72"/>
      <c r="N760" s="72"/>
      <c r="O760" s="72"/>
      <c r="P760" s="72"/>
      <c r="Q760" s="72"/>
      <c r="R760" s="72"/>
      <c r="S760" s="72"/>
      <c r="T760" s="72"/>
      <c r="U760" s="72"/>
      <c r="V760" s="72"/>
      <c r="W760" s="72"/>
      <c r="X760" s="72"/>
      <c r="Y760" s="72"/>
      <c r="Z760" s="72"/>
      <c r="AA760" s="72"/>
      <c r="AB760" s="72"/>
      <c r="AC760" s="72"/>
      <c r="AD760" s="72"/>
      <c r="AE760" s="72"/>
      <c r="AF760" s="72"/>
      <c r="AG760" s="72"/>
      <c r="AH760" s="72"/>
      <c r="AI760" s="72"/>
      <c r="AJ760" s="72"/>
    </row>
    <row r="761" spans="1:36" ht="13" x14ac:dyDescent="0.15">
      <c r="A761" s="72"/>
      <c r="B761" s="72"/>
      <c r="C761" s="72"/>
      <c r="D761" s="72"/>
      <c r="E761" s="72"/>
      <c r="F761" s="72"/>
      <c r="G761" s="72"/>
      <c r="H761" s="72"/>
      <c r="I761" s="72"/>
      <c r="J761" s="72"/>
      <c r="K761" s="72"/>
      <c r="L761" s="72"/>
      <c r="M761" s="72"/>
      <c r="N761" s="72"/>
      <c r="O761" s="72"/>
      <c r="P761" s="72"/>
      <c r="Q761" s="72"/>
      <c r="R761" s="72"/>
      <c r="S761" s="72"/>
      <c r="T761" s="72"/>
      <c r="U761" s="72"/>
      <c r="V761" s="72"/>
      <c r="W761" s="72"/>
      <c r="X761" s="72"/>
      <c r="Y761" s="72"/>
      <c r="Z761" s="72"/>
      <c r="AA761" s="72"/>
      <c r="AB761" s="72"/>
      <c r="AC761" s="72"/>
      <c r="AD761" s="72"/>
      <c r="AE761" s="72"/>
      <c r="AF761" s="72"/>
      <c r="AG761" s="72"/>
      <c r="AH761" s="72"/>
      <c r="AI761" s="72"/>
      <c r="AJ761" s="72"/>
    </row>
    <row r="762" spans="1:36" ht="13" x14ac:dyDescent="0.15">
      <c r="A762" s="72"/>
      <c r="B762" s="72"/>
      <c r="C762" s="72"/>
      <c r="D762" s="72"/>
      <c r="E762" s="72"/>
      <c r="F762" s="72"/>
      <c r="G762" s="72"/>
      <c r="H762" s="72"/>
      <c r="I762" s="72"/>
      <c r="J762" s="72"/>
      <c r="K762" s="72"/>
      <c r="L762" s="72"/>
      <c r="M762" s="72"/>
      <c r="N762" s="72"/>
      <c r="O762" s="72"/>
      <c r="P762" s="72"/>
      <c r="Q762" s="72"/>
      <c r="R762" s="72"/>
      <c r="S762" s="72"/>
      <c r="T762" s="72"/>
      <c r="U762" s="72"/>
      <c r="V762" s="72"/>
      <c r="W762" s="72"/>
      <c r="X762" s="72"/>
      <c r="Y762" s="72"/>
      <c r="Z762" s="72"/>
      <c r="AA762" s="72"/>
      <c r="AB762" s="72"/>
      <c r="AC762" s="72"/>
      <c r="AD762" s="72"/>
      <c r="AE762" s="72"/>
      <c r="AF762" s="72"/>
      <c r="AG762" s="72"/>
      <c r="AH762" s="72"/>
      <c r="AI762" s="72"/>
      <c r="AJ762" s="72"/>
    </row>
    <row r="763" spans="1:36" ht="13" x14ac:dyDescent="0.15">
      <c r="A763" s="72"/>
      <c r="B763" s="72"/>
      <c r="C763" s="72"/>
      <c r="D763" s="72"/>
      <c r="E763" s="72"/>
      <c r="F763" s="72"/>
      <c r="G763" s="72"/>
      <c r="H763" s="72"/>
      <c r="I763" s="72"/>
      <c r="J763" s="72"/>
      <c r="K763" s="72"/>
      <c r="L763" s="72"/>
      <c r="M763" s="72"/>
      <c r="N763" s="72"/>
      <c r="O763" s="72"/>
      <c r="P763" s="72"/>
      <c r="Q763" s="72"/>
      <c r="R763" s="72"/>
      <c r="S763" s="72"/>
      <c r="T763" s="72"/>
      <c r="U763" s="72"/>
      <c r="V763" s="72"/>
      <c r="W763" s="72"/>
      <c r="X763" s="72"/>
      <c r="Y763" s="72"/>
      <c r="Z763" s="72"/>
      <c r="AA763" s="72"/>
      <c r="AB763" s="72"/>
      <c r="AC763" s="72"/>
      <c r="AD763" s="72"/>
      <c r="AE763" s="72"/>
      <c r="AF763" s="72"/>
      <c r="AG763" s="72"/>
      <c r="AH763" s="72"/>
      <c r="AI763" s="72"/>
      <c r="AJ763" s="72"/>
    </row>
    <row r="764" spans="1:36" ht="13" x14ac:dyDescent="0.15">
      <c r="A764" s="72"/>
      <c r="B764" s="72"/>
      <c r="C764" s="72"/>
      <c r="D764" s="72"/>
      <c r="E764" s="72"/>
      <c r="F764" s="72"/>
      <c r="G764" s="72"/>
      <c r="H764" s="72"/>
      <c r="I764" s="72"/>
      <c r="J764" s="72"/>
      <c r="K764" s="72"/>
      <c r="L764" s="72"/>
      <c r="M764" s="72"/>
      <c r="N764" s="72"/>
      <c r="O764" s="72"/>
      <c r="P764" s="72"/>
      <c r="Q764" s="72"/>
      <c r="R764" s="72"/>
      <c r="S764" s="72"/>
      <c r="T764" s="72"/>
      <c r="U764" s="72"/>
      <c r="V764" s="72"/>
      <c r="W764" s="72"/>
      <c r="X764" s="72"/>
      <c r="Y764" s="72"/>
      <c r="Z764" s="72"/>
      <c r="AA764" s="72"/>
      <c r="AB764" s="72"/>
      <c r="AC764" s="72"/>
      <c r="AD764" s="72"/>
      <c r="AE764" s="72"/>
      <c r="AF764" s="72"/>
      <c r="AG764" s="72"/>
      <c r="AH764" s="72"/>
      <c r="AI764" s="72"/>
      <c r="AJ764" s="72"/>
    </row>
    <row r="765" spans="1:36" ht="13" x14ac:dyDescent="0.15">
      <c r="A765" s="72"/>
      <c r="B765" s="72"/>
      <c r="C765" s="72"/>
      <c r="D765" s="72"/>
      <c r="E765" s="72"/>
      <c r="F765" s="72"/>
      <c r="G765" s="72"/>
      <c r="H765" s="72"/>
      <c r="I765" s="72"/>
      <c r="J765" s="72"/>
      <c r="K765" s="72"/>
      <c r="L765" s="72"/>
      <c r="M765" s="72"/>
      <c r="N765" s="72"/>
      <c r="O765" s="72"/>
      <c r="P765" s="72"/>
      <c r="Q765" s="72"/>
      <c r="R765" s="72"/>
      <c r="S765" s="72"/>
      <c r="T765" s="72"/>
      <c r="U765" s="72"/>
      <c r="V765" s="72"/>
      <c r="W765" s="72"/>
      <c r="X765" s="72"/>
      <c r="Y765" s="72"/>
      <c r="Z765" s="72"/>
      <c r="AA765" s="72"/>
      <c r="AB765" s="72"/>
      <c r="AC765" s="72"/>
      <c r="AD765" s="72"/>
      <c r="AE765" s="72"/>
      <c r="AF765" s="72"/>
      <c r="AG765" s="72"/>
      <c r="AH765" s="72"/>
      <c r="AI765" s="72"/>
      <c r="AJ765" s="72"/>
    </row>
    <row r="766" spans="1:36" ht="13" x14ac:dyDescent="0.15">
      <c r="A766" s="72"/>
      <c r="B766" s="72"/>
      <c r="C766" s="72"/>
      <c r="D766" s="72"/>
      <c r="E766" s="72"/>
      <c r="F766" s="72"/>
      <c r="G766" s="72"/>
      <c r="H766" s="72"/>
      <c r="I766" s="72"/>
      <c r="J766" s="72"/>
      <c r="K766" s="72"/>
      <c r="L766" s="72"/>
      <c r="M766" s="72"/>
      <c r="N766" s="72"/>
      <c r="O766" s="72"/>
      <c r="P766" s="72"/>
      <c r="Q766" s="72"/>
      <c r="R766" s="72"/>
      <c r="S766" s="72"/>
      <c r="T766" s="72"/>
      <c r="U766" s="72"/>
      <c r="V766" s="72"/>
      <c r="W766" s="72"/>
      <c r="X766" s="72"/>
      <c r="Y766" s="72"/>
      <c r="Z766" s="72"/>
      <c r="AA766" s="72"/>
      <c r="AB766" s="72"/>
      <c r="AC766" s="72"/>
      <c r="AD766" s="72"/>
      <c r="AE766" s="72"/>
      <c r="AF766" s="72"/>
      <c r="AG766" s="72"/>
      <c r="AH766" s="72"/>
      <c r="AI766" s="72"/>
      <c r="AJ766" s="72"/>
    </row>
    <row r="767" spans="1:36" ht="13" x14ac:dyDescent="0.15">
      <c r="A767" s="72"/>
      <c r="B767" s="72"/>
      <c r="C767" s="72"/>
      <c r="D767" s="72"/>
      <c r="E767" s="72"/>
      <c r="F767" s="72"/>
      <c r="G767" s="72"/>
      <c r="H767" s="72"/>
      <c r="I767" s="72"/>
      <c r="J767" s="72"/>
      <c r="K767" s="72"/>
      <c r="L767" s="72"/>
      <c r="M767" s="72"/>
      <c r="N767" s="72"/>
      <c r="O767" s="72"/>
      <c r="P767" s="72"/>
      <c r="Q767" s="72"/>
      <c r="R767" s="72"/>
      <c r="S767" s="72"/>
      <c r="T767" s="72"/>
      <c r="U767" s="72"/>
      <c r="V767" s="72"/>
      <c r="W767" s="72"/>
      <c r="X767" s="72"/>
      <c r="Y767" s="72"/>
      <c r="Z767" s="72"/>
      <c r="AA767" s="72"/>
      <c r="AB767" s="72"/>
      <c r="AC767" s="72"/>
      <c r="AD767" s="72"/>
      <c r="AE767" s="72"/>
      <c r="AF767" s="72"/>
      <c r="AG767" s="72"/>
      <c r="AH767" s="72"/>
      <c r="AI767" s="72"/>
      <c r="AJ767" s="72"/>
    </row>
    <row r="768" spans="1:36" ht="13" x14ac:dyDescent="0.15">
      <c r="A768" s="72"/>
      <c r="B768" s="72"/>
      <c r="C768" s="72"/>
      <c r="D768" s="72"/>
      <c r="E768" s="72"/>
      <c r="F768" s="72"/>
      <c r="G768" s="72"/>
      <c r="H768" s="72"/>
      <c r="I768" s="72"/>
      <c r="J768" s="72"/>
      <c r="K768" s="72"/>
      <c r="L768" s="72"/>
      <c r="M768" s="72"/>
      <c r="N768" s="72"/>
      <c r="O768" s="72"/>
      <c r="P768" s="72"/>
      <c r="Q768" s="72"/>
      <c r="R768" s="72"/>
      <c r="S768" s="72"/>
      <c r="T768" s="72"/>
      <c r="U768" s="72"/>
      <c r="V768" s="72"/>
      <c r="W768" s="72"/>
      <c r="X768" s="72"/>
      <c r="Y768" s="72"/>
      <c r="Z768" s="72"/>
      <c r="AA768" s="72"/>
      <c r="AB768" s="72"/>
      <c r="AC768" s="72"/>
      <c r="AD768" s="72"/>
      <c r="AE768" s="72"/>
      <c r="AF768" s="72"/>
      <c r="AG768" s="72"/>
      <c r="AH768" s="72"/>
      <c r="AI768" s="72"/>
      <c r="AJ768" s="72"/>
    </row>
    <row r="769" spans="1:36" ht="13" x14ac:dyDescent="0.15">
      <c r="A769" s="72"/>
      <c r="B769" s="72"/>
      <c r="C769" s="72"/>
      <c r="D769" s="72"/>
      <c r="E769" s="72"/>
      <c r="F769" s="72"/>
      <c r="G769" s="72"/>
      <c r="H769" s="72"/>
      <c r="I769" s="72"/>
      <c r="J769" s="72"/>
      <c r="K769" s="72"/>
      <c r="L769" s="72"/>
      <c r="M769" s="72"/>
      <c r="N769" s="72"/>
      <c r="O769" s="72"/>
      <c r="P769" s="72"/>
      <c r="Q769" s="72"/>
      <c r="R769" s="72"/>
      <c r="S769" s="72"/>
      <c r="T769" s="72"/>
      <c r="U769" s="72"/>
      <c r="V769" s="72"/>
      <c r="W769" s="72"/>
      <c r="X769" s="72"/>
      <c r="Y769" s="72"/>
      <c r="Z769" s="72"/>
      <c r="AA769" s="72"/>
      <c r="AB769" s="72"/>
      <c r="AC769" s="72"/>
      <c r="AD769" s="72"/>
      <c r="AE769" s="72"/>
      <c r="AF769" s="72"/>
      <c r="AG769" s="72"/>
      <c r="AH769" s="72"/>
      <c r="AI769" s="72"/>
      <c r="AJ769" s="72"/>
    </row>
    <row r="770" spans="1:36" ht="13" x14ac:dyDescent="0.15">
      <c r="A770" s="72"/>
      <c r="B770" s="72"/>
      <c r="C770" s="72"/>
      <c r="D770" s="72"/>
      <c r="E770" s="72"/>
      <c r="F770" s="72"/>
      <c r="G770" s="72"/>
      <c r="H770" s="72"/>
      <c r="I770" s="72"/>
      <c r="J770" s="72"/>
      <c r="K770" s="72"/>
      <c r="L770" s="72"/>
      <c r="M770" s="72"/>
      <c r="N770" s="72"/>
      <c r="O770" s="72"/>
      <c r="P770" s="72"/>
      <c r="Q770" s="72"/>
      <c r="R770" s="72"/>
      <c r="S770" s="72"/>
      <c r="T770" s="72"/>
      <c r="U770" s="72"/>
      <c r="V770" s="72"/>
      <c r="W770" s="72"/>
      <c r="X770" s="72"/>
      <c r="Y770" s="72"/>
      <c r="Z770" s="72"/>
      <c r="AA770" s="72"/>
      <c r="AB770" s="72"/>
      <c r="AC770" s="72"/>
      <c r="AD770" s="72"/>
      <c r="AE770" s="72"/>
      <c r="AF770" s="72"/>
      <c r="AG770" s="72"/>
      <c r="AH770" s="72"/>
      <c r="AI770" s="72"/>
      <c r="AJ770" s="72"/>
    </row>
    <row r="771" spans="1:36" ht="13" x14ac:dyDescent="0.15">
      <c r="A771" s="72"/>
      <c r="B771" s="72"/>
      <c r="C771" s="72"/>
      <c r="D771" s="72"/>
      <c r="E771" s="72"/>
      <c r="F771" s="72"/>
      <c r="G771" s="72"/>
      <c r="H771" s="72"/>
      <c r="I771" s="72"/>
      <c r="J771" s="72"/>
      <c r="K771" s="72"/>
      <c r="L771" s="72"/>
      <c r="M771" s="72"/>
      <c r="N771" s="72"/>
      <c r="O771" s="72"/>
      <c r="P771" s="72"/>
      <c r="Q771" s="72"/>
      <c r="R771" s="72"/>
      <c r="S771" s="72"/>
      <c r="T771" s="72"/>
      <c r="U771" s="72"/>
      <c r="V771" s="72"/>
      <c r="W771" s="72"/>
      <c r="X771" s="72"/>
      <c r="Y771" s="72"/>
      <c r="Z771" s="72"/>
      <c r="AA771" s="72"/>
      <c r="AB771" s="72"/>
      <c r="AC771" s="72"/>
      <c r="AD771" s="72"/>
      <c r="AE771" s="72"/>
      <c r="AF771" s="72"/>
      <c r="AG771" s="72"/>
      <c r="AH771" s="72"/>
      <c r="AI771" s="72"/>
      <c r="AJ771" s="72"/>
    </row>
    <row r="772" spans="1:36" ht="13" x14ac:dyDescent="0.15">
      <c r="A772" s="72"/>
      <c r="B772" s="72"/>
      <c r="C772" s="72"/>
      <c r="D772" s="72"/>
      <c r="E772" s="72"/>
      <c r="F772" s="72"/>
      <c r="G772" s="72"/>
      <c r="H772" s="72"/>
      <c r="I772" s="72"/>
      <c r="J772" s="72"/>
      <c r="K772" s="72"/>
      <c r="L772" s="72"/>
      <c r="M772" s="72"/>
      <c r="N772" s="72"/>
      <c r="O772" s="72"/>
      <c r="P772" s="72"/>
      <c r="Q772" s="72"/>
      <c r="R772" s="72"/>
      <c r="S772" s="72"/>
      <c r="T772" s="72"/>
      <c r="U772" s="72"/>
      <c r="V772" s="72"/>
      <c r="W772" s="72"/>
      <c r="X772" s="72"/>
      <c r="Y772" s="72"/>
      <c r="Z772" s="72"/>
      <c r="AA772" s="72"/>
      <c r="AB772" s="72"/>
      <c r="AC772" s="72"/>
      <c r="AD772" s="72"/>
      <c r="AE772" s="72"/>
      <c r="AF772" s="72"/>
      <c r="AG772" s="72"/>
      <c r="AH772" s="72"/>
      <c r="AI772" s="72"/>
      <c r="AJ772" s="72"/>
    </row>
    <row r="773" spans="1:36" ht="13" x14ac:dyDescent="0.15">
      <c r="A773" s="72"/>
      <c r="B773" s="72"/>
      <c r="C773" s="72"/>
      <c r="D773" s="72"/>
      <c r="E773" s="72"/>
      <c r="F773" s="72"/>
      <c r="G773" s="72"/>
      <c r="H773" s="72"/>
      <c r="I773" s="72"/>
      <c r="J773" s="72"/>
      <c r="K773" s="72"/>
      <c r="L773" s="72"/>
      <c r="M773" s="72"/>
      <c r="N773" s="72"/>
      <c r="O773" s="72"/>
      <c r="P773" s="72"/>
      <c r="Q773" s="72"/>
      <c r="R773" s="72"/>
      <c r="S773" s="72"/>
      <c r="T773" s="72"/>
      <c r="U773" s="72"/>
      <c r="V773" s="72"/>
      <c r="W773" s="72"/>
      <c r="X773" s="72"/>
      <c r="Y773" s="72"/>
      <c r="Z773" s="72"/>
      <c r="AA773" s="72"/>
      <c r="AB773" s="72"/>
      <c r="AC773" s="72"/>
      <c r="AD773" s="72"/>
      <c r="AE773" s="72"/>
      <c r="AF773" s="72"/>
      <c r="AG773" s="72"/>
      <c r="AH773" s="72"/>
      <c r="AI773" s="72"/>
      <c r="AJ773" s="72"/>
    </row>
    <row r="774" spans="1:36" ht="13" x14ac:dyDescent="0.15">
      <c r="A774" s="72"/>
      <c r="B774" s="72"/>
      <c r="C774" s="72"/>
      <c r="D774" s="72"/>
      <c r="E774" s="72"/>
      <c r="F774" s="72"/>
      <c r="G774" s="72"/>
      <c r="H774" s="72"/>
      <c r="I774" s="72"/>
      <c r="J774" s="72"/>
      <c r="K774" s="72"/>
      <c r="L774" s="72"/>
      <c r="M774" s="72"/>
      <c r="N774" s="72"/>
      <c r="O774" s="72"/>
      <c r="P774" s="72"/>
      <c r="Q774" s="72"/>
      <c r="R774" s="72"/>
      <c r="S774" s="72"/>
      <c r="T774" s="72"/>
      <c r="U774" s="72"/>
      <c r="V774" s="72"/>
      <c r="W774" s="72"/>
      <c r="X774" s="72"/>
      <c r="Y774" s="72"/>
      <c r="Z774" s="72"/>
      <c r="AA774" s="72"/>
      <c r="AB774" s="72"/>
      <c r="AC774" s="72"/>
      <c r="AD774" s="72"/>
      <c r="AE774" s="72"/>
      <c r="AF774" s="72"/>
      <c r="AG774" s="72"/>
      <c r="AH774" s="72"/>
      <c r="AI774" s="72"/>
      <c r="AJ774" s="72"/>
    </row>
    <row r="775" spans="1:36" ht="13" x14ac:dyDescent="0.15">
      <c r="A775" s="72"/>
      <c r="B775" s="72"/>
      <c r="C775" s="72"/>
      <c r="D775" s="72"/>
      <c r="E775" s="72"/>
      <c r="F775" s="72"/>
      <c r="G775" s="72"/>
      <c r="H775" s="72"/>
      <c r="I775" s="72"/>
      <c r="J775" s="72"/>
      <c r="K775" s="72"/>
      <c r="L775" s="72"/>
      <c r="M775" s="72"/>
      <c r="N775" s="72"/>
      <c r="O775" s="72"/>
      <c r="P775" s="72"/>
      <c r="Q775" s="72"/>
      <c r="R775" s="72"/>
      <c r="S775" s="72"/>
      <c r="T775" s="72"/>
      <c r="U775" s="72"/>
      <c r="V775" s="72"/>
      <c r="W775" s="72"/>
      <c r="X775" s="72"/>
      <c r="Y775" s="72"/>
      <c r="Z775" s="72"/>
      <c r="AA775" s="72"/>
      <c r="AB775" s="72"/>
      <c r="AC775" s="72"/>
      <c r="AD775" s="72"/>
      <c r="AE775" s="72"/>
      <c r="AF775" s="72"/>
      <c r="AG775" s="72"/>
      <c r="AH775" s="72"/>
      <c r="AI775" s="72"/>
      <c r="AJ775" s="72"/>
    </row>
    <row r="776" spans="1:36" ht="13" x14ac:dyDescent="0.15">
      <c r="A776" s="72"/>
      <c r="B776" s="72"/>
      <c r="C776" s="72"/>
      <c r="D776" s="72"/>
      <c r="E776" s="72"/>
      <c r="F776" s="72"/>
      <c r="G776" s="72"/>
      <c r="H776" s="72"/>
      <c r="I776" s="72"/>
      <c r="J776" s="72"/>
      <c r="K776" s="72"/>
      <c r="L776" s="72"/>
      <c r="M776" s="72"/>
      <c r="N776" s="72"/>
      <c r="O776" s="72"/>
      <c r="P776" s="72"/>
      <c r="Q776" s="72"/>
      <c r="R776" s="72"/>
      <c r="S776" s="72"/>
      <c r="T776" s="72"/>
      <c r="U776" s="72"/>
      <c r="V776" s="72"/>
      <c r="W776" s="72"/>
      <c r="X776" s="72"/>
      <c r="Y776" s="72"/>
      <c r="Z776" s="72"/>
      <c r="AA776" s="72"/>
      <c r="AB776" s="72"/>
      <c r="AC776" s="72"/>
      <c r="AD776" s="72"/>
      <c r="AE776" s="72"/>
      <c r="AF776" s="72"/>
      <c r="AG776" s="72"/>
      <c r="AH776" s="72"/>
      <c r="AI776" s="72"/>
      <c r="AJ776" s="72"/>
    </row>
    <row r="777" spans="1:36" ht="13" x14ac:dyDescent="0.15">
      <c r="A777" s="72"/>
      <c r="B777" s="72"/>
      <c r="C777" s="72"/>
      <c r="D777" s="72"/>
      <c r="E777" s="72"/>
      <c r="F777" s="72"/>
      <c r="G777" s="72"/>
      <c r="H777" s="72"/>
      <c r="I777" s="72"/>
      <c r="J777" s="72"/>
      <c r="K777" s="72"/>
      <c r="L777" s="72"/>
      <c r="M777" s="72"/>
      <c r="N777" s="72"/>
      <c r="O777" s="72"/>
      <c r="P777" s="72"/>
      <c r="Q777" s="72"/>
      <c r="R777" s="72"/>
      <c r="S777" s="72"/>
      <c r="T777" s="72"/>
      <c r="U777" s="72"/>
      <c r="V777" s="72"/>
      <c r="W777" s="72"/>
      <c r="X777" s="72"/>
      <c r="Y777" s="72"/>
      <c r="Z777" s="72"/>
      <c r="AA777" s="72"/>
      <c r="AB777" s="72"/>
      <c r="AC777" s="72"/>
      <c r="AD777" s="72"/>
      <c r="AE777" s="72"/>
      <c r="AF777" s="72"/>
      <c r="AG777" s="72"/>
      <c r="AH777" s="72"/>
      <c r="AI777" s="72"/>
      <c r="AJ777" s="72"/>
    </row>
    <row r="778" spans="1:36" ht="13" x14ac:dyDescent="0.15">
      <c r="A778" s="72"/>
      <c r="B778" s="72"/>
      <c r="C778" s="72"/>
      <c r="D778" s="72"/>
      <c r="E778" s="72"/>
      <c r="F778" s="72"/>
      <c r="G778" s="72"/>
      <c r="H778" s="72"/>
      <c r="I778" s="72"/>
      <c r="J778" s="72"/>
      <c r="K778" s="72"/>
      <c r="L778" s="72"/>
      <c r="M778" s="72"/>
      <c r="N778" s="72"/>
      <c r="O778" s="72"/>
      <c r="P778" s="72"/>
      <c r="Q778" s="72"/>
      <c r="R778" s="72"/>
      <c r="S778" s="72"/>
      <c r="T778" s="72"/>
      <c r="U778" s="72"/>
      <c r="V778" s="72"/>
      <c r="W778" s="72"/>
      <c r="X778" s="72"/>
      <c r="Y778" s="72"/>
      <c r="Z778" s="72"/>
      <c r="AA778" s="72"/>
      <c r="AB778" s="72"/>
      <c r="AC778" s="72"/>
      <c r="AD778" s="72"/>
      <c r="AE778" s="72"/>
      <c r="AF778" s="72"/>
      <c r="AG778" s="72"/>
      <c r="AH778" s="72"/>
      <c r="AI778" s="72"/>
      <c r="AJ778" s="72"/>
    </row>
    <row r="779" spans="1:36" ht="13" x14ac:dyDescent="0.15">
      <c r="A779" s="72"/>
      <c r="B779" s="72"/>
      <c r="C779" s="72"/>
      <c r="D779" s="72"/>
      <c r="E779" s="72"/>
      <c r="F779" s="72"/>
      <c r="G779" s="72"/>
      <c r="H779" s="72"/>
      <c r="I779" s="72"/>
      <c r="J779" s="72"/>
      <c r="K779" s="72"/>
      <c r="L779" s="72"/>
      <c r="M779" s="72"/>
      <c r="N779" s="72"/>
      <c r="O779" s="72"/>
      <c r="P779" s="72"/>
      <c r="Q779" s="72"/>
      <c r="R779" s="72"/>
      <c r="S779" s="72"/>
      <c r="T779" s="72"/>
      <c r="U779" s="72"/>
      <c r="V779" s="72"/>
      <c r="W779" s="72"/>
      <c r="X779" s="72"/>
      <c r="Y779" s="72"/>
      <c r="Z779" s="72"/>
      <c r="AA779" s="72"/>
      <c r="AB779" s="72"/>
      <c r="AC779" s="72"/>
      <c r="AD779" s="72"/>
      <c r="AE779" s="72"/>
      <c r="AF779" s="72"/>
      <c r="AG779" s="72"/>
      <c r="AH779" s="72"/>
      <c r="AI779" s="72"/>
      <c r="AJ779" s="72"/>
    </row>
    <row r="780" spans="1:36" ht="13" x14ac:dyDescent="0.15">
      <c r="A780" s="72"/>
      <c r="B780" s="72"/>
      <c r="C780" s="72"/>
      <c r="D780" s="72"/>
      <c r="E780" s="72"/>
      <c r="F780" s="72"/>
      <c r="G780" s="72"/>
      <c r="H780" s="72"/>
      <c r="I780" s="72"/>
      <c r="J780" s="72"/>
      <c r="K780" s="72"/>
      <c r="L780" s="72"/>
      <c r="M780" s="72"/>
      <c r="N780" s="72"/>
      <c r="O780" s="72"/>
      <c r="P780" s="72"/>
      <c r="Q780" s="72"/>
      <c r="R780" s="72"/>
      <c r="S780" s="72"/>
      <c r="T780" s="72"/>
      <c r="U780" s="72"/>
      <c r="V780" s="72"/>
      <c r="W780" s="72"/>
      <c r="X780" s="72"/>
      <c r="Y780" s="72"/>
      <c r="Z780" s="72"/>
      <c r="AA780" s="72"/>
      <c r="AB780" s="72"/>
      <c r="AC780" s="72"/>
      <c r="AD780" s="72"/>
      <c r="AE780" s="72"/>
      <c r="AF780" s="72"/>
      <c r="AG780" s="72"/>
      <c r="AH780" s="72"/>
      <c r="AI780" s="72"/>
      <c r="AJ780" s="72"/>
    </row>
    <row r="781" spans="1:36" ht="13" x14ac:dyDescent="0.15">
      <c r="A781" s="72"/>
      <c r="B781" s="72"/>
      <c r="C781" s="72"/>
      <c r="D781" s="72"/>
      <c r="E781" s="72"/>
      <c r="F781" s="72"/>
      <c r="G781" s="72"/>
      <c r="H781" s="72"/>
      <c r="I781" s="72"/>
      <c r="J781" s="72"/>
      <c r="K781" s="72"/>
      <c r="L781" s="72"/>
      <c r="M781" s="72"/>
      <c r="N781" s="72"/>
      <c r="O781" s="72"/>
      <c r="P781" s="72"/>
      <c r="Q781" s="72"/>
      <c r="R781" s="72"/>
      <c r="S781" s="72"/>
      <c r="T781" s="72"/>
      <c r="U781" s="72"/>
      <c r="V781" s="72"/>
      <c r="W781" s="72"/>
      <c r="X781" s="72"/>
      <c r="Y781" s="72"/>
      <c r="Z781" s="72"/>
      <c r="AA781" s="72"/>
      <c r="AB781" s="72"/>
      <c r="AC781" s="72"/>
      <c r="AD781" s="72"/>
      <c r="AE781" s="72"/>
      <c r="AF781" s="72"/>
      <c r="AG781" s="72"/>
      <c r="AH781" s="72"/>
      <c r="AI781" s="72"/>
      <c r="AJ781" s="72"/>
    </row>
    <row r="782" spans="1:36" ht="13" x14ac:dyDescent="0.15">
      <c r="A782" s="72"/>
      <c r="B782" s="72"/>
      <c r="C782" s="72"/>
      <c r="D782" s="72"/>
      <c r="E782" s="72"/>
      <c r="F782" s="72"/>
      <c r="G782" s="72"/>
      <c r="H782" s="72"/>
      <c r="I782" s="72"/>
      <c r="J782" s="72"/>
      <c r="K782" s="72"/>
      <c r="L782" s="72"/>
      <c r="M782" s="72"/>
      <c r="N782" s="72"/>
      <c r="O782" s="72"/>
      <c r="P782" s="72"/>
      <c r="Q782" s="72"/>
      <c r="R782" s="72"/>
      <c r="S782" s="72"/>
      <c r="T782" s="72"/>
      <c r="U782" s="72"/>
      <c r="V782" s="72"/>
      <c r="W782" s="72"/>
      <c r="X782" s="72"/>
      <c r="Y782" s="72"/>
      <c r="Z782" s="72"/>
      <c r="AA782" s="72"/>
      <c r="AB782" s="72"/>
      <c r="AC782" s="72"/>
      <c r="AD782" s="72"/>
      <c r="AE782" s="72"/>
      <c r="AF782" s="72"/>
      <c r="AG782" s="72"/>
      <c r="AH782" s="72"/>
      <c r="AI782" s="72"/>
      <c r="AJ782" s="72"/>
    </row>
    <row r="783" spans="1:36" ht="13" x14ac:dyDescent="0.15">
      <c r="A783" s="72"/>
      <c r="B783" s="72"/>
      <c r="C783" s="72"/>
      <c r="D783" s="72"/>
      <c r="E783" s="72"/>
      <c r="F783" s="72"/>
      <c r="G783" s="72"/>
      <c r="H783" s="72"/>
      <c r="I783" s="72"/>
      <c r="J783" s="72"/>
      <c r="K783" s="72"/>
      <c r="L783" s="72"/>
      <c r="M783" s="72"/>
      <c r="N783" s="72"/>
      <c r="O783" s="72"/>
      <c r="P783" s="72"/>
      <c r="Q783" s="72"/>
      <c r="R783" s="72"/>
      <c r="S783" s="72"/>
      <c r="T783" s="72"/>
      <c r="U783" s="72"/>
      <c r="V783" s="72"/>
      <c r="W783" s="72"/>
      <c r="X783" s="72"/>
      <c r="Y783" s="72"/>
      <c r="Z783" s="72"/>
      <c r="AA783" s="72"/>
      <c r="AB783" s="72"/>
      <c r="AC783" s="72"/>
      <c r="AD783" s="72"/>
      <c r="AE783" s="72"/>
      <c r="AF783" s="72"/>
      <c r="AG783" s="72"/>
      <c r="AH783" s="72"/>
      <c r="AI783" s="72"/>
      <c r="AJ783" s="72"/>
    </row>
    <row r="784" spans="1:36" ht="13" x14ac:dyDescent="0.15">
      <c r="A784" s="72"/>
      <c r="B784" s="72"/>
      <c r="C784" s="72"/>
      <c r="D784" s="72"/>
      <c r="E784" s="72"/>
      <c r="F784" s="72"/>
      <c r="G784" s="72"/>
      <c r="H784" s="72"/>
      <c r="I784" s="72"/>
      <c r="J784" s="72"/>
      <c r="K784" s="72"/>
      <c r="L784" s="72"/>
      <c r="M784" s="72"/>
      <c r="N784" s="72"/>
      <c r="O784" s="72"/>
      <c r="P784" s="72"/>
      <c r="Q784" s="72"/>
      <c r="R784" s="72"/>
      <c r="S784" s="72"/>
      <c r="T784" s="72"/>
      <c r="U784" s="72"/>
      <c r="V784" s="72"/>
      <c r="W784" s="72"/>
      <c r="X784" s="72"/>
      <c r="Y784" s="72"/>
      <c r="Z784" s="72"/>
      <c r="AA784" s="72"/>
      <c r="AB784" s="72"/>
      <c r="AC784" s="72"/>
      <c r="AD784" s="72"/>
      <c r="AE784" s="72"/>
      <c r="AF784" s="72"/>
      <c r="AG784" s="72"/>
      <c r="AH784" s="72"/>
      <c r="AI784" s="72"/>
      <c r="AJ784" s="72"/>
    </row>
    <row r="785" spans="1:36" ht="13" x14ac:dyDescent="0.15">
      <c r="A785" s="72"/>
      <c r="B785" s="72"/>
      <c r="C785" s="72"/>
      <c r="D785" s="72"/>
      <c r="E785" s="72"/>
      <c r="F785" s="72"/>
      <c r="G785" s="72"/>
      <c r="H785" s="72"/>
      <c r="I785" s="72"/>
      <c r="J785" s="72"/>
      <c r="K785" s="72"/>
      <c r="L785" s="72"/>
      <c r="M785" s="72"/>
      <c r="N785" s="72"/>
      <c r="O785" s="72"/>
      <c r="P785" s="72"/>
      <c r="Q785" s="72"/>
      <c r="R785" s="72"/>
      <c r="S785" s="72"/>
      <c r="T785" s="72"/>
      <c r="U785" s="72"/>
      <c r="V785" s="72"/>
      <c r="W785" s="72"/>
      <c r="X785" s="72"/>
      <c r="Y785" s="72"/>
      <c r="Z785" s="72"/>
      <c r="AA785" s="72"/>
      <c r="AB785" s="72"/>
      <c r="AC785" s="72"/>
      <c r="AD785" s="72"/>
      <c r="AE785" s="72"/>
      <c r="AF785" s="72"/>
      <c r="AG785" s="72"/>
      <c r="AH785" s="72"/>
      <c r="AI785" s="72"/>
      <c r="AJ785" s="72"/>
    </row>
    <row r="786" spans="1:36" ht="13" x14ac:dyDescent="0.15">
      <c r="A786" s="72"/>
      <c r="B786" s="72"/>
      <c r="C786" s="72"/>
      <c r="D786" s="72"/>
      <c r="E786" s="72"/>
      <c r="F786" s="72"/>
      <c r="G786" s="72"/>
      <c r="H786" s="72"/>
      <c r="I786" s="72"/>
      <c r="J786" s="72"/>
      <c r="K786" s="72"/>
      <c r="L786" s="72"/>
      <c r="M786" s="72"/>
      <c r="N786" s="72"/>
      <c r="O786" s="72"/>
      <c r="P786" s="72"/>
      <c r="Q786" s="72"/>
      <c r="R786" s="72"/>
      <c r="S786" s="72"/>
      <c r="T786" s="72"/>
      <c r="U786" s="72"/>
      <c r="V786" s="72"/>
      <c r="W786" s="72"/>
      <c r="X786" s="72"/>
      <c r="Y786" s="72"/>
      <c r="Z786" s="72"/>
      <c r="AA786" s="72"/>
      <c r="AB786" s="72"/>
      <c r="AC786" s="72"/>
      <c r="AD786" s="72"/>
      <c r="AE786" s="72"/>
      <c r="AF786" s="72"/>
      <c r="AG786" s="72"/>
      <c r="AH786" s="72"/>
      <c r="AI786" s="72"/>
      <c r="AJ786" s="72"/>
    </row>
    <row r="787" spans="1:36" ht="13" x14ac:dyDescent="0.15">
      <c r="A787" s="72"/>
      <c r="B787" s="72"/>
      <c r="C787" s="72"/>
      <c r="D787" s="72"/>
      <c r="E787" s="72"/>
      <c r="F787" s="72"/>
      <c r="G787" s="72"/>
      <c r="H787" s="72"/>
      <c r="I787" s="72"/>
      <c r="J787" s="72"/>
      <c r="K787" s="72"/>
      <c r="L787" s="72"/>
      <c r="M787" s="72"/>
      <c r="N787" s="72"/>
      <c r="O787" s="72"/>
      <c r="P787" s="72"/>
      <c r="Q787" s="72"/>
      <c r="R787" s="72"/>
      <c r="S787" s="72"/>
      <c r="T787" s="72"/>
      <c r="U787" s="72"/>
      <c r="V787" s="72"/>
      <c r="W787" s="72"/>
      <c r="X787" s="72"/>
      <c r="Y787" s="72"/>
      <c r="Z787" s="72"/>
      <c r="AA787" s="72"/>
      <c r="AB787" s="72"/>
      <c r="AC787" s="72"/>
      <c r="AD787" s="72"/>
      <c r="AE787" s="72"/>
      <c r="AF787" s="72"/>
      <c r="AG787" s="72"/>
      <c r="AH787" s="72"/>
      <c r="AI787" s="72"/>
      <c r="AJ787" s="72"/>
    </row>
    <row r="788" spans="1:36" ht="13" x14ac:dyDescent="0.15">
      <c r="A788" s="72"/>
      <c r="B788" s="72"/>
      <c r="C788" s="72"/>
      <c r="D788" s="72"/>
      <c r="E788" s="72"/>
      <c r="F788" s="72"/>
      <c r="G788" s="72"/>
      <c r="H788" s="72"/>
      <c r="I788" s="72"/>
      <c r="J788" s="72"/>
      <c r="K788" s="72"/>
      <c r="L788" s="72"/>
      <c r="M788" s="72"/>
      <c r="N788" s="72"/>
      <c r="O788" s="72"/>
      <c r="P788" s="72"/>
      <c r="Q788" s="72"/>
      <c r="R788" s="72"/>
      <c r="S788" s="72"/>
      <c r="T788" s="72"/>
      <c r="U788" s="72"/>
      <c r="V788" s="72"/>
      <c r="W788" s="72"/>
      <c r="X788" s="72"/>
      <c r="Y788" s="72"/>
      <c r="Z788" s="72"/>
      <c r="AA788" s="72"/>
      <c r="AB788" s="72"/>
      <c r="AC788" s="72"/>
      <c r="AD788" s="72"/>
      <c r="AE788" s="72"/>
      <c r="AF788" s="72"/>
      <c r="AG788" s="72"/>
      <c r="AH788" s="72"/>
      <c r="AI788" s="72"/>
      <c r="AJ788" s="72"/>
    </row>
    <row r="789" spans="1:36" ht="13" x14ac:dyDescent="0.15">
      <c r="A789" s="72"/>
      <c r="B789" s="72"/>
      <c r="C789" s="72"/>
      <c r="D789" s="72"/>
      <c r="E789" s="72"/>
      <c r="F789" s="72"/>
      <c r="G789" s="72"/>
      <c r="H789" s="72"/>
      <c r="I789" s="72"/>
      <c r="J789" s="72"/>
      <c r="K789" s="72"/>
      <c r="L789" s="72"/>
      <c r="M789" s="72"/>
      <c r="N789" s="72"/>
      <c r="O789" s="72"/>
      <c r="P789" s="72"/>
      <c r="Q789" s="72"/>
      <c r="R789" s="72"/>
      <c r="S789" s="72"/>
      <c r="T789" s="72"/>
      <c r="U789" s="72"/>
      <c r="V789" s="72"/>
      <c r="W789" s="72"/>
      <c r="X789" s="72"/>
      <c r="Y789" s="72"/>
      <c r="Z789" s="72"/>
      <c r="AA789" s="72"/>
      <c r="AB789" s="72"/>
      <c r="AC789" s="72"/>
      <c r="AD789" s="72"/>
      <c r="AE789" s="72"/>
      <c r="AF789" s="72"/>
      <c r="AG789" s="72"/>
      <c r="AH789" s="72"/>
      <c r="AI789" s="72"/>
      <c r="AJ789" s="72"/>
    </row>
    <row r="790" spans="1:36" ht="13" x14ac:dyDescent="0.15">
      <c r="A790" s="72"/>
      <c r="B790" s="72"/>
      <c r="C790" s="72"/>
      <c r="D790" s="72"/>
      <c r="E790" s="72"/>
      <c r="F790" s="72"/>
      <c r="G790" s="72"/>
      <c r="H790" s="72"/>
      <c r="I790" s="72"/>
      <c r="J790" s="72"/>
      <c r="K790" s="72"/>
      <c r="L790" s="72"/>
      <c r="M790" s="72"/>
      <c r="N790" s="72"/>
      <c r="O790" s="72"/>
      <c r="P790" s="72"/>
      <c r="Q790" s="72"/>
      <c r="R790" s="72"/>
      <c r="S790" s="72"/>
      <c r="T790" s="72"/>
      <c r="U790" s="72"/>
      <c r="V790" s="72"/>
      <c r="W790" s="72"/>
      <c r="X790" s="72"/>
      <c r="Y790" s="72"/>
      <c r="Z790" s="72"/>
      <c r="AA790" s="72"/>
      <c r="AB790" s="72"/>
      <c r="AC790" s="72"/>
      <c r="AD790" s="72"/>
      <c r="AE790" s="72"/>
      <c r="AF790" s="72"/>
      <c r="AG790" s="72"/>
      <c r="AH790" s="72"/>
      <c r="AI790" s="72"/>
      <c r="AJ790" s="72"/>
    </row>
    <row r="791" spans="1:36" ht="13" x14ac:dyDescent="0.15">
      <c r="A791" s="72"/>
      <c r="B791" s="72"/>
      <c r="C791" s="72"/>
      <c r="D791" s="72"/>
      <c r="E791" s="72"/>
      <c r="F791" s="72"/>
      <c r="G791" s="72"/>
      <c r="H791" s="72"/>
      <c r="I791" s="72"/>
      <c r="J791" s="72"/>
      <c r="K791" s="72"/>
      <c r="L791" s="72"/>
      <c r="M791" s="72"/>
      <c r="N791" s="72"/>
      <c r="O791" s="72"/>
      <c r="P791" s="72"/>
      <c r="Q791" s="72"/>
      <c r="R791" s="72"/>
      <c r="S791" s="72"/>
      <c r="T791" s="72"/>
      <c r="U791" s="72"/>
      <c r="V791" s="72"/>
      <c r="W791" s="72"/>
      <c r="X791" s="72"/>
      <c r="Y791" s="72"/>
      <c r="Z791" s="72"/>
      <c r="AA791" s="72"/>
      <c r="AB791" s="72"/>
      <c r="AC791" s="72"/>
      <c r="AD791" s="72"/>
      <c r="AE791" s="72"/>
      <c r="AF791" s="72"/>
      <c r="AG791" s="72"/>
      <c r="AH791" s="72"/>
      <c r="AI791" s="72"/>
      <c r="AJ791" s="72"/>
    </row>
    <row r="792" spans="1:36" ht="13" x14ac:dyDescent="0.15">
      <c r="A792" s="72"/>
      <c r="B792" s="72"/>
      <c r="C792" s="72"/>
      <c r="D792" s="72"/>
      <c r="E792" s="72"/>
      <c r="F792" s="72"/>
      <c r="G792" s="72"/>
      <c r="H792" s="72"/>
      <c r="I792" s="72"/>
      <c r="J792" s="72"/>
      <c r="K792" s="72"/>
      <c r="L792" s="72"/>
      <c r="M792" s="72"/>
      <c r="N792" s="72"/>
      <c r="O792" s="72"/>
      <c r="P792" s="72"/>
      <c r="Q792" s="72"/>
      <c r="R792" s="72"/>
      <c r="S792" s="72"/>
      <c r="T792" s="72"/>
      <c r="U792" s="72"/>
      <c r="V792" s="72"/>
      <c r="W792" s="72"/>
      <c r="X792" s="72"/>
      <c r="Y792" s="72"/>
      <c r="Z792" s="72"/>
      <c r="AA792" s="72"/>
      <c r="AB792" s="72"/>
      <c r="AC792" s="72"/>
      <c r="AD792" s="72"/>
      <c r="AE792" s="72"/>
      <c r="AF792" s="72"/>
      <c r="AG792" s="72"/>
      <c r="AH792" s="72"/>
      <c r="AI792" s="72"/>
      <c r="AJ792" s="72"/>
    </row>
    <row r="793" spans="1:36" ht="13" x14ac:dyDescent="0.15">
      <c r="A793" s="72"/>
      <c r="B793" s="72"/>
      <c r="C793" s="72"/>
      <c r="D793" s="72"/>
      <c r="E793" s="72"/>
      <c r="F793" s="72"/>
      <c r="G793" s="72"/>
      <c r="H793" s="72"/>
      <c r="I793" s="72"/>
      <c r="J793" s="72"/>
      <c r="K793" s="72"/>
      <c r="L793" s="72"/>
      <c r="M793" s="72"/>
      <c r="N793" s="72"/>
      <c r="O793" s="72"/>
      <c r="P793" s="72"/>
      <c r="Q793" s="72"/>
      <c r="R793" s="72"/>
      <c r="S793" s="72"/>
      <c r="T793" s="72"/>
      <c r="U793" s="72"/>
      <c r="V793" s="72"/>
      <c r="W793" s="72"/>
      <c r="X793" s="72"/>
      <c r="Y793" s="72"/>
      <c r="Z793" s="72"/>
      <c r="AA793" s="72"/>
      <c r="AB793" s="72"/>
      <c r="AC793" s="72"/>
      <c r="AD793" s="72"/>
      <c r="AE793" s="72"/>
      <c r="AF793" s="72"/>
      <c r="AG793" s="72"/>
      <c r="AH793" s="72"/>
      <c r="AI793" s="72"/>
      <c r="AJ793" s="72"/>
    </row>
    <row r="794" spans="1:36" ht="13" x14ac:dyDescent="0.15">
      <c r="A794" s="72"/>
      <c r="B794" s="72"/>
      <c r="C794" s="72"/>
      <c r="D794" s="72"/>
      <c r="E794" s="72"/>
      <c r="F794" s="72"/>
      <c r="G794" s="72"/>
      <c r="H794" s="72"/>
      <c r="I794" s="72"/>
      <c r="J794" s="72"/>
      <c r="K794" s="72"/>
      <c r="L794" s="72"/>
      <c r="M794" s="72"/>
      <c r="N794" s="72"/>
      <c r="O794" s="72"/>
      <c r="P794" s="72"/>
      <c r="Q794" s="72"/>
      <c r="R794" s="72"/>
      <c r="S794" s="72"/>
      <c r="T794" s="72"/>
      <c r="U794" s="72"/>
      <c r="V794" s="72"/>
      <c r="W794" s="72"/>
      <c r="X794" s="72"/>
      <c r="Y794" s="72"/>
      <c r="Z794" s="72"/>
      <c r="AA794" s="72"/>
      <c r="AB794" s="72"/>
      <c r="AC794" s="72"/>
      <c r="AD794" s="72"/>
      <c r="AE794" s="72"/>
      <c r="AF794" s="72"/>
      <c r="AG794" s="72"/>
      <c r="AH794" s="72"/>
      <c r="AI794" s="72"/>
      <c r="AJ794" s="72"/>
    </row>
    <row r="795" spans="1:36" ht="13" x14ac:dyDescent="0.15">
      <c r="A795" s="72"/>
      <c r="B795" s="72"/>
      <c r="C795" s="72"/>
      <c r="D795" s="72"/>
      <c r="E795" s="72"/>
      <c r="F795" s="72"/>
      <c r="G795" s="72"/>
      <c r="H795" s="72"/>
      <c r="I795" s="72"/>
      <c r="J795" s="72"/>
      <c r="K795" s="72"/>
      <c r="L795" s="72"/>
      <c r="M795" s="72"/>
      <c r="N795" s="72"/>
      <c r="O795" s="72"/>
      <c r="P795" s="72"/>
      <c r="Q795" s="72"/>
      <c r="R795" s="72"/>
      <c r="S795" s="72"/>
      <c r="T795" s="72"/>
      <c r="U795" s="72"/>
      <c r="V795" s="72"/>
      <c r="W795" s="72"/>
      <c r="X795" s="72"/>
      <c r="Y795" s="72"/>
      <c r="Z795" s="72"/>
      <c r="AA795" s="72"/>
      <c r="AB795" s="72"/>
      <c r="AC795" s="72"/>
      <c r="AD795" s="72"/>
      <c r="AE795" s="72"/>
      <c r="AF795" s="72"/>
      <c r="AG795" s="72"/>
      <c r="AH795" s="72"/>
      <c r="AI795" s="72"/>
      <c r="AJ795" s="72"/>
    </row>
    <row r="796" spans="1:36" ht="13" x14ac:dyDescent="0.15">
      <c r="A796" s="72"/>
      <c r="B796" s="72"/>
      <c r="C796" s="72"/>
      <c r="D796" s="72"/>
      <c r="E796" s="72"/>
      <c r="F796" s="72"/>
      <c r="G796" s="72"/>
      <c r="H796" s="72"/>
      <c r="I796" s="72"/>
      <c r="J796" s="72"/>
      <c r="K796" s="72"/>
      <c r="L796" s="72"/>
      <c r="M796" s="72"/>
      <c r="N796" s="72"/>
      <c r="O796" s="72"/>
      <c r="P796" s="72"/>
      <c r="Q796" s="72"/>
      <c r="R796" s="72"/>
      <c r="S796" s="72"/>
      <c r="T796" s="72"/>
      <c r="U796" s="72"/>
      <c r="V796" s="72"/>
      <c r="W796" s="72"/>
      <c r="X796" s="72"/>
      <c r="Y796" s="72"/>
      <c r="Z796" s="72"/>
      <c r="AA796" s="72"/>
      <c r="AB796" s="72"/>
      <c r="AC796" s="72"/>
      <c r="AD796" s="72"/>
      <c r="AE796" s="72"/>
      <c r="AF796" s="72"/>
      <c r="AG796" s="72"/>
      <c r="AH796" s="72"/>
      <c r="AI796" s="72"/>
      <c r="AJ796" s="72"/>
    </row>
    <row r="797" spans="1:36" ht="13" x14ac:dyDescent="0.15">
      <c r="A797" s="72"/>
      <c r="B797" s="72"/>
      <c r="C797" s="72"/>
      <c r="D797" s="72"/>
      <c r="E797" s="72"/>
      <c r="F797" s="72"/>
      <c r="G797" s="72"/>
      <c r="H797" s="72"/>
      <c r="I797" s="72"/>
      <c r="J797" s="72"/>
      <c r="K797" s="72"/>
      <c r="L797" s="72"/>
      <c r="M797" s="72"/>
      <c r="N797" s="72"/>
      <c r="O797" s="72"/>
      <c r="P797" s="72"/>
      <c r="Q797" s="72"/>
      <c r="R797" s="72"/>
      <c r="S797" s="72"/>
      <c r="T797" s="72"/>
      <c r="U797" s="72"/>
      <c r="V797" s="72"/>
      <c r="W797" s="72"/>
      <c r="X797" s="72"/>
      <c r="Y797" s="72"/>
      <c r="Z797" s="72"/>
      <c r="AA797" s="72"/>
      <c r="AB797" s="72"/>
      <c r="AC797" s="72"/>
      <c r="AD797" s="72"/>
      <c r="AE797" s="72"/>
      <c r="AF797" s="72"/>
      <c r="AG797" s="72"/>
      <c r="AH797" s="72"/>
      <c r="AI797" s="72"/>
      <c r="AJ797" s="72"/>
    </row>
    <row r="798" spans="1:36" ht="13" x14ac:dyDescent="0.15">
      <c r="A798" s="72"/>
      <c r="B798" s="72"/>
      <c r="C798" s="72"/>
      <c r="D798" s="72"/>
      <c r="E798" s="72"/>
      <c r="F798" s="72"/>
      <c r="G798" s="72"/>
      <c r="H798" s="72"/>
      <c r="I798" s="72"/>
      <c r="J798" s="72"/>
      <c r="K798" s="72"/>
      <c r="L798" s="72"/>
      <c r="M798" s="72"/>
      <c r="N798" s="72"/>
      <c r="O798" s="72"/>
      <c r="P798" s="72"/>
      <c r="Q798" s="72"/>
      <c r="R798" s="72"/>
      <c r="S798" s="72"/>
      <c r="T798" s="72"/>
      <c r="U798" s="72"/>
      <c r="V798" s="72"/>
      <c r="W798" s="72"/>
      <c r="X798" s="72"/>
      <c r="Y798" s="72"/>
      <c r="Z798" s="72"/>
      <c r="AA798" s="72"/>
      <c r="AB798" s="72"/>
      <c r="AC798" s="72"/>
      <c r="AD798" s="72"/>
      <c r="AE798" s="72"/>
      <c r="AF798" s="72"/>
      <c r="AG798" s="72"/>
      <c r="AH798" s="72"/>
      <c r="AI798" s="72"/>
      <c r="AJ798" s="72"/>
    </row>
    <row r="799" spans="1:36" ht="13" x14ac:dyDescent="0.15">
      <c r="A799" s="72"/>
      <c r="B799" s="72"/>
      <c r="C799" s="72"/>
      <c r="D799" s="72"/>
      <c r="E799" s="72"/>
      <c r="F799" s="72"/>
      <c r="G799" s="72"/>
      <c r="H799" s="72"/>
      <c r="I799" s="72"/>
      <c r="J799" s="72"/>
      <c r="K799" s="72"/>
      <c r="L799" s="72"/>
      <c r="M799" s="72"/>
      <c r="N799" s="72"/>
      <c r="O799" s="72"/>
      <c r="P799" s="72"/>
      <c r="Q799" s="72"/>
      <c r="R799" s="72"/>
      <c r="S799" s="72"/>
      <c r="T799" s="72"/>
      <c r="U799" s="72"/>
      <c r="V799" s="72"/>
      <c r="W799" s="72"/>
      <c r="X799" s="72"/>
      <c r="Y799" s="72"/>
      <c r="Z799" s="72"/>
      <c r="AA799" s="72"/>
      <c r="AB799" s="72"/>
      <c r="AC799" s="72"/>
      <c r="AD799" s="72"/>
      <c r="AE799" s="72"/>
      <c r="AF799" s="72"/>
      <c r="AG799" s="72"/>
      <c r="AH799" s="72"/>
      <c r="AI799" s="72"/>
      <c r="AJ799" s="72"/>
    </row>
    <row r="800" spans="1:36" ht="13" x14ac:dyDescent="0.15">
      <c r="A800" s="72"/>
      <c r="B800" s="72"/>
      <c r="C800" s="72"/>
      <c r="D800" s="72"/>
      <c r="E800" s="72"/>
      <c r="F800" s="72"/>
      <c r="G800" s="72"/>
      <c r="H800" s="72"/>
      <c r="I800" s="72"/>
      <c r="J800" s="72"/>
      <c r="K800" s="72"/>
      <c r="L800" s="72"/>
      <c r="M800" s="72"/>
      <c r="N800" s="72"/>
      <c r="O800" s="72"/>
      <c r="P800" s="72"/>
      <c r="Q800" s="72"/>
      <c r="R800" s="72"/>
      <c r="S800" s="72"/>
      <c r="T800" s="72"/>
      <c r="U800" s="72"/>
      <c r="V800" s="72"/>
      <c r="W800" s="72"/>
      <c r="X800" s="72"/>
      <c r="Y800" s="72"/>
      <c r="Z800" s="72"/>
      <c r="AA800" s="72"/>
      <c r="AB800" s="72"/>
      <c r="AC800" s="72"/>
      <c r="AD800" s="72"/>
      <c r="AE800" s="72"/>
      <c r="AF800" s="72"/>
      <c r="AG800" s="72"/>
      <c r="AH800" s="72"/>
      <c r="AI800" s="72"/>
      <c r="AJ800" s="72"/>
    </row>
    <row r="801" spans="1:36" ht="13" x14ac:dyDescent="0.15">
      <c r="A801" s="72"/>
      <c r="B801" s="72"/>
      <c r="C801" s="72"/>
      <c r="D801" s="72"/>
      <c r="E801" s="72"/>
      <c r="F801" s="72"/>
      <c r="G801" s="72"/>
      <c r="H801" s="72"/>
      <c r="I801" s="72"/>
      <c r="J801" s="72"/>
      <c r="K801" s="72"/>
      <c r="L801" s="72"/>
      <c r="M801" s="72"/>
      <c r="N801" s="72"/>
      <c r="O801" s="72"/>
      <c r="P801" s="72"/>
      <c r="Q801" s="72"/>
      <c r="R801" s="72"/>
      <c r="S801" s="72"/>
      <c r="T801" s="72"/>
      <c r="U801" s="72"/>
      <c r="V801" s="72"/>
      <c r="W801" s="72"/>
      <c r="X801" s="72"/>
      <c r="Y801" s="72"/>
      <c r="Z801" s="72"/>
      <c r="AA801" s="72"/>
      <c r="AB801" s="72"/>
      <c r="AC801" s="72"/>
      <c r="AD801" s="72"/>
      <c r="AE801" s="72"/>
      <c r="AF801" s="72"/>
      <c r="AG801" s="72"/>
      <c r="AH801" s="72"/>
      <c r="AI801" s="72"/>
      <c r="AJ801" s="72"/>
    </row>
    <row r="802" spans="1:36" ht="13" x14ac:dyDescent="0.15">
      <c r="A802" s="72"/>
      <c r="B802" s="72"/>
      <c r="C802" s="72"/>
      <c r="D802" s="72"/>
      <c r="E802" s="72"/>
      <c r="F802" s="72"/>
      <c r="G802" s="72"/>
      <c r="H802" s="72"/>
      <c r="I802" s="72"/>
      <c r="J802" s="72"/>
      <c r="K802" s="72"/>
      <c r="L802" s="72"/>
      <c r="M802" s="72"/>
      <c r="N802" s="72"/>
      <c r="O802" s="72"/>
      <c r="P802" s="72"/>
      <c r="Q802" s="72"/>
      <c r="R802" s="72"/>
      <c r="S802" s="72"/>
      <c r="T802" s="72"/>
      <c r="U802" s="72"/>
      <c r="V802" s="72"/>
      <c r="W802" s="72"/>
      <c r="X802" s="72"/>
      <c r="Y802" s="72"/>
      <c r="Z802" s="72"/>
      <c r="AA802" s="72"/>
      <c r="AB802" s="72"/>
      <c r="AC802" s="72"/>
      <c r="AD802" s="72"/>
      <c r="AE802" s="72"/>
      <c r="AF802" s="72"/>
      <c r="AG802" s="72"/>
      <c r="AH802" s="72"/>
      <c r="AI802" s="72"/>
      <c r="AJ802" s="72"/>
    </row>
    <row r="803" spans="1:36" ht="13" x14ac:dyDescent="0.15">
      <c r="A803" s="72"/>
      <c r="B803" s="72"/>
      <c r="C803" s="72"/>
      <c r="D803" s="72"/>
      <c r="E803" s="72"/>
      <c r="F803" s="72"/>
      <c r="G803" s="72"/>
      <c r="H803" s="72"/>
      <c r="I803" s="72"/>
      <c r="J803" s="72"/>
      <c r="K803" s="72"/>
      <c r="L803" s="72"/>
      <c r="M803" s="72"/>
      <c r="N803" s="72"/>
      <c r="O803" s="72"/>
      <c r="P803" s="72"/>
      <c r="Q803" s="72"/>
      <c r="R803" s="72"/>
      <c r="S803" s="72"/>
      <c r="T803" s="72"/>
      <c r="U803" s="72"/>
      <c r="V803" s="72"/>
      <c r="W803" s="72"/>
      <c r="X803" s="72"/>
      <c r="Y803" s="72"/>
      <c r="Z803" s="72"/>
      <c r="AA803" s="72"/>
      <c r="AB803" s="72"/>
      <c r="AC803" s="72"/>
      <c r="AD803" s="72"/>
      <c r="AE803" s="72"/>
      <c r="AF803" s="72"/>
      <c r="AG803" s="72"/>
      <c r="AH803" s="72"/>
      <c r="AI803" s="72"/>
      <c r="AJ803" s="72"/>
    </row>
    <row r="804" spans="1:36" ht="13" x14ac:dyDescent="0.15">
      <c r="A804" s="72"/>
      <c r="B804" s="72"/>
      <c r="C804" s="72"/>
      <c r="D804" s="72"/>
      <c r="E804" s="72"/>
      <c r="F804" s="72"/>
      <c r="G804" s="72"/>
      <c r="H804" s="72"/>
      <c r="I804" s="72"/>
      <c r="J804" s="72"/>
      <c r="K804" s="72"/>
      <c r="L804" s="72"/>
      <c r="M804" s="72"/>
      <c r="N804" s="72"/>
      <c r="O804" s="72"/>
      <c r="P804" s="72"/>
      <c r="Q804" s="72"/>
      <c r="R804" s="72"/>
      <c r="S804" s="72"/>
      <c r="T804" s="72"/>
      <c r="U804" s="72"/>
      <c r="V804" s="72"/>
      <c r="W804" s="72"/>
      <c r="X804" s="72"/>
      <c r="Y804" s="72"/>
      <c r="Z804" s="72"/>
      <c r="AA804" s="72"/>
      <c r="AB804" s="72"/>
      <c r="AC804" s="72"/>
      <c r="AD804" s="72"/>
      <c r="AE804" s="72"/>
      <c r="AF804" s="72"/>
      <c r="AG804" s="72"/>
      <c r="AH804" s="72"/>
      <c r="AI804" s="72"/>
      <c r="AJ804" s="72"/>
    </row>
    <row r="805" spans="1:36" ht="13" x14ac:dyDescent="0.15">
      <c r="A805" s="72"/>
      <c r="B805" s="72"/>
      <c r="C805" s="72"/>
      <c r="D805" s="72"/>
      <c r="E805" s="72"/>
      <c r="F805" s="72"/>
      <c r="G805" s="72"/>
      <c r="H805" s="72"/>
      <c r="I805" s="72"/>
      <c r="J805" s="72"/>
      <c r="K805" s="72"/>
      <c r="L805" s="72"/>
      <c r="M805" s="72"/>
      <c r="N805" s="72"/>
      <c r="O805" s="72"/>
      <c r="P805" s="72"/>
      <c r="Q805" s="72"/>
      <c r="R805" s="72"/>
      <c r="S805" s="72"/>
      <c r="T805" s="72"/>
      <c r="U805" s="72"/>
      <c r="V805" s="72"/>
      <c r="W805" s="72"/>
      <c r="X805" s="72"/>
      <c r="Y805" s="72"/>
      <c r="Z805" s="72"/>
      <c r="AA805" s="72"/>
      <c r="AB805" s="72"/>
      <c r="AC805" s="72"/>
      <c r="AD805" s="72"/>
      <c r="AE805" s="72"/>
      <c r="AF805" s="72"/>
      <c r="AG805" s="72"/>
      <c r="AH805" s="72"/>
      <c r="AI805" s="72"/>
      <c r="AJ805" s="72"/>
    </row>
    <row r="806" spans="1:36" ht="13" x14ac:dyDescent="0.15">
      <c r="A806" s="72"/>
      <c r="B806" s="72"/>
      <c r="C806" s="72"/>
      <c r="D806" s="72"/>
      <c r="E806" s="72"/>
      <c r="F806" s="72"/>
      <c r="G806" s="72"/>
      <c r="H806" s="72"/>
      <c r="I806" s="72"/>
      <c r="J806" s="72"/>
      <c r="K806" s="72"/>
      <c r="L806" s="72"/>
      <c r="M806" s="72"/>
      <c r="N806" s="72"/>
      <c r="O806" s="72"/>
      <c r="P806" s="72"/>
      <c r="Q806" s="72"/>
      <c r="R806" s="72"/>
      <c r="S806" s="72"/>
      <c r="T806" s="72"/>
      <c r="U806" s="72"/>
      <c r="V806" s="72"/>
      <c r="W806" s="72"/>
      <c r="X806" s="72"/>
      <c r="Y806" s="72"/>
      <c r="Z806" s="72"/>
      <c r="AA806" s="72"/>
      <c r="AB806" s="72"/>
      <c r="AC806" s="72"/>
      <c r="AD806" s="72"/>
      <c r="AE806" s="72"/>
      <c r="AF806" s="72"/>
      <c r="AG806" s="72"/>
      <c r="AH806" s="72"/>
      <c r="AI806" s="72"/>
      <c r="AJ806" s="72"/>
    </row>
    <row r="807" spans="1:36" ht="13" x14ac:dyDescent="0.15">
      <c r="A807" s="72"/>
      <c r="B807" s="72"/>
      <c r="C807" s="72"/>
      <c r="D807" s="72"/>
      <c r="E807" s="72"/>
      <c r="F807" s="72"/>
      <c r="G807" s="72"/>
      <c r="H807" s="72"/>
      <c r="I807" s="72"/>
      <c r="J807" s="72"/>
      <c r="K807" s="72"/>
      <c r="L807" s="72"/>
      <c r="M807" s="72"/>
      <c r="N807" s="72"/>
      <c r="O807" s="72"/>
      <c r="P807" s="72"/>
      <c r="Q807" s="72"/>
      <c r="R807" s="72"/>
      <c r="S807" s="72"/>
      <c r="T807" s="72"/>
      <c r="U807" s="72"/>
      <c r="V807" s="72"/>
      <c r="W807" s="72"/>
      <c r="X807" s="72"/>
      <c r="Y807" s="72"/>
      <c r="Z807" s="72"/>
      <c r="AA807" s="72"/>
      <c r="AB807" s="72"/>
      <c r="AC807" s="72"/>
      <c r="AD807" s="72"/>
      <c r="AE807" s="72"/>
      <c r="AF807" s="72"/>
      <c r="AG807" s="72"/>
      <c r="AH807" s="72"/>
      <c r="AI807" s="72"/>
      <c r="AJ807" s="72"/>
    </row>
    <row r="808" spans="1:36" ht="13" x14ac:dyDescent="0.15">
      <c r="A808" s="72"/>
      <c r="B808" s="72"/>
      <c r="C808" s="72"/>
      <c r="D808" s="72"/>
      <c r="E808" s="72"/>
      <c r="F808" s="72"/>
      <c r="G808" s="72"/>
      <c r="H808" s="72"/>
      <c r="I808" s="72"/>
      <c r="J808" s="72"/>
      <c r="K808" s="72"/>
      <c r="L808" s="72"/>
      <c r="M808" s="72"/>
      <c r="N808" s="72"/>
      <c r="O808" s="72"/>
      <c r="P808" s="72"/>
      <c r="Q808" s="72"/>
      <c r="R808" s="72"/>
      <c r="S808" s="72"/>
      <c r="T808" s="72"/>
      <c r="U808" s="72"/>
      <c r="V808" s="72"/>
      <c r="W808" s="72"/>
      <c r="X808" s="72"/>
      <c r="Y808" s="72"/>
      <c r="Z808" s="72"/>
      <c r="AA808" s="72"/>
      <c r="AB808" s="72"/>
      <c r="AC808" s="72"/>
      <c r="AD808" s="72"/>
      <c r="AE808" s="72"/>
      <c r="AF808" s="72"/>
      <c r="AG808" s="72"/>
      <c r="AH808" s="72"/>
      <c r="AI808" s="72"/>
      <c r="AJ808" s="72"/>
    </row>
    <row r="809" spans="1:36" ht="13" x14ac:dyDescent="0.15">
      <c r="A809" s="72"/>
      <c r="B809" s="72"/>
      <c r="C809" s="72"/>
      <c r="D809" s="72"/>
      <c r="E809" s="72"/>
      <c r="F809" s="72"/>
      <c r="G809" s="72"/>
      <c r="H809" s="72"/>
      <c r="I809" s="72"/>
      <c r="J809" s="72"/>
      <c r="K809" s="72"/>
      <c r="L809" s="72"/>
      <c r="M809" s="72"/>
      <c r="N809" s="72"/>
      <c r="O809" s="72"/>
      <c r="P809" s="72"/>
      <c r="Q809" s="72"/>
      <c r="R809" s="72"/>
      <c r="S809" s="72"/>
      <c r="T809" s="72"/>
      <c r="U809" s="72"/>
      <c r="V809" s="72"/>
      <c r="W809" s="72"/>
      <c r="X809" s="72"/>
      <c r="Y809" s="72"/>
      <c r="Z809" s="72"/>
      <c r="AA809" s="72"/>
      <c r="AB809" s="72"/>
      <c r="AC809" s="72"/>
      <c r="AD809" s="72"/>
      <c r="AE809" s="72"/>
      <c r="AF809" s="72"/>
      <c r="AG809" s="72"/>
      <c r="AH809" s="72"/>
      <c r="AI809" s="72"/>
      <c r="AJ809" s="72"/>
    </row>
    <row r="810" spans="1:36" ht="13" x14ac:dyDescent="0.15">
      <c r="A810" s="72"/>
      <c r="B810" s="72"/>
      <c r="C810" s="72"/>
      <c r="D810" s="72"/>
      <c r="E810" s="72"/>
      <c r="F810" s="72"/>
      <c r="G810" s="72"/>
      <c r="H810" s="72"/>
      <c r="I810" s="72"/>
      <c r="J810" s="72"/>
      <c r="K810" s="72"/>
      <c r="L810" s="72"/>
      <c r="M810" s="72"/>
      <c r="N810" s="72"/>
      <c r="O810" s="72"/>
      <c r="P810" s="72"/>
      <c r="Q810" s="72"/>
      <c r="R810" s="72"/>
      <c r="S810" s="72"/>
      <c r="T810" s="72"/>
      <c r="U810" s="72"/>
      <c r="V810" s="72"/>
      <c r="W810" s="72"/>
      <c r="X810" s="72"/>
      <c r="Y810" s="72"/>
      <c r="Z810" s="72"/>
      <c r="AA810" s="72"/>
      <c r="AB810" s="72"/>
      <c r="AC810" s="72"/>
      <c r="AD810" s="72"/>
      <c r="AE810" s="72"/>
      <c r="AF810" s="72"/>
      <c r="AG810" s="72"/>
      <c r="AH810" s="72"/>
      <c r="AI810" s="72"/>
      <c r="AJ810" s="72"/>
    </row>
    <row r="811" spans="1:36" ht="13" x14ac:dyDescent="0.15">
      <c r="A811" s="72"/>
      <c r="B811" s="72"/>
      <c r="C811" s="72"/>
      <c r="D811" s="72"/>
      <c r="E811" s="72"/>
      <c r="F811" s="72"/>
      <c r="G811" s="72"/>
      <c r="H811" s="72"/>
      <c r="I811" s="72"/>
      <c r="J811" s="72"/>
      <c r="K811" s="72"/>
      <c r="L811" s="72"/>
      <c r="M811" s="72"/>
      <c r="N811" s="72"/>
      <c r="O811" s="72"/>
      <c r="P811" s="72"/>
      <c r="Q811" s="72"/>
      <c r="R811" s="72"/>
      <c r="S811" s="72"/>
      <c r="T811" s="72"/>
      <c r="U811" s="72"/>
      <c r="V811" s="72"/>
      <c r="W811" s="72"/>
      <c r="X811" s="72"/>
      <c r="Y811" s="72"/>
      <c r="Z811" s="72"/>
      <c r="AA811" s="72"/>
      <c r="AB811" s="72"/>
      <c r="AC811" s="72"/>
      <c r="AD811" s="72"/>
      <c r="AE811" s="72"/>
      <c r="AF811" s="72"/>
      <c r="AG811" s="72"/>
      <c r="AH811" s="72"/>
      <c r="AI811" s="72"/>
      <c r="AJ811" s="72"/>
    </row>
    <row r="812" spans="1:36" ht="13" x14ac:dyDescent="0.15">
      <c r="A812" s="72"/>
      <c r="B812" s="72"/>
      <c r="C812" s="72"/>
      <c r="D812" s="72"/>
      <c r="E812" s="72"/>
      <c r="F812" s="72"/>
      <c r="G812" s="72"/>
      <c r="H812" s="72"/>
      <c r="I812" s="72"/>
      <c r="J812" s="72"/>
      <c r="K812" s="72"/>
      <c r="L812" s="72"/>
      <c r="M812" s="72"/>
      <c r="N812" s="72"/>
      <c r="O812" s="72"/>
      <c r="P812" s="72"/>
      <c r="Q812" s="72"/>
      <c r="R812" s="72"/>
      <c r="S812" s="72"/>
      <c r="T812" s="72"/>
      <c r="U812" s="72"/>
      <c r="V812" s="72"/>
      <c r="W812" s="72"/>
      <c r="X812" s="72"/>
      <c r="Y812" s="72"/>
      <c r="Z812" s="72"/>
      <c r="AA812" s="72"/>
      <c r="AB812" s="72"/>
      <c r="AC812" s="72"/>
      <c r="AD812" s="72"/>
      <c r="AE812" s="72"/>
      <c r="AF812" s="72"/>
      <c r="AG812" s="72"/>
      <c r="AH812" s="72"/>
      <c r="AI812" s="72"/>
      <c r="AJ812" s="72"/>
    </row>
    <row r="813" spans="1:36" ht="13" x14ac:dyDescent="0.15">
      <c r="A813" s="72"/>
      <c r="B813" s="72"/>
      <c r="C813" s="72"/>
      <c r="D813" s="72"/>
      <c r="E813" s="72"/>
      <c r="F813" s="72"/>
      <c r="G813" s="72"/>
      <c r="H813" s="72"/>
      <c r="I813" s="72"/>
      <c r="J813" s="72"/>
      <c r="K813" s="72"/>
      <c r="L813" s="72"/>
      <c r="M813" s="72"/>
      <c r="N813" s="72"/>
      <c r="O813" s="72"/>
      <c r="P813" s="72"/>
      <c r="Q813" s="72"/>
      <c r="R813" s="72"/>
      <c r="S813" s="72"/>
      <c r="T813" s="72"/>
      <c r="U813" s="72"/>
      <c r="V813" s="72"/>
      <c r="W813" s="72"/>
      <c r="X813" s="72"/>
      <c r="Y813" s="72"/>
      <c r="Z813" s="72"/>
      <c r="AA813" s="72"/>
      <c r="AB813" s="72"/>
      <c r="AC813" s="72"/>
      <c r="AD813" s="72"/>
      <c r="AE813" s="72"/>
      <c r="AF813" s="72"/>
      <c r="AG813" s="72"/>
      <c r="AH813" s="72"/>
      <c r="AI813" s="72"/>
      <c r="AJ813" s="72"/>
    </row>
    <row r="814" spans="1:36" ht="13" x14ac:dyDescent="0.15">
      <c r="A814" s="72"/>
      <c r="B814" s="72"/>
      <c r="C814" s="72"/>
      <c r="D814" s="72"/>
      <c r="E814" s="72"/>
      <c r="F814" s="72"/>
      <c r="G814" s="72"/>
      <c r="H814" s="72"/>
      <c r="I814" s="72"/>
      <c r="J814" s="72"/>
      <c r="K814" s="72"/>
      <c r="L814" s="72"/>
      <c r="M814" s="72"/>
      <c r="N814" s="72"/>
      <c r="O814" s="72"/>
      <c r="P814" s="72"/>
      <c r="Q814" s="72"/>
      <c r="R814" s="72"/>
      <c r="S814" s="72"/>
      <c r="T814" s="72"/>
      <c r="U814" s="72"/>
      <c r="V814" s="72"/>
      <c r="W814" s="72"/>
      <c r="X814" s="72"/>
      <c r="Y814" s="72"/>
      <c r="Z814" s="72"/>
      <c r="AA814" s="72"/>
      <c r="AB814" s="72"/>
      <c r="AC814" s="72"/>
      <c r="AD814" s="72"/>
      <c r="AE814" s="72"/>
      <c r="AF814" s="72"/>
      <c r="AG814" s="72"/>
      <c r="AH814" s="72"/>
      <c r="AI814" s="72"/>
      <c r="AJ814" s="72"/>
    </row>
    <row r="815" spans="1:36" ht="13" x14ac:dyDescent="0.15">
      <c r="A815" s="72"/>
      <c r="B815" s="72"/>
      <c r="C815" s="72"/>
      <c r="D815" s="72"/>
      <c r="E815" s="72"/>
      <c r="F815" s="72"/>
      <c r="G815" s="72"/>
      <c r="H815" s="72"/>
      <c r="I815" s="72"/>
      <c r="J815" s="72"/>
      <c r="K815" s="72"/>
      <c r="L815" s="72"/>
      <c r="M815" s="72"/>
      <c r="N815" s="72"/>
      <c r="O815" s="72"/>
      <c r="P815" s="72"/>
      <c r="Q815" s="72"/>
      <c r="R815" s="72"/>
      <c r="S815" s="72"/>
      <c r="T815" s="72"/>
      <c r="U815" s="72"/>
      <c r="V815" s="72"/>
      <c r="W815" s="72"/>
      <c r="X815" s="72"/>
      <c r="Y815" s="72"/>
      <c r="Z815" s="72"/>
      <c r="AA815" s="72"/>
      <c r="AB815" s="72"/>
      <c r="AC815" s="72"/>
      <c r="AD815" s="72"/>
      <c r="AE815" s="72"/>
      <c r="AF815" s="72"/>
      <c r="AG815" s="72"/>
      <c r="AH815" s="72"/>
      <c r="AI815" s="72"/>
      <c r="AJ815" s="72"/>
    </row>
    <row r="816" spans="1:36" ht="13" x14ac:dyDescent="0.15">
      <c r="A816" s="72"/>
      <c r="B816" s="72"/>
      <c r="C816" s="72"/>
      <c r="D816" s="72"/>
      <c r="E816" s="72"/>
      <c r="F816" s="72"/>
      <c r="G816" s="72"/>
      <c r="H816" s="72"/>
      <c r="I816" s="72"/>
      <c r="J816" s="72"/>
      <c r="K816" s="72"/>
      <c r="L816" s="72"/>
      <c r="M816" s="72"/>
      <c r="N816" s="72"/>
      <c r="O816" s="72"/>
      <c r="P816" s="72"/>
      <c r="Q816" s="72"/>
      <c r="R816" s="72"/>
      <c r="S816" s="72"/>
      <c r="T816" s="72"/>
      <c r="U816" s="72"/>
      <c r="V816" s="72"/>
      <c r="W816" s="72"/>
      <c r="X816" s="72"/>
      <c r="Y816" s="72"/>
      <c r="Z816" s="72"/>
      <c r="AA816" s="72"/>
      <c r="AB816" s="72"/>
      <c r="AC816" s="72"/>
      <c r="AD816" s="72"/>
      <c r="AE816" s="72"/>
      <c r="AF816" s="72"/>
      <c r="AG816" s="72"/>
      <c r="AH816" s="72"/>
      <c r="AI816" s="72"/>
      <c r="AJ816" s="72"/>
    </row>
    <row r="817" spans="1:36" ht="13" x14ac:dyDescent="0.15">
      <c r="A817" s="72"/>
      <c r="B817" s="72"/>
      <c r="C817" s="72"/>
      <c r="D817" s="72"/>
      <c r="E817" s="72"/>
      <c r="F817" s="72"/>
      <c r="G817" s="72"/>
      <c r="H817" s="72"/>
      <c r="I817" s="72"/>
      <c r="J817" s="72"/>
      <c r="K817" s="72"/>
      <c r="L817" s="72"/>
      <c r="M817" s="72"/>
      <c r="N817" s="72"/>
      <c r="O817" s="72"/>
      <c r="P817" s="72"/>
      <c r="Q817" s="72"/>
      <c r="R817" s="72"/>
      <c r="S817" s="72"/>
      <c r="T817" s="72"/>
      <c r="U817" s="72"/>
      <c r="V817" s="72"/>
      <c r="W817" s="72"/>
      <c r="X817" s="72"/>
      <c r="Y817" s="72"/>
      <c r="Z817" s="72"/>
      <c r="AA817" s="72"/>
      <c r="AB817" s="72"/>
      <c r="AC817" s="72"/>
      <c r="AD817" s="72"/>
      <c r="AE817" s="72"/>
      <c r="AF817" s="72"/>
      <c r="AG817" s="72"/>
      <c r="AH817" s="72"/>
      <c r="AI817" s="72"/>
      <c r="AJ817" s="72"/>
    </row>
    <row r="818" spans="1:36" ht="13" x14ac:dyDescent="0.15">
      <c r="A818" s="72"/>
      <c r="B818" s="72"/>
      <c r="C818" s="72"/>
      <c r="D818" s="72"/>
      <c r="E818" s="72"/>
      <c r="F818" s="72"/>
      <c r="G818" s="72"/>
      <c r="H818" s="72"/>
      <c r="I818" s="72"/>
      <c r="J818" s="72"/>
      <c r="K818" s="72"/>
      <c r="L818" s="72"/>
      <c r="M818" s="72"/>
      <c r="N818" s="72"/>
      <c r="O818" s="72"/>
      <c r="P818" s="72"/>
      <c r="Q818" s="72"/>
      <c r="R818" s="72"/>
      <c r="S818" s="72"/>
      <c r="T818" s="72"/>
      <c r="U818" s="72"/>
      <c r="V818" s="72"/>
      <c r="W818" s="72"/>
      <c r="X818" s="72"/>
      <c r="Y818" s="72"/>
      <c r="Z818" s="72"/>
      <c r="AA818" s="72"/>
      <c r="AB818" s="72"/>
      <c r="AC818" s="72"/>
      <c r="AD818" s="72"/>
      <c r="AE818" s="72"/>
      <c r="AF818" s="72"/>
      <c r="AG818" s="72"/>
      <c r="AH818" s="72"/>
      <c r="AI818" s="72"/>
      <c r="AJ818" s="72"/>
    </row>
    <row r="819" spans="1:36" ht="13" x14ac:dyDescent="0.15">
      <c r="A819" s="72"/>
      <c r="B819" s="72"/>
      <c r="C819" s="72"/>
      <c r="D819" s="72"/>
      <c r="E819" s="72"/>
      <c r="F819" s="72"/>
      <c r="G819" s="72"/>
      <c r="H819" s="72"/>
      <c r="I819" s="72"/>
      <c r="J819" s="72"/>
      <c r="K819" s="72"/>
      <c r="L819" s="72"/>
      <c r="M819" s="72"/>
      <c r="N819" s="72"/>
      <c r="O819" s="72"/>
      <c r="P819" s="72"/>
      <c r="Q819" s="72"/>
      <c r="R819" s="72"/>
      <c r="S819" s="72"/>
      <c r="T819" s="72"/>
      <c r="U819" s="72"/>
      <c r="V819" s="72"/>
      <c r="W819" s="72"/>
      <c r="X819" s="72"/>
      <c r="Y819" s="72"/>
      <c r="Z819" s="72"/>
      <c r="AA819" s="72"/>
      <c r="AB819" s="72"/>
      <c r="AC819" s="72"/>
      <c r="AD819" s="72"/>
      <c r="AE819" s="72"/>
      <c r="AF819" s="72"/>
      <c r="AG819" s="72"/>
      <c r="AH819" s="72"/>
      <c r="AI819" s="72"/>
      <c r="AJ819" s="72"/>
    </row>
    <row r="820" spans="1:36" ht="13" x14ac:dyDescent="0.15">
      <c r="A820" s="72"/>
      <c r="B820" s="72"/>
      <c r="C820" s="72"/>
      <c r="D820" s="72"/>
      <c r="E820" s="72"/>
      <c r="F820" s="72"/>
      <c r="G820" s="72"/>
      <c r="H820" s="72"/>
      <c r="I820" s="72"/>
      <c r="J820" s="72"/>
      <c r="K820" s="72"/>
      <c r="L820" s="72"/>
      <c r="M820" s="72"/>
      <c r="N820" s="72"/>
      <c r="O820" s="72"/>
      <c r="P820" s="72"/>
      <c r="Q820" s="72"/>
      <c r="R820" s="72"/>
      <c r="S820" s="72"/>
      <c r="T820" s="72"/>
      <c r="U820" s="72"/>
      <c r="V820" s="72"/>
      <c r="W820" s="72"/>
      <c r="X820" s="72"/>
      <c r="Y820" s="72"/>
      <c r="Z820" s="72"/>
      <c r="AA820" s="72"/>
      <c r="AB820" s="72"/>
      <c r="AC820" s="72"/>
      <c r="AD820" s="72"/>
      <c r="AE820" s="72"/>
      <c r="AF820" s="72"/>
      <c r="AG820" s="72"/>
      <c r="AH820" s="72"/>
      <c r="AI820" s="72"/>
      <c r="AJ820" s="72"/>
    </row>
    <row r="821" spans="1:36" ht="13" x14ac:dyDescent="0.15">
      <c r="A821" s="72"/>
      <c r="B821" s="72"/>
      <c r="C821" s="72"/>
      <c r="D821" s="72"/>
      <c r="E821" s="72"/>
      <c r="F821" s="72"/>
      <c r="G821" s="72"/>
      <c r="H821" s="72"/>
      <c r="I821" s="72"/>
      <c r="J821" s="72"/>
      <c r="K821" s="72"/>
      <c r="L821" s="72"/>
      <c r="M821" s="72"/>
      <c r="N821" s="72"/>
      <c r="O821" s="72"/>
      <c r="P821" s="72"/>
      <c r="Q821" s="72"/>
      <c r="R821" s="72"/>
      <c r="S821" s="72"/>
      <c r="T821" s="72"/>
      <c r="U821" s="72"/>
      <c r="V821" s="72"/>
      <c r="W821" s="72"/>
      <c r="X821" s="72"/>
      <c r="Y821" s="72"/>
      <c r="Z821" s="72"/>
      <c r="AA821" s="72"/>
      <c r="AB821" s="72"/>
      <c r="AC821" s="72"/>
      <c r="AD821" s="72"/>
      <c r="AE821" s="72"/>
      <c r="AF821" s="72"/>
      <c r="AG821" s="72"/>
      <c r="AH821" s="72"/>
      <c r="AI821" s="72"/>
      <c r="AJ821" s="72"/>
    </row>
    <row r="822" spans="1:36" ht="13" x14ac:dyDescent="0.15">
      <c r="A822" s="72"/>
      <c r="B822" s="72"/>
      <c r="C822" s="72"/>
      <c r="D822" s="72"/>
      <c r="E822" s="72"/>
      <c r="F822" s="72"/>
      <c r="G822" s="72"/>
      <c r="H822" s="72"/>
      <c r="I822" s="72"/>
      <c r="J822" s="72"/>
      <c r="K822" s="72"/>
      <c r="L822" s="72"/>
      <c r="M822" s="72"/>
      <c r="N822" s="72"/>
      <c r="O822" s="72"/>
      <c r="P822" s="72"/>
      <c r="Q822" s="72"/>
      <c r="R822" s="72"/>
      <c r="S822" s="72"/>
      <c r="T822" s="72"/>
      <c r="U822" s="72"/>
      <c r="V822" s="72"/>
      <c r="W822" s="72"/>
      <c r="X822" s="72"/>
      <c r="Y822" s="72"/>
      <c r="Z822" s="72"/>
      <c r="AA822" s="72"/>
      <c r="AB822" s="72"/>
      <c r="AC822" s="72"/>
      <c r="AD822" s="72"/>
      <c r="AE822" s="72"/>
      <c r="AF822" s="72"/>
      <c r="AG822" s="72"/>
      <c r="AH822" s="72"/>
      <c r="AI822" s="72"/>
      <c r="AJ822" s="72"/>
    </row>
    <row r="823" spans="1:36" ht="13" x14ac:dyDescent="0.15">
      <c r="A823" s="72"/>
      <c r="B823" s="72"/>
      <c r="C823" s="72"/>
      <c r="D823" s="72"/>
      <c r="E823" s="72"/>
      <c r="F823" s="72"/>
      <c r="G823" s="72"/>
      <c r="H823" s="72"/>
      <c r="I823" s="72"/>
      <c r="J823" s="72"/>
      <c r="K823" s="72"/>
      <c r="L823" s="72"/>
      <c r="M823" s="72"/>
      <c r="N823" s="72"/>
      <c r="O823" s="72"/>
      <c r="P823" s="72"/>
      <c r="Q823" s="72"/>
      <c r="R823" s="72"/>
      <c r="S823" s="72"/>
      <c r="T823" s="72"/>
      <c r="U823" s="72"/>
      <c r="V823" s="72"/>
      <c r="W823" s="72"/>
      <c r="X823" s="72"/>
      <c r="Y823" s="72"/>
      <c r="Z823" s="72"/>
      <c r="AA823" s="72"/>
      <c r="AB823" s="72"/>
      <c r="AC823" s="72"/>
      <c r="AD823" s="72"/>
      <c r="AE823" s="72"/>
      <c r="AF823" s="72"/>
      <c r="AG823" s="72"/>
      <c r="AH823" s="72"/>
      <c r="AI823" s="72"/>
      <c r="AJ823" s="72"/>
    </row>
    <row r="824" spans="1:36" ht="13" x14ac:dyDescent="0.15">
      <c r="A824" s="72"/>
      <c r="B824" s="72"/>
      <c r="C824" s="72"/>
      <c r="D824" s="72"/>
      <c r="E824" s="72"/>
      <c r="F824" s="72"/>
      <c r="G824" s="72"/>
      <c r="H824" s="72"/>
      <c r="I824" s="72"/>
      <c r="J824" s="72"/>
      <c r="K824" s="72"/>
      <c r="L824" s="72"/>
      <c r="M824" s="72"/>
      <c r="N824" s="72"/>
      <c r="O824" s="72"/>
      <c r="P824" s="72"/>
      <c r="Q824" s="72"/>
      <c r="R824" s="72"/>
      <c r="S824" s="72"/>
      <c r="T824" s="72"/>
      <c r="U824" s="72"/>
      <c r="V824" s="72"/>
      <c r="W824" s="72"/>
      <c r="X824" s="72"/>
      <c r="Y824" s="72"/>
      <c r="Z824" s="72"/>
      <c r="AA824" s="72"/>
      <c r="AB824" s="72"/>
      <c r="AC824" s="72"/>
      <c r="AD824" s="72"/>
      <c r="AE824" s="72"/>
      <c r="AF824" s="72"/>
      <c r="AG824" s="72"/>
      <c r="AH824" s="72"/>
      <c r="AI824" s="72"/>
      <c r="AJ824" s="72"/>
    </row>
    <row r="825" spans="1:36" ht="13" x14ac:dyDescent="0.15">
      <c r="A825" s="72"/>
      <c r="B825" s="72"/>
      <c r="C825" s="72"/>
      <c r="D825" s="72"/>
      <c r="E825" s="72"/>
      <c r="F825" s="72"/>
      <c r="G825" s="72"/>
      <c r="H825" s="72"/>
      <c r="I825" s="72"/>
      <c r="J825" s="72"/>
      <c r="K825" s="72"/>
      <c r="L825" s="72"/>
      <c r="M825" s="72"/>
      <c r="N825" s="72"/>
      <c r="O825" s="72"/>
      <c r="P825" s="72"/>
      <c r="Q825" s="72"/>
      <c r="R825" s="72"/>
      <c r="S825" s="72"/>
      <c r="T825" s="72"/>
      <c r="U825" s="72"/>
      <c r="V825" s="72"/>
      <c r="W825" s="72"/>
      <c r="X825" s="72"/>
      <c r="Y825" s="72"/>
      <c r="Z825" s="72"/>
      <c r="AA825" s="72"/>
      <c r="AB825" s="72"/>
      <c r="AC825" s="72"/>
      <c r="AD825" s="72"/>
      <c r="AE825" s="72"/>
      <c r="AF825" s="72"/>
      <c r="AG825" s="72"/>
      <c r="AH825" s="72"/>
      <c r="AI825" s="72"/>
      <c r="AJ825" s="72"/>
    </row>
    <row r="826" spans="1:36" ht="13" x14ac:dyDescent="0.15">
      <c r="A826" s="72"/>
      <c r="B826" s="72"/>
      <c r="C826" s="72"/>
      <c r="D826" s="72"/>
      <c r="E826" s="72"/>
      <c r="F826" s="72"/>
      <c r="G826" s="72"/>
      <c r="H826" s="72"/>
      <c r="I826" s="72"/>
      <c r="J826" s="72"/>
      <c r="K826" s="72"/>
      <c r="L826" s="72"/>
      <c r="M826" s="72"/>
      <c r="N826" s="72"/>
      <c r="O826" s="72"/>
      <c r="P826" s="72"/>
      <c r="Q826" s="72"/>
      <c r="R826" s="72"/>
      <c r="S826" s="72"/>
      <c r="T826" s="72"/>
      <c r="U826" s="72"/>
      <c r="V826" s="72"/>
      <c r="W826" s="72"/>
      <c r="X826" s="72"/>
      <c r="Y826" s="72"/>
      <c r="Z826" s="72"/>
      <c r="AA826" s="72"/>
      <c r="AB826" s="72"/>
      <c r="AC826" s="72"/>
      <c r="AD826" s="72"/>
      <c r="AE826" s="72"/>
      <c r="AF826" s="72"/>
      <c r="AG826" s="72"/>
      <c r="AH826" s="72"/>
      <c r="AI826" s="72"/>
      <c r="AJ826" s="72"/>
    </row>
    <row r="827" spans="1:36" ht="13" x14ac:dyDescent="0.15">
      <c r="A827" s="72"/>
      <c r="B827" s="72"/>
      <c r="C827" s="72"/>
      <c r="D827" s="72"/>
      <c r="E827" s="72"/>
      <c r="F827" s="72"/>
      <c r="G827" s="72"/>
      <c r="H827" s="72"/>
      <c r="I827" s="72"/>
      <c r="J827" s="72"/>
      <c r="K827" s="72"/>
      <c r="L827" s="72"/>
      <c r="M827" s="72"/>
      <c r="N827" s="72"/>
      <c r="O827" s="72"/>
      <c r="P827" s="72"/>
      <c r="Q827" s="72"/>
      <c r="R827" s="72"/>
      <c r="S827" s="72"/>
      <c r="T827" s="72"/>
      <c r="U827" s="72"/>
      <c r="V827" s="72"/>
      <c r="W827" s="72"/>
      <c r="X827" s="72"/>
      <c r="Y827" s="72"/>
      <c r="Z827" s="72"/>
      <c r="AA827" s="72"/>
      <c r="AB827" s="72"/>
      <c r="AC827" s="72"/>
      <c r="AD827" s="72"/>
      <c r="AE827" s="72"/>
      <c r="AF827" s="72"/>
      <c r="AG827" s="72"/>
      <c r="AH827" s="72"/>
      <c r="AI827" s="72"/>
      <c r="AJ827" s="72"/>
    </row>
    <row r="828" spans="1:36" ht="13" x14ac:dyDescent="0.15">
      <c r="A828" s="72"/>
      <c r="B828" s="72"/>
      <c r="C828" s="72"/>
      <c r="D828" s="72"/>
      <c r="E828" s="72"/>
      <c r="F828" s="72"/>
      <c r="G828" s="72"/>
      <c r="H828" s="72"/>
      <c r="I828" s="72"/>
      <c r="J828" s="72"/>
      <c r="K828" s="72"/>
      <c r="L828" s="72"/>
      <c r="M828" s="72"/>
      <c r="N828" s="72"/>
      <c r="O828" s="72"/>
      <c r="P828" s="72"/>
      <c r="Q828" s="72"/>
      <c r="R828" s="72"/>
      <c r="S828" s="72"/>
      <c r="T828" s="72"/>
      <c r="U828" s="72"/>
      <c r="V828" s="72"/>
      <c r="W828" s="72"/>
      <c r="X828" s="72"/>
      <c r="Y828" s="72"/>
      <c r="Z828" s="72"/>
      <c r="AA828" s="72"/>
      <c r="AB828" s="72"/>
      <c r="AC828" s="72"/>
      <c r="AD828" s="72"/>
      <c r="AE828" s="72"/>
      <c r="AF828" s="72"/>
      <c r="AG828" s="72"/>
      <c r="AH828" s="72"/>
      <c r="AI828" s="72"/>
      <c r="AJ828" s="72"/>
    </row>
    <row r="829" spans="1:36" ht="13" x14ac:dyDescent="0.15">
      <c r="A829" s="72"/>
      <c r="B829" s="72"/>
      <c r="C829" s="72"/>
      <c r="D829" s="72"/>
      <c r="E829" s="72"/>
      <c r="F829" s="72"/>
      <c r="G829" s="72"/>
      <c r="H829" s="72"/>
      <c r="I829" s="72"/>
      <c r="J829" s="72"/>
      <c r="K829" s="72"/>
      <c r="L829" s="72"/>
      <c r="M829" s="72"/>
      <c r="N829" s="72"/>
      <c r="O829" s="72"/>
      <c r="P829" s="72"/>
      <c r="Q829" s="72"/>
      <c r="R829" s="72"/>
      <c r="S829" s="72"/>
      <c r="T829" s="72"/>
      <c r="U829" s="72"/>
      <c r="V829" s="72"/>
      <c r="W829" s="72"/>
      <c r="X829" s="72"/>
      <c r="Y829" s="72"/>
      <c r="Z829" s="72"/>
      <c r="AA829" s="72"/>
      <c r="AB829" s="72"/>
      <c r="AC829" s="72"/>
      <c r="AD829" s="72"/>
      <c r="AE829" s="72"/>
      <c r="AF829" s="72"/>
      <c r="AG829" s="72"/>
      <c r="AH829" s="72"/>
      <c r="AI829" s="72"/>
      <c r="AJ829" s="72"/>
    </row>
    <row r="830" spans="1:36" ht="13" x14ac:dyDescent="0.15">
      <c r="A830" s="72"/>
      <c r="B830" s="72"/>
      <c r="C830" s="72"/>
      <c r="D830" s="72"/>
      <c r="E830" s="72"/>
      <c r="F830" s="72"/>
      <c r="G830" s="72"/>
      <c r="H830" s="72"/>
      <c r="I830" s="72"/>
      <c r="J830" s="72"/>
      <c r="K830" s="72"/>
      <c r="L830" s="72"/>
      <c r="M830" s="72"/>
      <c r="N830" s="72"/>
      <c r="O830" s="72"/>
      <c r="P830" s="72"/>
      <c r="Q830" s="72"/>
      <c r="R830" s="72"/>
      <c r="S830" s="72"/>
      <c r="T830" s="72"/>
      <c r="U830" s="72"/>
      <c r="V830" s="72"/>
      <c r="W830" s="72"/>
      <c r="X830" s="72"/>
      <c r="Y830" s="72"/>
      <c r="Z830" s="72"/>
      <c r="AA830" s="72"/>
      <c r="AB830" s="72"/>
      <c r="AC830" s="72"/>
      <c r="AD830" s="72"/>
      <c r="AE830" s="72"/>
      <c r="AF830" s="72"/>
      <c r="AG830" s="72"/>
      <c r="AH830" s="72"/>
      <c r="AI830" s="72"/>
      <c r="AJ830" s="72"/>
    </row>
    <row r="831" spans="1:36" ht="13" x14ac:dyDescent="0.15">
      <c r="A831" s="72"/>
      <c r="B831" s="72"/>
      <c r="C831" s="72"/>
      <c r="D831" s="72"/>
      <c r="E831" s="72"/>
      <c r="F831" s="72"/>
      <c r="G831" s="72"/>
      <c r="H831" s="72"/>
      <c r="I831" s="72"/>
      <c r="J831" s="72"/>
      <c r="K831" s="72"/>
      <c r="L831" s="72"/>
      <c r="M831" s="72"/>
      <c r="N831" s="72"/>
      <c r="O831" s="72"/>
      <c r="P831" s="72"/>
      <c r="Q831" s="72"/>
      <c r="R831" s="72"/>
      <c r="S831" s="72"/>
      <c r="T831" s="72"/>
      <c r="U831" s="72"/>
      <c r="V831" s="72"/>
      <c r="W831" s="72"/>
      <c r="X831" s="72"/>
      <c r="Y831" s="72"/>
      <c r="Z831" s="72"/>
      <c r="AA831" s="72"/>
      <c r="AB831" s="72"/>
      <c r="AC831" s="72"/>
      <c r="AD831" s="72"/>
      <c r="AE831" s="72"/>
      <c r="AF831" s="72"/>
      <c r="AG831" s="72"/>
      <c r="AH831" s="72"/>
      <c r="AI831" s="72"/>
      <c r="AJ831" s="72"/>
    </row>
    <row r="832" spans="1:36" ht="13" x14ac:dyDescent="0.15">
      <c r="A832" s="72"/>
      <c r="B832" s="72"/>
      <c r="C832" s="72"/>
      <c r="D832" s="72"/>
      <c r="E832" s="72"/>
      <c r="F832" s="72"/>
      <c r="G832" s="72"/>
      <c r="H832" s="72"/>
      <c r="I832" s="72"/>
      <c r="J832" s="72"/>
      <c r="K832" s="72"/>
      <c r="L832" s="72"/>
      <c r="M832" s="72"/>
      <c r="N832" s="72"/>
      <c r="O832" s="72"/>
      <c r="P832" s="72"/>
      <c r="Q832" s="72"/>
      <c r="R832" s="72"/>
      <c r="S832" s="72"/>
      <c r="T832" s="72"/>
      <c r="U832" s="72"/>
      <c r="V832" s="72"/>
      <c r="W832" s="72"/>
      <c r="X832" s="72"/>
      <c r="Y832" s="72"/>
      <c r="Z832" s="72"/>
      <c r="AA832" s="72"/>
      <c r="AB832" s="72"/>
      <c r="AC832" s="72"/>
      <c r="AD832" s="72"/>
      <c r="AE832" s="72"/>
      <c r="AF832" s="72"/>
      <c r="AG832" s="72"/>
      <c r="AH832" s="72"/>
      <c r="AI832" s="72"/>
      <c r="AJ832" s="72"/>
    </row>
    <row r="833" spans="1:36" ht="13" x14ac:dyDescent="0.15">
      <c r="A833" s="72"/>
      <c r="B833" s="72"/>
      <c r="C833" s="72"/>
      <c r="D833" s="72"/>
      <c r="E833" s="72"/>
      <c r="F833" s="72"/>
      <c r="G833" s="72"/>
      <c r="H833" s="72"/>
      <c r="I833" s="72"/>
      <c r="J833" s="72"/>
      <c r="K833" s="72"/>
      <c r="L833" s="72"/>
      <c r="M833" s="72"/>
      <c r="N833" s="72"/>
      <c r="O833" s="72"/>
      <c r="P833" s="72"/>
      <c r="Q833" s="72"/>
      <c r="R833" s="72"/>
      <c r="S833" s="72"/>
      <c r="T833" s="72"/>
      <c r="U833" s="72"/>
      <c r="V833" s="72"/>
      <c r="W833" s="72"/>
      <c r="X833" s="72"/>
      <c r="Y833" s="72"/>
      <c r="Z833" s="72"/>
      <c r="AA833" s="72"/>
      <c r="AB833" s="72"/>
      <c r="AC833" s="72"/>
      <c r="AD833" s="72"/>
      <c r="AE833" s="72"/>
      <c r="AF833" s="72"/>
      <c r="AG833" s="72"/>
      <c r="AH833" s="72"/>
      <c r="AI833" s="72"/>
      <c r="AJ833" s="72"/>
    </row>
    <row r="834" spans="1:36" ht="13" x14ac:dyDescent="0.15">
      <c r="A834" s="72"/>
      <c r="B834" s="72"/>
      <c r="C834" s="72"/>
      <c r="D834" s="72"/>
      <c r="E834" s="72"/>
      <c r="F834" s="72"/>
      <c r="G834" s="72"/>
      <c r="H834" s="72"/>
      <c r="I834" s="72"/>
      <c r="J834" s="72"/>
      <c r="K834" s="72"/>
      <c r="L834" s="72"/>
      <c r="M834" s="72"/>
      <c r="N834" s="72"/>
      <c r="O834" s="72"/>
      <c r="P834" s="72"/>
      <c r="Q834" s="72"/>
      <c r="R834" s="72"/>
      <c r="S834" s="72"/>
      <c r="T834" s="72"/>
      <c r="U834" s="72"/>
      <c r="V834" s="72"/>
      <c r="W834" s="72"/>
      <c r="X834" s="72"/>
      <c r="Y834" s="72"/>
      <c r="Z834" s="72"/>
      <c r="AA834" s="72"/>
      <c r="AB834" s="72"/>
      <c r="AC834" s="72"/>
      <c r="AD834" s="72"/>
      <c r="AE834" s="72"/>
      <c r="AF834" s="72"/>
      <c r="AG834" s="72"/>
      <c r="AH834" s="72"/>
      <c r="AI834" s="72"/>
      <c r="AJ834" s="72"/>
    </row>
    <row r="835" spans="1:36" ht="13" x14ac:dyDescent="0.15">
      <c r="A835" s="72"/>
      <c r="B835" s="72"/>
      <c r="C835" s="72"/>
      <c r="D835" s="72"/>
      <c r="E835" s="72"/>
      <c r="F835" s="72"/>
      <c r="G835" s="72"/>
      <c r="H835" s="72"/>
      <c r="I835" s="72"/>
      <c r="J835" s="72"/>
      <c r="K835" s="72"/>
      <c r="L835" s="72"/>
      <c r="M835" s="72"/>
      <c r="N835" s="72"/>
      <c r="O835" s="72"/>
      <c r="P835" s="72"/>
      <c r="Q835" s="72"/>
      <c r="R835" s="72"/>
      <c r="S835" s="72"/>
      <c r="T835" s="72"/>
      <c r="U835" s="72"/>
      <c r="V835" s="72"/>
      <c r="W835" s="72"/>
      <c r="X835" s="72"/>
      <c r="Y835" s="72"/>
      <c r="Z835" s="72"/>
      <c r="AA835" s="72"/>
      <c r="AB835" s="72"/>
      <c r="AC835" s="72"/>
      <c r="AD835" s="72"/>
      <c r="AE835" s="72"/>
      <c r="AF835" s="72"/>
      <c r="AG835" s="72"/>
      <c r="AH835" s="72"/>
      <c r="AI835" s="72"/>
      <c r="AJ835" s="72"/>
    </row>
    <row r="836" spans="1:36" ht="13" x14ac:dyDescent="0.15">
      <c r="A836" s="72"/>
      <c r="B836" s="72"/>
      <c r="C836" s="72"/>
      <c r="D836" s="72"/>
      <c r="E836" s="72"/>
      <c r="F836" s="72"/>
      <c r="G836" s="72"/>
      <c r="H836" s="72"/>
      <c r="I836" s="72"/>
      <c r="J836" s="72"/>
      <c r="K836" s="72"/>
      <c r="L836" s="72"/>
      <c r="M836" s="72"/>
      <c r="N836" s="72"/>
      <c r="O836" s="72"/>
      <c r="P836" s="72"/>
      <c r="Q836" s="72"/>
      <c r="R836" s="72"/>
      <c r="S836" s="72"/>
      <c r="T836" s="72"/>
      <c r="U836" s="72"/>
      <c r="V836" s="72"/>
      <c r="W836" s="72"/>
      <c r="X836" s="72"/>
      <c r="Y836" s="72"/>
      <c r="Z836" s="72"/>
      <c r="AA836" s="72"/>
      <c r="AB836" s="72"/>
      <c r="AC836" s="72"/>
      <c r="AD836" s="72"/>
      <c r="AE836" s="72"/>
      <c r="AF836" s="72"/>
      <c r="AG836" s="72"/>
      <c r="AH836" s="72"/>
      <c r="AI836" s="72"/>
      <c r="AJ836" s="72"/>
    </row>
    <row r="837" spans="1:36" ht="13" x14ac:dyDescent="0.15">
      <c r="A837" s="72"/>
      <c r="B837" s="72"/>
      <c r="C837" s="72"/>
      <c r="D837" s="72"/>
      <c r="E837" s="72"/>
      <c r="F837" s="72"/>
      <c r="G837" s="72"/>
      <c r="H837" s="72"/>
      <c r="I837" s="72"/>
      <c r="J837" s="72"/>
      <c r="K837" s="72"/>
      <c r="L837" s="72"/>
      <c r="M837" s="72"/>
      <c r="N837" s="72"/>
      <c r="O837" s="72"/>
      <c r="P837" s="72"/>
      <c r="Q837" s="72"/>
      <c r="R837" s="72"/>
      <c r="S837" s="72"/>
      <c r="T837" s="72"/>
      <c r="U837" s="72"/>
      <c r="V837" s="72"/>
      <c r="W837" s="72"/>
      <c r="X837" s="72"/>
      <c r="Y837" s="72"/>
      <c r="Z837" s="72"/>
      <c r="AA837" s="72"/>
      <c r="AB837" s="72"/>
      <c r="AC837" s="72"/>
      <c r="AD837" s="72"/>
      <c r="AE837" s="72"/>
      <c r="AF837" s="72"/>
      <c r="AG837" s="72"/>
      <c r="AH837" s="72"/>
      <c r="AI837" s="72"/>
      <c r="AJ837" s="72"/>
    </row>
    <row r="838" spans="1:36" ht="13" x14ac:dyDescent="0.15">
      <c r="A838" s="72"/>
      <c r="B838" s="72"/>
      <c r="C838" s="72"/>
      <c r="D838" s="72"/>
      <c r="E838" s="72"/>
      <c r="F838" s="72"/>
      <c r="G838" s="72"/>
      <c r="H838" s="72"/>
      <c r="I838" s="72"/>
      <c r="J838" s="72"/>
      <c r="K838" s="72"/>
      <c r="L838" s="72"/>
      <c r="M838" s="72"/>
      <c r="N838" s="72"/>
      <c r="O838" s="72"/>
      <c r="P838" s="72"/>
      <c r="Q838" s="72"/>
      <c r="R838" s="72"/>
      <c r="S838" s="72"/>
      <c r="T838" s="72"/>
      <c r="U838" s="72"/>
      <c r="V838" s="72"/>
      <c r="W838" s="72"/>
      <c r="X838" s="72"/>
      <c r="Y838" s="72"/>
      <c r="Z838" s="72"/>
      <c r="AA838" s="72"/>
      <c r="AB838" s="72"/>
      <c r="AC838" s="72"/>
      <c r="AD838" s="72"/>
      <c r="AE838" s="72"/>
      <c r="AF838" s="72"/>
      <c r="AG838" s="72"/>
      <c r="AH838" s="72"/>
      <c r="AI838" s="72"/>
      <c r="AJ838" s="72"/>
    </row>
    <row r="839" spans="1:36" ht="13" x14ac:dyDescent="0.15">
      <c r="A839" s="72"/>
      <c r="B839" s="72"/>
      <c r="C839" s="72"/>
      <c r="D839" s="72"/>
      <c r="E839" s="72"/>
      <c r="F839" s="72"/>
      <c r="G839" s="72"/>
      <c r="H839" s="72"/>
      <c r="I839" s="72"/>
      <c r="J839" s="72"/>
      <c r="K839" s="72"/>
      <c r="L839" s="72"/>
      <c r="M839" s="72"/>
      <c r="N839" s="72"/>
      <c r="O839" s="72"/>
      <c r="P839" s="72"/>
      <c r="Q839" s="72"/>
      <c r="R839" s="72"/>
      <c r="S839" s="72"/>
      <c r="T839" s="72"/>
      <c r="U839" s="72"/>
      <c r="V839" s="72"/>
      <c r="W839" s="72"/>
      <c r="X839" s="72"/>
      <c r="Y839" s="72"/>
      <c r="Z839" s="72"/>
      <c r="AA839" s="72"/>
      <c r="AB839" s="72"/>
      <c r="AC839" s="72"/>
      <c r="AD839" s="72"/>
      <c r="AE839" s="72"/>
      <c r="AF839" s="72"/>
      <c r="AG839" s="72"/>
      <c r="AH839" s="72"/>
      <c r="AI839" s="72"/>
      <c r="AJ839" s="72"/>
    </row>
    <row r="840" spans="1:36" ht="13" x14ac:dyDescent="0.15">
      <c r="A840" s="72"/>
      <c r="B840" s="72"/>
      <c r="C840" s="72"/>
      <c r="D840" s="72"/>
      <c r="E840" s="72"/>
      <c r="F840" s="72"/>
      <c r="G840" s="72"/>
      <c r="H840" s="72"/>
      <c r="I840" s="72"/>
      <c r="J840" s="72"/>
      <c r="K840" s="72"/>
      <c r="L840" s="72"/>
      <c r="M840" s="72"/>
      <c r="N840" s="72"/>
      <c r="O840" s="72"/>
      <c r="P840" s="72"/>
      <c r="Q840" s="72"/>
      <c r="R840" s="72"/>
      <c r="S840" s="72"/>
      <c r="T840" s="72"/>
      <c r="U840" s="72"/>
      <c r="V840" s="72"/>
      <c r="W840" s="72"/>
      <c r="X840" s="72"/>
      <c r="Y840" s="72"/>
      <c r="Z840" s="72"/>
      <c r="AA840" s="72"/>
      <c r="AB840" s="72"/>
      <c r="AC840" s="72"/>
      <c r="AD840" s="72"/>
      <c r="AE840" s="72"/>
      <c r="AF840" s="72"/>
      <c r="AG840" s="72"/>
      <c r="AH840" s="72"/>
      <c r="AI840" s="72"/>
      <c r="AJ840" s="72"/>
    </row>
    <row r="841" spans="1:36" ht="13" x14ac:dyDescent="0.15">
      <c r="A841" s="72"/>
      <c r="B841" s="72"/>
      <c r="C841" s="72"/>
      <c r="D841" s="72"/>
      <c r="E841" s="72"/>
      <c r="F841" s="72"/>
      <c r="G841" s="72"/>
      <c r="H841" s="72"/>
      <c r="I841" s="72"/>
      <c r="J841" s="72"/>
      <c r="K841" s="72"/>
      <c r="L841" s="72"/>
      <c r="M841" s="72"/>
      <c r="N841" s="72"/>
      <c r="O841" s="72"/>
      <c r="P841" s="72"/>
      <c r="Q841" s="72"/>
      <c r="R841" s="72"/>
      <c r="S841" s="72"/>
      <c r="T841" s="72"/>
      <c r="U841" s="72"/>
      <c r="V841" s="72"/>
      <c r="W841" s="72"/>
      <c r="X841" s="72"/>
      <c r="Y841" s="72"/>
      <c r="Z841" s="72"/>
      <c r="AA841" s="72"/>
      <c r="AB841" s="72"/>
      <c r="AC841" s="72"/>
      <c r="AD841" s="72"/>
      <c r="AE841" s="72"/>
      <c r="AF841" s="72"/>
      <c r="AG841" s="72"/>
      <c r="AH841" s="72"/>
      <c r="AI841" s="72"/>
      <c r="AJ841" s="72"/>
    </row>
    <row r="842" spans="1:36" ht="13" x14ac:dyDescent="0.15">
      <c r="A842" s="72"/>
      <c r="B842" s="72"/>
      <c r="C842" s="72"/>
      <c r="D842" s="72"/>
      <c r="E842" s="72"/>
      <c r="F842" s="72"/>
      <c r="G842" s="72"/>
      <c r="H842" s="72"/>
      <c r="I842" s="72"/>
      <c r="J842" s="72"/>
      <c r="K842" s="72"/>
      <c r="L842" s="72"/>
      <c r="M842" s="72"/>
      <c r="N842" s="72"/>
      <c r="O842" s="72"/>
      <c r="P842" s="72"/>
      <c r="Q842" s="72"/>
      <c r="R842" s="72"/>
      <c r="S842" s="72"/>
      <c r="T842" s="72"/>
      <c r="U842" s="72"/>
      <c r="V842" s="72"/>
      <c r="W842" s="72"/>
      <c r="X842" s="72"/>
      <c r="Y842" s="72"/>
      <c r="Z842" s="72"/>
      <c r="AA842" s="72"/>
      <c r="AB842" s="72"/>
      <c r="AC842" s="72"/>
      <c r="AD842" s="72"/>
      <c r="AE842" s="72"/>
      <c r="AF842" s="72"/>
      <c r="AG842" s="72"/>
      <c r="AH842" s="72"/>
      <c r="AI842" s="72"/>
      <c r="AJ842" s="72"/>
    </row>
    <row r="843" spans="1:36" ht="13" x14ac:dyDescent="0.15">
      <c r="A843" s="72"/>
      <c r="B843" s="72"/>
      <c r="C843" s="72"/>
      <c r="D843" s="72"/>
      <c r="E843" s="72"/>
      <c r="F843" s="72"/>
      <c r="G843" s="72"/>
      <c r="H843" s="72"/>
      <c r="I843" s="72"/>
      <c r="J843" s="72"/>
      <c r="K843" s="72"/>
      <c r="L843" s="72"/>
      <c r="M843" s="72"/>
      <c r="N843" s="72"/>
      <c r="O843" s="72"/>
      <c r="P843" s="72"/>
      <c r="Q843" s="72"/>
      <c r="R843" s="72"/>
      <c r="S843" s="72"/>
      <c r="T843" s="72"/>
      <c r="U843" s="72"/>
      <c r="V843" s="72"/>
      <c r="W843" s="72"/>
      <c r="X843" s="72"/>
      <c r="Y843" s="72"/>
      <c r="Z843" s="72"/>
      <c r="AA843" s="72"/>
      <c r="AB843" s="72"/>
      <c r="AC843" s="72"/>
      <c r="AD843" s="72"/>
      <c r="AE843" s="72"/>
      <c r="AF843" s="72"/>
      <c r="AG843" s="72"/>
      <c r="AH843" s="72"/>
      <c r="AI843" s="72"/>
      <c r="AJ843" s="72"/>
    </row>
    <row r="844" spans="1:36" ht="13" x14ac:dyDescent="0.15">
      <c r="A844" s="72"/>
      <c r="B844" s="72"/>
      <c r="C844" s="72"/>
      <c r="D844" s="72"/>
      <c r="E844" s="72"/>
      <c r="F844" s="72"/>
      <c r="G844" s="72"/>
      <c r="H844" s="72"/>
      <c r="I844" s="72"/>
      <c r="J844" s="72"/>
      <c r="K844" s="72"/>
      <c r="L844" s="72"/>
      <c r="M844" s="72"/>
      <c r="N844" s="72"/>
      <c r="O844" s="72"/>
      <c r="P844" s="72"/>
      <c r="Q844" s="72"/>
      <c r="R844" s="72"/>
      <c r="S844" s="72"/>
      <c r="T844" s="72"/>
      <c r="U844" s="72"/>
      <c r="V844" s="72"/>
      <c r="W844" s="72"/>
      <c r="X844" s="72"/>
      <c r="Y844" s="72"/>
      <c r="Z844" s="72"/>
      <c r="AA844" s="72"/>
      <c r="AB844" s="72"/>
      <c r="AC844" s="72"/>
      <c r="AD844" s="72"/>
      <c r="AE844" s="72"/>
      <c r="AF844" s="72"/>
      <c r="AG844" s="72"/>
      <c r="AH844" s="72"/>
      <c r="AI844" s="72"/>
      <c r="AJ844" s="72"/>
    </row>
    <row r="845" spans="1:36" ht="13" x14ac:dyDescent="0.15">
      <c r="A845" s="72"/>
      <c r="B845" s="72"/>
      <c r="C845" s="72"/>
      <c r="D845" s="72"/>
      <c r="E845" s="72"/>
      <c r="F845" s="72"/>
      <c r="G845" s="72"/>
      <c r="H845" s="72"/>
      <c r="I845" s="72"/>
      <c r="J845" s="72"/>
      <c r="K845" s="72"/>
      <c r="L845" s="72"/>
      <c r="M845" s="72"/>
      <c r="N845" s="72"/>
      <c r="O845" s="72"/>
      <c r="P845" s="72"/>
      <c r="Q845" s="72"/>
      <c r="R845" s="72"/>
      <c r="S845" s="72"/>
      <c r="T845" s="72"/>
      <c r="U845" s="72"/>
      <c r="V845" s="72"/>
      <c r="W845" s="72"/>
      <c r="X845" s="72"/>
      <c r="Y845" s="72"/>
      <c r="Z845" s="72"/>
      <c r="AA845" s="72"/>
      <c r="AB845" s="72"/>
      <c r="AC845" s="72"/>
      <c r="AD845" s="72"/>
      <c r="AE845" s="72"/>
      <c r="AF845" s="72"/>
      <c r="AG845" s="72"/>
      <c r="AH845" s="72"/>
      <c r="AI845" s="72"/>
      <c r="AJ845" s="72"/>
    </row>
    <row r="846" spans="1:36" ht="13" x14ac:dyDescent="0.15">
      <c r="A846" s="72"/>
      <c r="B846" s="72"/>
      <c r="C846" s="72"/>
      <c r="D846" s="72"/>
      <c r="E846" s="72"/>
      <c r="F846" s="72"/>
      <c r="G846" s="72"/>
      <c r="H846" s="72"/>
      <c r="I846" s="72"/>
      <c r="J846" s="72"/>
      <c r="K846" s="72"/>
      <c r="L846" s="72"/>
      <c r="M846" s="72"/>
      <c r="N846" s="72"/>
      <c r="O846" s="72"/>
      <c r="P846" s="72"/>
      <c r="Q846" s="72"/>
      <c r="R846" s="72"/>
      <c r="S846" s="72"/>
      <c r="T846" s="72"/>
      <c r="U846" s="72"/>
      <c r="V846" s="72"/>
      <c r="W846" s="72"/>
      <c r="X846" s="72"/>
      <c r="Y846" s="72"/>
      <c r="Z846" s="72"/>
      <c r="AA846" s="72"/>
      <c r="AB846" s="72"/>
      <c r="AC846" s="72"/>
      <c r="AD846" s="72"/>
      <c r="AE846" s="72"/>
      <c r="AF846" s="72"/>
      <c r="AG846" s="72"/>
      <c r="AH846" s="72"/>
      <c r="AI846" s="72"/>
      <c r="AJ846" s="72"/>
    </row>
    <row r="847" spans="1:36" ht="13" x14ac:dyDescent="0.15">
      <c r="A847" s="72"/>
      <c r="B847" s="72"/>
      <c r="C847" s="72"/>
      <c r="D847" s="72"/>
      <c r="E847" s="72"/>
      <c r="F847" s="72"/>
      <c r="G847" s="72"/>
      <c r="H847" s="72"/>
      <c r="I847" s="72"/>
      <c r="J847" s="72"/>
      <c r="K847" s="72"/>
      <c r="L847" s="72"/>
      <c r="M847" s="72"/>
      <c r="N847" s="72"/>
      <c r="O847" s="72"/>
      <c r="P847" s="72"/>
      <c r="Q847" s="72"/>
      <c r="R847" s="72"/>
      <c r="S847" s="72"/>
      <c r="T847" s="72"/>
      <c r="U847" s="72"/>
      <c r="V847" s="72"/>
      <c r="W847" s="72"/>
      <c r="X847" s="72"/>
      <c r="Y847" s="72"/>
      <c r="Z847" s="72"/>
      <c r="AA847" s="72"/>
      <c r="AB847" s="72"/>
      <c r="AC847" s="72"/>
      <c r="AD847" s="72"/>
      <c r="AE847" s="72"/>
      <c r="AF847" s="72"/>
      <c r="AG847" s="72"/>
      <c r="AH847" s="72"/>
      <c r="AI847" s="72"/>
      <c r="AJ847" s="72"/>
    </row>
    <row r="848" spans="1:36" ht="13" x14ac:dyDescent="0.15">
      <c r="A848" s="72"/>
      <c r="B848" s="72"/>
      <c r="C848" s="72"/>
      <c r="D848" s="72"/>
      <c r="E848" s="72"/>
      <c r="F848" s="72"/>
      <c r="G848" s="72"/>
      <c r="H848" s="72"/>
      <c r="I848" s="72"/>
      <c r="J848" s="72"/>
      <c r="K848" s="72"/>
      <c r="L848" s="72"/>
      <c r="M848" s="72"/>
      <c r="N848" s="72"/>
      <c r="O848" s="72"/>
      <c r="P848" s="72"/>
      <c r="Q848" s="72"/>
      <c r="R848" s="72"/>
      <c r="S848" s="72"/>
      <c r="T848" s="72"/>
      <c r="U848" s="72"/>
      <c r="V848" s="72"/>
      <c r="W848" s="72"/>
      <c r="X848" s="72"/>
      <c r="Y848" s="72"/>
      <c r="Z848" s="72"/>
      <c r="AA848" s="72"/>
      <c r="AB848" s="72"/>
      <c r="AC848" s="72"/>
      <c r="AD848" s="72"/>
      <c r="AE848" s="72"/>
      <c r="AF848" s="72"/>
      <c r="AG848" s="72"/>
      <c r="AH848" s="72"/>
      <c r="AI848" s="72"/>
      <c r="AJ848" s="72"/>
    </row>
    <row r="849" spans="1:36" ht="13" x14ac:dyDescent="0.15">
      <c r="A849" s="72"/>
      <c r="B849" s="72"/>
      <c r="C849" s="72"/>
      <c r="D849" s="72"/>
      <c r="E849" s="72"/>
      <c r="F849" s="72"/>
      <c r="G849" s="72"/>
      <c r="H849" s="72"/>
      <c r="I849" s="72"/>
      <c r="J849" s="72"/>
      <c r="K849" s="72"/>
      <c r="L849" s="72"/>
      <c r="M849" s="72"/>
      <c r="N849" s="72"/>
      <c r="O849" s="72"/>
      <c r="P849" s="72"/>
      <c r="Q849" s="72"/>
      <c r="R849" s="72"/>
      <c r="S849" s="72"/>
      <c r="T849" s="72"/>
      <c r="U849" s="72"/>
      <c r="V849" s="72"/>
      <c r="W849" s="72"/>
      <c r="X849" s="72"/>
      <c r="Y849" s="72"/>
      <c r="Z849" s="72"/>
      <c r="AA849" s="72"/>
      <c r="AB849" s="72"/>
      <c r="AC849" s="72"/>
      <c r="AD849" s="72"/>
      <c r="AE849" s="72"/>
      <c r="AF849" s="72"/>
      <c r="AG849" s="72"/>
      <c r="AH849" s="72"/>
      <c r="AI849" s="72"/>
      <c r="AJ849" s="72"/>
    </row>
    <row r="850" spans="1:36" ht="13" x14ac:dyDescent="0.15">
      <c r="A850" s="72"/>
      <c r="B850" s="72"/>
      <c r="C850" s="72"/>
      <c r="D850" s="72"/>
      <c r="E850" s="72"/>
      <c r="F850" s="72"/>
      <c r="G850" s="72"/>
      <c r="H850" s="72"/>
      <c r="I850" s="72"/>
      <c r="J850" s="72"/>
      <c r="K850" s="72"/>
      <c r="L850" s="72"/>
      <c r="M850" s="72"/>
      <c r="N850" s="72"/>
      <c r="O850" s="72"/>
      <c r="P850" s="72"/>
      <c r="Q850" s="72"/>
      <c r="R850" s="72"/>
      <c r="S850" s="72"/>
      <c r="T850" s="72"/>
      <c r="U850" s="72"/>
      <c r="V850" s="72"/>
      <c r="W850" s="72"/>
      <c r="X850" s="72"/>
      <c r="Y850" s="72"/>
      <c r="Z850" s="72"/>
      <c r="AA850" s="72"/>
      <c r="AB850" s="72"/>
      <c r="AC850" s="72"/>
      <c r="AD850" s="72"/>
      <c r="AE850" s="72"/>
      <c r="AF850" s="72"/>
      <c r="AG850" s="72"/>
      <c r="AH850" s="72"/>
      <c r="AI850" s="72"/>
      <c r="AJ850" s="72"/>
    </row>
    <row r="851" spans="1:36" ht="13" x14ac:dyDescent="0.15">
      <c r="A851" s="72"/>
      <c r="B851" s="72"/>
      <c r="C851" s="72"/>
      <c r="D851" s="72"/>
      <c r="E851" s="72"/>
      <c r="F851" s="72"/>
      <c r="G851" s="72"/>
      <c r="H851" s="72"/>
      <c r="I851" s="72"/>
      <c r="J851" s="72"/>
      <c r="K851" s="72"/>
      <c r="L851" s="72"/>
      <c r="M851" s="72"/>
      <c r="N851" s="72"/>
      <c r="O851" s="72"/>
      <c r="P851" s="72"/>
      <c r="Q851" s="72"/>
      <c r="R851" s="72"/>
      <c r="S851" s="72"/>
      <c r="T851" s="72"/>
      <c r="U851" s="72"/>
      <c r="V851" s="72"/>
      <c r="W851" s="72"/>
      <c r="X851" s="72"/>
      <c r="Y851" s="72"/>
      <c r="Z851" s="72"/>
      <c r="AA851" s="72"/>
      <c r="AB851" s="72"/>
      <c r="AC851" s="72"/>
      <c r="AD851" s="72"/>
      <c r="AE851" s="72"/>
      <c r="AF851" s="72"/>
      <c r="AG851" s="72"/>
      <c r="AH851" s="72"/>
      <c r="AI851" s="72"/>
      <c r="AJ851" s="72"/>
    </row>
    <row r="852" spans="1:36" ht="13" x14ac:dyDescent="0.15">
      <c r="A852" s="72"/>
      <c r="B852" s="72"/>
      <c r="C852" s="72"/>
      <c r="D852" s="72"/>
      <c r="E852" s="72"/>
      <c r="F852" s="72"/>
      <c r="G852" s="72"/>
      <c r="H852" s="72"/>
      <c r="I852" s="72"/>
      <c r="J852" s="72"/>
      <c r="K852" s="72"/>
      <c r="L852" s="72"/>
      <c r="M852" s="72"/>
      <c r="N852" s="72"/>
      <c r="O852" s="72"/>
      <c r="P852" s="72"/>
      <c r="Q852" s="72"/>
      <c r="R852" s="72"/>
      <c r="S852" s="72"/>
      <c r="T852" s="72"/>
      <c r="U852" s="72"/>
      <c r="V852" s="72"/>
      <c r="W852" s="72"/>
      <c r="X852" s="72"/>
      <c r="Y852" s="72"/>
      <c r="Z852" s="72"/>
      <c r="AA852" s="72"/>
      <c r="AB852" s="72"/>
      <c r="AC852" s="72"/>
      <c r="AD852" s="72"/>
      <c r="AE852" s="72"/>
      <c r="AF852" s="72"/>
      <c r="AG852" s="72"/>
      <c r="AH852" s="72"/>
      <c r="AI852" s="72"/>
      <c r="AJ852" s="72"/>
    </row>
    <row r="853" spans="1:36" ht="13" x14ac:dyDescent="0.15">
      <c r="A853" s="72"/>
      <c r="B853" s="72"/>
      <c r="C853" s="72"/>
      <c r="D853" s="72"/>
      <c r="E853" s="72"/>
      <c r="F853" s="72"/>
      <c r="G853" s="72"/>
      <c r="H853" s="72"/>
      <c r="I853" s="72"/>
      <c r="J853" s="72"/>
      <c r="K853" s="72"/>
      <c r="L853" s="72"/>
      <c r="M853" s="72"/>
      <c r="N853" s="72"/>
      <c r="O853" s="72"/>
      <c r="P853" s="72"/>
      <c r="Q853" s="72"/>
      <c r="R853" s="72"/>
      <c r="S853" s="72"/>
      <c r="T853" s="72"/>
      <c r="U853" s="72"/>
      <c r="V853" s="72"/>
      <c r="W853" s="72"/>
      <c r="X853" s="72"/>
      <c r="Y853" s="72"/>
      <c r="Z853" s="72"/>
      <c r="AA853" s="72"/>
      <c r="AB853" s="72"/>
      <c r="AC853" s="72"/>
      <c r="AD853" s="72"/>
      <c r="AE853" s="72"/>
      <c r="AF853" s="72"/>
      <c r="AG853" s="72"/>
      <c r="AH853" s="72"/>
      <c r="AI853" s="72"/>
      <c r="AJ853" s="72"/>
    </row>
    <row r="854" spans="1:36" ht="13" x14ac:dyDescent="0.15">
      <c r="A854" s="72"/>
      <c r="B854" s="72"/>
      <c r="C854" s="72"/>
      <c r="D854" s="72"/>
      <c r="E854" s="72"/>
      <c r="F854" s="72"/>
      <c r="G854" s="72"/>
      <c r="H854" s="72"/>
      <c r="I854" s="72"/>
      <c r="J854" s="72"/>
      <c r="K854" s="72"/>
      <c r="L854" s="72"/>
      <c r="M854" s="72"/>
      <c r="N854" s="72"/>
      <c r="O854" s="72"/>
      <c r="P854" s="72"/>
      <c r="Q854" s="72"/>
      <c r="R854" s="72"/>
      <c r="S854" s="72"/>
      <c r="T854" s="72"/>
      <c r="U854" s="72"/>
      <c r="V854" s="72"/>
      <c r="W854" s="72"/>
      <c r="X854" s="72"/>
      <c r="Y854" s="72"/>
      <c r="Z854" s="72"/>
      <c r="AA854" s="72"/>
      <c r="AB854" s="72"/>
      <c r="AC854" s="72"/>
      <c r="AD854" s="72"/>
      <c r="AE854" s="72"/>
      <c r="AF854" s="72"/>
      <c r="AG854" s="72"/>
      <c r="AH854" s="72"/>
      <c r="AI854" s="72"/>
      <c r="AJ854" s="72"/>
    </row>
    <row r="855" spans="1:36" ht="13" x14ac:dyDescent="0.15">
      <c r="A855" s="72"/>
      <c r="B855" s="72"/>
      <c r="C855" s="72"/>
      <c r="D855" s="72"/>
      <c r="E855" s="72"/>
      <c r="F855" s="72"/>
      <c r="G855" s="72"/>
      <c r="H855" s="72"/>
      <c r="I855" s="72"/>
      <c r="J855" s="72"/>
      <c r="K855" s="72"/>
      <c r="L855" s="72"/>
      <c r="M855" s="72"/>
      <c r="N855" s="72"/>
      <c r="O855" s="72"/>
      <c r="P855" s="72"/>
      <c r="Q855" s="72"/>
      <c r="R855" s="72"/>
      <c r="S855" s="72"/>
      <c r="T855" s="72"/>
      <c r="U855" s="72"/>
      <c r="V855" s="72"/>
      <c r="W855" s="72"/>
      <c r="X855" s="72"/>
      <c r="Y855" s="72"/>
      <c r="Z855" s="72"/>
      <c r="AA855" s="72"/>
      <c r="AB855" s="72"/>
      <c r="AC855" s="72"/>
      <c r="AD855" s="72"/>
      <c r="AE855" s="72"/>
      <c r="AF855" s="72"/>
      <c r="AG855" s="72"/>
      <c r="AH855" s="72"/>
      <c r="AI855" s="72"/>
      <c r="AJ855" s="72"/>
    </row>
    <row r="856" spans="1:36" ht="13" x14ac:dyDescent="0.15">
      <c r="A856" s="72"/>
      <c r="B856" s="72"/>
      <c r="C856" s="72"/>
      <c r="D856" s="72"/>
      <c r="E856" s="72"/>
      <c r="F856" s="72"/>
      <c r="G856" s="72"/>
      <c r="H856" s="72"/>
      <c r="I856" s="72"/>
      <c r="J856" s="72"/>
      <c r="K856" s="72"/>
      <c r="L856" s="72"/>
      <c r="M856" s="72"/>
      <c r="N856" s="72"/>
      <c r="O856" s="72"/>
      <c r="P856" s="72"/>
      <c r="Q856" s="72"/>
      <c r="R856" s="72"/>
      <c r="S856" s="72"/>
      <c r="T856" s="72"/>
      <c r="U856" s="72"/>
      <c r="V856" s="72"/>
      <c r="W856" s="72"/>
      <c r="X856" s="72"/>
      <c r="Y856" s="72"/>
      <c r="Z856" s="72"/>
      <c r="AA856" s="72"/>
      <c r="AB856" s="72"/>
      <c r="AC856" s="72"/>
      <c r="AD856" s="72"/>
      <c r="AE856" s="72"/>
      <c r="AF856" s="72"/>
      <c r="AG856" s="72"/>
      <c r="AH856" s="72"/>
      <c r="AI856" s="72"/>
      <c r="AJ856" s="72"/>
    </row>
    <row r="857" spans="1:36" ht="13" x14ac:dyDescent="0.15">
      <c r="A857" s="72"/>
      <c r="B857" s="72"/>
      <c r="C857" s="72"/>
      <c r="D857" s="72"/>
      <c r="E857" s="72"/>
      <c r="F857" s="72"/>
      <c r="G857" s="72"/>
      <c r="H857" s="72"/>
      <c r="I857" s="72"/>
      <c r="J857" s="72"/>
      <c r="K857" s="72"/>
      <c r="L857" s="72"/>
      <c r="M857" s="72"/>
      <c r="N857" s="72"/>
      <c r="O857" s="72"/>
      <c r="P857" s="72"/>
      <c r="Q857" s="72"/>
      <c r="R857" s="72"/>
      <c r="S857" s="72"/>
      <c r="T857" s="72"/>
      <c r="U857" s="72"/>
      <c r="V857" s="72"/>
      <c r="W857" s="72"/>
      <c r="X857" s="72"/>
      <c r="Y857" s="72"/>
      <c r="Z857" s="72"/>
      <c r="AA857" s="72"/>
      <c r="AB857" s="72"/>
      <c r="AC857" s="72"/>
      <c r="AD857" s="72"/>
      <c r="AE857" s="72"/>
      <c r="AF857" s="72"/>
      <c r="AG857" s="72"/>
      <c r="AH857" s="72"/>
      <c r="AI857" s="72"/>
      <c r="AJ857" s="72"/>
    </row>
    <row r="858" spans="1:36" ht="13" x14ac:dyDescent="0.15">
      <c r="A858" s="72"/>
      <c r="B858" s="72"/>
      <c r="C858" s="72"/>
      <c r="D858" s="72"/>
      <c r="E858" s="72"/>
      <c r="F858" s="72"/>
      <c r="G858" s="72"/>
      <c r="H858" s="72"/>
      <c r="I858" s="72"/>
      <c r="J858" s="72"/>
      <c r="K858" s="72"/>
      <c r="L858" s="72"/>
      <c r="M858" s="72"/>
      <c r="N858" s="72"/>
      <c r="O858" s="72"/>
      <c r="P858" s="72"/>
      <c r="Q858" s="72"/>
      <c r="R858" s="72"/>
      <c r="S858" s="72"/>
      <c r="T858" s="72"/>
      <c r="U858" s="72"/>
      <c r="V858" s="72"/>
      <c r="W858" s="72"/>
      <c r="X858" s="72"/>
      <c r="Y858" s="72"/>
      <c r="Z858" s="72"/>
      <c r="AA858" s="72"/>
      <c r="AB858" s="72"/>
      <c r="AC858" s="72"/>
      <c r="AD858" s="72"/>
      <c r="AE858" s="72"/>
      <c r="AF858" s="72"/>
      <c r="AG858" s="72"/>
      <c r="AH858" s="72"/>
      <c r="AI858" s="72"/>
      <c r="AJ858" s="72"/>
    </row>
    <row r="859" spans="1:36" ht="13" x14ac:dyDescent="0.15">
      <c r="A859" s="72"/>
      <c r="B859" s="72"/>
      <c r="C859" s="72"/>
      <c r="D859" s="72"/>
      <c r="E859" s="72"/>
      <c r="F859" s="72"/>
      <c r="G859" s="72"/>
      <c r="H859" s="72"/>
      <c r="I859" s="72"/>
      <c r="J859" s="72"/>
      <c r="K859" s="72"/>
      <c r="L859" s="72"/>
      <c r="M859" s="72"/>
      <c r="N859" s="72"/>
      <c r="O859" s="72"/>
      <c r="P859" s="72"/>
      <c r="Q859" s="72"/>
      <c r="R859" s="72"/>
      <c r="S859" s="72"/>
      <c r="T859" s="72"/>
      <c r="U859" s="72"/>
      <c r="V859" s="72"/>
      <c r="W859" s="72"/>
      <c r="X859" s="72"/>
      <c r="Y859" s="72"/>
      <c r="Z859" s="72"/>
      <c r="AA859" s="72"/>
      <c r="AB859" s="72"/>
      <c r="AC859" s="72"/>
      <c r="AD859" s="72"/>
      <c r="AE859" s="72"/>
      <c r="AF859" s="72"/>
      <c r="AG859" s="72"/>
      <c r="AH859" s="72"/>
      <c r="AI859" s="72"/>
      <c r="AJ859" s="72"/>
    </row>
    <row r="860" spans="1:36" ht="13" x14ac:dyDescent="0.15">
      <c r="A860" s="72"/>
      <c r="B860" s="72"/>
      <c r="C860" s="72"/>
      <c r="D860" s="72"/>
      <c r="E860" s="72"/>
      <c r="F860" s="72"/>
      <c r="G860" s="72"/>
      <c r="H860" s="72"/>
      <c r="I860" s="72"/>
      <c r="J860" s="72"/>
      <c r="K860" s="72"/>
      <c r="L860" s="72"/>
      <c r="M860" s="72"/>
      <c r="N860" s="72"/>
      <c r="O860" s="72"/>
      <c r="P860" s="72"/>
      <c r="Q860" s="72"/>
      <c r="R860" s="72"/>
      <c r="S860" s="72"/>
      <c r="T860" s="72"/>
      <c r="U860" s="72"/>
      <c r="V860" s="72"/>
      <c r="W860" s="72"/>
      <c r="X860" s="72"/>
      <c r="Y860" s="72"/>
      <c r="Z860" s="72"/>
      <c r="AA860" s="72"/>
      <c r="AB860" s="72"/>
      <c r="AC860" s="72"/>
      <c r="AD860" s="72"/>
      <c r="AE860" s="72"/>
      <c r="AF860" s="72"/>
      <c r="AG860" s="72"/>
      <c r="AH860" s="72"/>
      <c r="AI860" s="72"/>
      <c r="AJ860" s="72"/>
    </row>
    <row r="861" spans="1:36" ht="13" x14ac:dyDescent="0.15">
      <c r="A861" s="72"/>
      <c r="B861" s="72"/>
      <c r="C861" s="72"/>
      <c r="D861" s="72"/>
      <c r="E861" s="72"/>
      <c r="F861" s="72"/>
      <c r="G861" s="72"/>
      <c r="H861" s="72"/>
      <c r="I861" s="72"/>
      <c r="J861" s="72"/>
      <c r="K861" s="72"/>
      <c r="L861" s="72"/>
      <c r="M861" s="72"/>
      <c r="N861" s="72"/>
      <c r="O861" s="72"/>
      <c r="P861" s="72"/>
      <c r="Q861" s="72"/>
      <c r="R861" s="72"/>
      <c r="S861" s="72"/>
      <c r="T861" s="72"/>
      <c r="U861" s="72"/>
      <c r="V861" s="72"/>
      <c r="W861" s="72"/>
      <c r="X861" s="72"/>
      <c r="Y861" s="72"/>
      <c r="Z861" s="72"/>
      <c r="AA861" s="72"/>
      <c r="AB861" s="72"/>
      <c r="AC861" s="72"/>
      <c r="AD861" s="72"/>
      <c r="AE861" s="72"/>
      <c r="AF861" s="72"/>
      <c r="AG861" s="72"/>
      <c r="AH861" s="72"/>
      <c r="AI861" s="72"/>
      <c r="AJ861" s="72"/>
    </row>
    <row r="862" spans="1:36" ht="13" x14ac:dyDescent="0.15">
      <c r="A862" s="72"/>
      <c r="B862" s="72"/>
      <c r="C862" s="72"/>
      <c r="D862" s="72"/>
      <c r="E862" s="72"/>
      <c r="F862" s="72"/>
      <c r="G862" s="72"/>
      <c r="H862" s="72"/>
      <c r="I862" s="72"/>
      <c r="J862" s="72"/>
      <c r="K862" s="72"/>
      <c r="L862" s="72"/>
      <c r="M862" s="72"/>
      <c r="N862" s="72"/>
      <c r="O862" s="72"/>
      <c r="P862" s="72"/>
      <c r="Q862" s="72"/>
      <c r="R862" s="72"/>
      <c r="S862" s="72"/>
      <c r="T862" s="72"/>
      <c r="U862" s="72"/>
      <c r="V862" s="72"/>
      <c r="W862" s="72"/>
      <c r="X862" s="72"/>
      <c r="Y862" s="72"/>
      <c r="Z862" s="72"/>
      <c r="AA862" s="72"/>
      <c r="AB862" s="72"/>
      <c r="AC862" s="72"/>
      <c r="AD862" s="72"/>
      <c r="AE862" s="72"/>
      <c r="AF862" s="72"/>
      <c r="AG862" s="72"/>
      <c r="AH862" s="72"/>
      <c r="AI862" s="72"/>
      <c r="AJ862" s="72"/>
    </row>
    <row r="863" spans="1:36" ht="13" x14ac:dyDescent="0.15">
      <c r="A863" s="72"/>
      <c r="B863" s="72"/>
      <c r="C863" s="72"/>
      <c r="D863" s="72"/>
      <c r="E863" s="72"/>
      <c r="F863" s="72"/>
      <c r="G863" s="72"/>
      <c r="H863" s="72"/>
      <c r="I863" s="72"/>
      <c r="J863" s="72"/>
      <c r="K863" s="72"/>
      <c r="L863" s="72"/>
      <c r="M863" s="72"/>
      <c r="N863" s="72"/>
      <c r="O863" s="72"/>
      <c r="P863" s="72"/>
      <c r="Q863" s="72"/>
      <c r="R863" s="72"/>
      <c r="S863" s="72"/>
      <c r="T863" s="72"/>
      <c r="U863" s="72"/>
      <c r="V863" s="72"/>
      <c r="W863" s="72"/>
      <c r="X863" s="72"/>
      <c r="Y863" s="72"/>
      <c r="Z863" s="72"/>
      <c r="AA863" s="72"/>
      <c r="AB863" s="72"/>
      <c r="AC863" s="72"/>
      <c r="AD863" s="72"/>
      <c r="AE863" s="72"/>
      <c r="AF863" s="72"/>
      <c r="AG863" s="72"/>
      <c r="AH863" s="72"/>
      <c r="AI863" s="72"/>
      <c r="AJ863" s="72"/>
    </row>
    <row r="864" spans="1:36" ht="13" x14ac:dyDescent="0.15">
      <c r="A864" s="72"/>
      <c r="B864" s="72"/>
      <c r="C864" s="72"/>
      <c r="D864" s="72"/>
      <c r="E864" s="72"/>
      <c r="F864" s="72"/>
      <c r="G864" s="72"/>
      <c r="H864" s="72"/>
      <c r="I864" s="72"/>
      <c r="J864" s="72"/>
      <c r="K864" s="72"/>
      <c r="L864" s="72"/>
      <c r="M864" s="72"/>
      <c r="N864" s="72"/>
      <c r="O864" s="72"/>
      <c r="P864" s="72"/>
      <c r="Q864" s="72"/>
      <c r="R864" s="72"/>
      <c r="S864" s="72"/>
      <c r="T864" s="72"/>
      <c r="U864" s="72"/>
      <c r="V864" s="72"/>
      <c r="W864" s="72"/>
      <c r="X864" s="72"/>
      <c r="Y864" s="72"/>
      <c r="Z864" s="72"/>
      <c r="AA864" s="72"/>
      <c r="AB864" s="72"/>
      <c r="AC864" s="72"/>
      <c r="AD864" s="72"/>
      <c r="AE864" s="72"/>
      <c r="AF864" s="72"/>
      <c r="AG864" s="72"/>
      <c r="AH864" s="72"/>
      <c r="AI864" s="72"/>
      <c r="AJ864" s="72"/>
    </row>
    <row r="865" spans="1:36" ht="13" x14ac:dyDescent="0.15">
      <c r="A865" s="72"/>
      <c r="B865" s="72"/>
      <c r="C865" s="72"/>
      <c r="D865" s="72"/>
      <c r="E865" s="72"/>
      <c r="F865" s="72"/>
      <c r="G865" s="72"/>
      <c r="H865" s="72"/>
      <c r="I865" s="72"/>
      <c r="J865" s="72"/>
      <c r="K865" s="72"/>
      <c r="L865" s="72"/>
      <c r="M865" s="72"/>
      <c r="N865" s="72"/>
      <c r="O865" s="72"/>
      <c r="P865" s="72"/>
      <c r="Q865" s="72"/>
      <c r="R865" s="72"/>
      <c r="S865" s="72"/>
      <c r="T865" s="72"/>
      <c r="U865" s="72"/>
      <c r="V865" s="72"/>
      <c r="W865" s="72"/>
      <c r="X865" s="72"/>
      <c r="Y865" s="72"/>
      <c r="Z865" s="72"/>
      <c r="AA865" s="72"/>
      <c r="AB865" s="72"/>
      <c r="AC865" s="72"/>
      <c r="AD865" s="72"/>
      <c r="AE865" s="72"/>
      <c r="AF865" s="72"/>
      <c r="AG865" s="72"/>
      <c r="AH865" s="72"/>
      <c r="AI865" s="72"/>
      <c r="AJ865" s="72"/>
    </row>
    <row r="866" spans="1:36" ht="13" x14ac:dyDescent="0.15">
      <c r="A866" s="72"/>
      <c r="B866" s="72"/>
      <c r="C866" s="72"/>
      <c r="D866" s="72"/>
      <c r="E866" s="72"/>
      <c r="F866" s="72"/>
      <c r="G866" s="72"/>
      <c r="H866" s="72"/>
      <c r="I866" s="72"/>
      <c r="J866" s="72"/>
      <c r="K866" s="72"/>
      <c r="L866" s="72"/>
      <c r="M866" s="72"/>
      <c r="N866" s="72"/>
      <c r="O866" s="72"/>
      <c r="P866" s="72"/>
      <c r="Q866" s="72"/>
      <c r="R866" s="72"/>
      <c r="S866" s="72"/>
      <c r="T866" s="72"/>
      <c r="U866" s="72"/>
      <c r="V866" s="72"/>
      <c r="W866" s="72"/>
      <c r="X866" s="72"/>
      <c r="Y866" s="72"/>
      <c r="Z866" s="72"/>
      <c r="AA866" s="72"/>
      <c r="AB866" s="72"/>
      <c r="AC866" s="72"/>
      <c r="AD866" s="72"/>
      <c r="AE866" s="72"/>
      <c r="AF866" s="72"/>
      <c r="AG866" s="72"/>
      <c r="AH866" s="72"/>
      <c r="AI866" s="72"/>
      <c r="AJ866" s="72"/>
    </row>
    <row r="867" spans="1:36" ht="13" x14ac:dyDescent="0.15">
      <c r="A867" s="72"/>
      <c r="B867" s="72"/>
      <c r="C867" s="72"/>
      <c r="D867" s="72"/>
      <c r="E867" s="72"/>
      <c r="F867" s="72"/>
      <c r="G867" s="72"/>
      <c r="H867" s="72"/>
      <c r="I867" s="72"/>
      <c r="J867" s="72"/>
      <c r="K867" s="72"/>
      <c r="L867" s="72"/>
      <c r="M867" s="72"/>
      <c r="N867" s="72"/>
      <c r="O867" s="72"/>
      <c r="P867" s="72"/>
      <c r="Q867" s="72"/>
      <c r="R867" s="72"/>
      <c r="S867" s="72"/>
      <c r="T867" s="72"/>
      <c r="U867" s="72"/>
      <c r="V867" s="72"/>
      <c r="W867" s="72"/>
      <c r="X867" s="72"/>
      <c r="Y867" s="72"/>
      <c r="Z867" s="72"/>
      <c r="AA867" s="72"/>
      <c r="AB867" s="72"/>
      <c r="AC867" s="72"/>
      <c r="AD867" s="72"/>
      <c r="AE867" s="72"/>
      <c r="AF867" s="72"/>
      <c r="AG867" s="72"/>
      <c r="AH867" s="72"/>
      <c r="AI867" s="72"/>
      <c r="AJ867" s="72"/>
    </row>
    <row r="868" spans="1:36" ht="13" x14ac:dyDescent="0.15">
      <c r="A868" s="72"/>
      <c r="B868" s="72"/>
      <c r="C868" s="72"/>
      <c r="D868" s="72"/>
      <c r="E868" s="72"/>
      <c r="F868" s="72"/>
      <c r="G868" s="72"/>
      <c r="H868" s="72"/>
      <c r="I868" s="72"/>
      <c r="J868" s="72"/>
      <c r="K868" s="72"/>
      <c r="L868" s="72"/>
      <c r="M868" s="72"/>
      <c r="N868" s="72"/>
      <c r="O868" s="72"/>
      <c r="P868" s="72"/>
      <c r="Q868" s="72"/>
      <c r="R868" s="72"/>
      <c r="S868" s="72"/>
      <c r="T868" s="72"/>
      <c r="U868" s="72"/>
      <c r="V868" s="72"/>
      <c r="W868" s="72"/>
      <c r="X868" s="72"/>
      <c r="Y868" s="72"/>
      <c r="Z868" s="72"/>
      <c r="AA868" s="72"/>
      <c r="AB868" s="72"/>
      <c r="AC868" s="72"/>
      <c r="AD868" s="72"/>
      <c r="AE868" s="72"/>
      <c r="AF868" s="72"/>
      <c r="AG868" s="72"/>
      <c r="AH868" s="72"/>
      <c r="AI868" s="72"/>
      <c r="AJ868" s="72"/>
    </row>
    <row r="869" spans="1:36" ht="13" x14ac:dyDescent="0.15">
      <c r="A869" s="72"/>
      <c r="B869" s="72"/>
      <c r="C869" s="72"/>
      <c r="D869" s="72"/>
      <c r="E869" s="72"/>
      <c r="F869" s="72"/>
      <c r="G869" s="72"/>
      <c r="H869" s="72"/>
      <c r="I869" s="72"/>
      <c r="J869" s="72"/>
      <c r="K869" s="72"/>
      <c r="L869" s="72"/>
      <c r="M869" s="72"/>
      <c r="N869" s="72"/>
      <c r="O869" s="72"/>
      <c r="P869" s="72"/>
      <c r="Q869" s="72"/>
      <c r="R869" s="72"/>
      <c r="S869" s="72"/>
      <c r="T869" s="72"/>
      <c r="U869" s="72"/>
      <c r="V869" s="72"/>
      <c r="W869" s="72"/>
      <c r="X869" s="72"/>
      <c r="Y869" s="72"/>
      <c r="Z869" s="72"/>
      <c r="AA869" s="72"/>
      <c r="AB869" s="72"/>
      <c r="AC869" s="72"/>
      <c r="AD869" s="72"/>
      <c r="AE869" s="72"/>
      <c r="AF869" s="72"/>
      <c r="AG869" s="72"/>
      <c r="AH869" s="72"/>
      <c r="AI869" s="72"/>
      <c r="AJ869" s="72"/>
    </row>
    <row r="870" spans="1:36" ht="13" x14ac:dyDescent="0.15">
      <c r="A870" s="72"/>
      <c r="B870" s="72"/>
      <c r="C870" s="72"/>
      <c r="D870" s="72"/>
      <c r="E870" s="72"/>
      <c r="F870" s="72"/>
      <c r="G870" s="72"/>
      <c r="H870" s="72"/>
      <c r="I870" s="72"/>
      <c r="J870" s="72"/>
      <c r="K870" s="72"/>
      <c r="L870" s="72"/>
      <c r="M870" s="72"/>
      <c r="N870" s="72"/>
      <c r="O870" s="72"/>
      <c r="P870" s="72"/>
      <c r="Q870" s="72"/>
      <c r="R870" s="72"/>
      <c r="S870" s="72"/>
      <c r="T870" s="72"/>
      <c r="U870" s="72"/>
      <c r="V870" s="72"/>
      <c r="W870" s="72"/>
      <c r="X870" s="72"/>
      <c r="Y870" s="72"/>
      <c r="Z870" s="72"/>
      <c r="AA870" s="72"/>
      <c r="AB870" s="72"/>
      <c r="AC870" s="72"/>
      <c r="AD870" s="72"/>
      <c r="AE870" s="72"/>
      <c r="AF870" s="72"/>
      <c r="AG870" s="72"/>
      <c r="AH870" s="72"/>
      <c r="AI870" s="72"/>
      <c r="AJ870" s="72"/>
    </row>
    <row r="871" spans="1:36" ht="13" x14ac:dyDescent="0.15">
      <c r="A871" s="72"/>
      <c r="B871" s="72"/>
      <c r="C871" s="72"/>
      <c r="D871" s="72"/>
      <c r="E871" s="72"/>
      <c r="F871" s="72"/>
      <c r="G871" s="72"/>
      <c r="H871" s="72"/>
      <c r="I871" s="72"/>
      <c r="J871" s="72"/>
      <c r="K871" s="72"/>
      <c r="L871" s="72"/>
      <c r="M871" s="72"/>
      <c r="N871" s="72"/>
      <c r="O871" s="72"/>
      <c r="P871" s="72"/>
      <c r="Q871" s="72"/>
      <c r="R871" s="72"/>
      <c r="S871" s="72"/>
      <c r="T871" s="72"/>
      <c r="U871" s="72"/>
      <c r="V871" s="72"/>
      <c r="W871" s="72"/>
      <c r="X871" s="72"/>
      <c r="Y871" s="72"/>
      <c r="Z871" s="72"/>
      <c r="AA871" s="72"/>
      <c r="AB871" s="72"/>
      <c r="AC871" s="72"/>
      <c r="AD871" s="72"/>
      <c r="AE871" s="72"/>
      <c r="AF871" s="72"/>
      <c r="AG871" s="72"/>
      <c r="AH871" s="72"/>
      <c r="AI871" s="72"/>
      <c r="AJ871" s="72"/>
    </row>
    <row r="872" spans="1:36" ht="13" x14ac:dyDescent="0.15">
      <c r="A872" s="72"/>
      <c r="B872" s="72"/>
      <c r="C872" s="72"/>
      <c r="D872" s="72"/>
      <c r="E872" s="72"/>
      <c r="F872" s="72"/>
      <c r="G872" s="72"/>
      <c r="H872" s="72"/>
      <c r="I872" s="72"/>
      <c r="J872" s="72"/>
      <c r="K872" s="72"/>
      <c r="L872" s="72"/>
      <c r="M872" s="72"/>
      <c r="N872" s="72"/>
      <c r="O872" s="72"/>
      <c r="P872" s="72"/>
      <c r="Q872" s="72"/>
      <c r="R872" s="72"/>
      <c r="S872" s="72"/>
      <c r="T872" s="72"/>
      <c r="U872" s="72"/>
      <c r="V872" s="72"/>
      <c r="W872" s="72"/>
      <c r="X872" s="72"/>
      <c r="Y872" s="72"/>
      <c r="Z872" s="72"/>
      <c r="AA872" s="72"/>
      <c r="AB872" s="72"/>
      <c r="AC872" s="72"/>
      <c r="AD872" s="72"/>
      <c r="AE872" s="72"/>
      <c r="AF872" s="72"/>
      <c r="AG872" s="72"/>
      <c r="AH872" s="72"/>
      <c r="AI872" s="72"/>
      <c r="AJ872" s="72"/>
    </row>
    <row r="873" spans="1:36" ht="13" x14ac:dyDescent="0.15">
      <c r="A873" s="72"/>
      <c r="B873" s="72"/>
      <c r="C873" s="72"/>
      <c r="D873" s="72"/>
      <c r="E873" s="72"/>
      <c r="F873" s="72"/>
      <c r="G873" s="72"/>
      <c r="H873" s="72"/>
      <c r="I873" s="72"/>
      <c r="J873" s="72"/>
      <c r="K873" s="72"/>
      <c r="L873" s="72"/>
      <c r="M873" s="72"/>
      <c r="N873" s="72"/>
      <c r="O873" s="72"/>
      <c r="P873" s="72"/>
      <c r="Q873" s="72"/>
      <c r="R873" s="72"/>
      <c r="S873" s="72"/>
      <c r="T873" s="72"/>
      <c r="U873" s="72"/>
      <c r="V873" s="72"/>
      <c r="W873" s="72"/>
      <c r="X873" s="72"/>
      <c r="Y873" s="72"/>
      <c r="Z873" s="72"/>
      <c r="AA873" s="72"/>
      <c r="AB873" s="72"/>
      <c r="AC873" s="72"/>
      <c r="AD873" s="72"/>
      <c r="AE873" s="72"/>
      <c r="AF873" s="72"/>
      <c r="AG873" s="72"/>
      <c r="AH873" s="72"/>
      <c r="AI873" s="72"/>
      <c r="AJ873" s="72"/>
    </row>
    <row r="874" spans="1:36" ht="13" x14ac:dyDescent="0.15">
      <c r="A874" s="72"/>
      <c r="B874" s="72"/>
      <c r="C874" s="72"/>
      <c r="D874" s="72"/>
      <c r="E874" s="72"/>
      <c r="F874" s="72"/>
      <c r="G874" s="72"/>
      <c r="H874" s="72"/>
      <c r="I874" s="72"/>
      <c r="J874" s="72"/>
      <c r="K874" s="72"/>
      <c r="L874" s="72"/>
      <c r="M874" s="72"/>
      <c r="N874" s="72"/>
      <c r="O874" s="72"/>
      <c r="P874" s="72"/>
      <c r="Q874" s="72"/>
      <c r="R874" s="72"/>
      <c r="S874" s="72"/>
      <c r="T874" s="72"/>
      <c r="U874" s="72"/>
      <c r="V874" s="72"/>
      <c r="W874" s="72"/>
      <c r="X874" s="72"/>
      <c r="Y874" s="72"/>
      <c r="Z874" s="72"/>
      <c r="AA874" s="72"/>
      <c r="AB874" s="72"/>
      <c r="AC874" s="72"/>
      <c r="AD874" s="72"/>
      <c r="AE874" s="72"/>
      <c r="AF874" s="72"/>
      <c r="AG874" s="72"/>
      <c r="AH874" s="72"/>
      <c r="AI874" s="72"/>
      <c r="AJ874" s="72"/>
    </row>
    <row r="875" spans="1:36" ht="13" x14ac:dyDescent="0.15">
      <c r="A875" s="72"/>
      <c r="B875" s="72"/>
      <c r="C875" s="72"/>
      <c r="D875" s="72"/>
      <c r="E875" s="72"/>
      <c r="F875" s="72"/>
      <c r="G875" s="72"/>
      <c r="H875" s="72"/>
      <c r="I875" s="72"/>
      <c r="J875" s="72"/>
      <c r="K875" s="72"/>
      <c r="L875" s="72"/>
      <c r="M875" s="72"/>
      <c r="N875" s="72"/>
      <c r="O875" s="72"/>
      <c r="P875" s="72"/>
      <c r="Q875" s="72"/>
      <c r="R875" s="72"/>
      <c r="S875" s="72"/>
      <c r="T875" s="72"/>
      <c r="U875" s="72"/>
      <c r="V875" s="72"/>
      <c r="W875" s="72"/>
      <c r="X875" s="72"/>
      <c r="Y875" s="72"/>
      <c r="Z875" s="72"/>
      <c r="AA875" s="72"/>
      <c r="AB875" s="72"/>
      <c r="AC875" s="72"/>
      <c r="AD875" s="72"/>
      <c r="AE875" s="72"/>
      <c r="AF875" s="72"/>
      <c r="AG875" s="72"/>
      <c r="AH875" s="72"/>
      <c r="AI875" s="72"/>
      <c r="AJ875" s="72"/>
    </row>
    <row r="876" spans="1:36" ht="13" x14ac:dyDescent="0.15">
      <c r="A876" s="72"/>
      <c r="B876" s="72"/>
      <c r="C876" s="72"/>
      <c r="D876" s="72"/>
      <c r="E876" s="72"/>
      <c r="F876" s="72"/>
      <c r="G876" s="72"/>
      <c r="H876" s="72"/>
      <c r="I876" s="72"/>
      <c r="J876" s="72"/>
      <c r="K876" s="72"/>
      <c r="L876" s="72"/>
      <c r="M876" s="72"/>
      <c r="N876" s="72"/>
      <c r="O876" s="72"/>
      <c r="P876" s="72"/>
      <c r="Q876" s="72"/>
      <c r="R876" s="72"/>
      <c r="S876" s="72"/>
      <c r="T876" s="72"/>
      <c r="U876" s="72"/>
      <c r="V876" s="72"/>
      <c r="W876" s="72"/>
      <c r="X876" s="72"/>
      <c r="Y876" s="72"/>
      <c r="Z876" s="72"/>
      <c r="AA876" s="72"/>
      <c r="AB876" s="72"/>
      <c r="AC876" s="72"/>
      <c r="AD876" s="72"/>
      <c r="AE876" s="72"/>
      <c r="AF876" s="72"/>
      <c r="AG876" s="72"/>
      <c r="AH876" s="72"/>
      <c r="AI876" s="72"/>
      <c r="AJ876" s="72"/>
    </row>
    <row r="877" spans="1:36" ht="13" x14ac:dyDescent="0.15">
      <c r="A877" s="72"/>
      <c r="B877" s="72"/>
      <c r="C877" s="72"/>
      <c r="D877" s="72"/>
      <c r="E877" s="72"/>
      <c r="F877" s="72"/>
      <c r="G877" s="72"/>
      <c r="H877" s="72"/>
      <c r="I877" s="72"/>
      <c r="J877" s="72"/>
      <c r="K877" s="72"/>
      <c r="L877" s="72"/>
      <c r="M877" s="72"/>
      <c r="N877" s="72"/>
      <c r="O877" s="72"/>
      <c r="P877" s="72"/>
      <c r="Q877" s="72"/>
      <c r="R877" s="72"/>
      <c r="S877" s="72"/>
      <c r="T877" s="72"/>
      <c r="U877" s="72"/>
      <c r="V877" s="72"/>
      <c r="W877" s="72"/>
      <c r="X877" s="72"/>
      <c r="Y877" s="72"/>
      <c r="Z877" s="72"/>
      <c r="AA877" s="72"/>
      <c r="AB877" s="72"/>
      <c r="AC877" s="72"/>
      <c r="AD877" s="72"/>
      <c r="AE877" s="72"/>
      <c r="AF877" s="72"/>
      <c r="AG877" s="72"/>
      <c r="AH877" s="72"/>
      <c r="AI877" s="72"/>
      <c r="AJ877" s="72"/>
    </row>
    <row r="878" spans="1:36" ht="13" x14ac:dyDescent="0.15">
      <c r="A878" s="72"/>
      <c r="B878" s="72"/>
      <c r="C878" s="72"/>
      <c r="D878" s="72"/>
      <c r="E878" s="72"/>
      <c r="F878" s="72"/>
      <c r="G878" s="72"/>
      <c r="H878" s="72"/>
      <c r="I878" s="72"/>
      <c r="J878" s="72"/>
      <c r="K878" s="72"/>
      <c r="L878" s="72"/>
      <c r="M878" s="72"/>
      <c r="N878" s="72"/>
      <c r="O878" s="72"/>
      <c r="P878" s="72"/>
      <c r="Q878" s="72"/>
      <c r="R878" s="72"/>
      <c r="S878" s="72"/>
      <c r="T878" s="72"/>
      <c r="U878" s="72"/>
      <c r="V878" s="72"/>
      <c r="W878" s="72"/>
      <c r="X878" s="72"/>
      <c r="Y878" s="72"/>
      <c r="Z878" s="72"/>
      <c r="AA878" s="72"/>
      <c r="AB878" s="72"/>
      <c r="AC878" s="72"/>
      <c r="AD878" s="72"/>
      <c r="AE878" s="72"/>
      <c r="AF878" s="72"/>
      <c r="AG878" s="72"/>
      <c r="AH878" s="72"/>
      <c r="AI878" s="72"/>
      <c r="AJ878" s="72"/>
    </row>
    <row r="879" spans="1:36" ht="13" x14ac:dyDescent="0.15">
      <c r="A879" s="72"/>
      <c r="B879" s="72"/>
      <c r="C879" s="72"/>
      <c r="D879" s="72"/>
      <c r="E879" s="72"/>
      <c r="F879" s="72"/>
      <c r="G879" s="72"/>
      <c r="H879" s="72"/>
      <c r="I879" s="72"/>
      <c r="J879" s="72"/>
      <c r="K879" s="72"/>
      <c r="L879" s="72"/>
      <c r="M879" s="72"/>
      <c r="N879" s="72"/>
      <c r="O879" s="72"/>
      <c r="P879" s="72"/>
      <c r="Q879" s="72"/>
      <c r="R879" s="72"/>
      <c r="S879" s="72"/>
      <c r="T879" s="72"/>
      <c r="U879" s="72"/>
      <c r="V879" s="72"/>
      <c r="W879" s="72"/>
      <c r="X879" s="72"/>
      <c r="Y879" s="72"/>
      <c r="Z879" s="72"/>
      <c r="AA879" s="72"/>
      <c r="AB879" s="72"/>
      <c r="AC879" s="72"/>
      <c r="AD879" s="72"/>
      <c r="AE879" s="72"/>
      <c r="AF879" s="72"/>
      <c r="AG879" s="72"/>
      <c r="AH879" s="72"/>
      <c r="AI879" s="72"/>
      <c r="AJ879" s="72"/>
    </row>
    <row r="880" spans="1:36" ht="13" x14ac:dyDescent="0.15">
      <c r="A880" s="72"/>
      <c r="B880" s="72"/>
      <c r="C880" s="72"/>
      <c r="D880" s="72"/>
      <c r="E880" s="72"/>
      <c r="F880" s="72"/>
      <c r="G880" s="72"/>
      <c r="H880" s="72"/>
      <c r="I880" s="72"/>
      <c r="J880" s="72"/>
      <c r="K880" s="72"/>
      <c r="L880" s="72"/>
      <c r="M880" s="72"/>
      <c r="N880" s="72"/>
      <c r="O880" s="72"/>
      <c r="P880" s="72"/>
      <c r="Q880" s="72"/>
      <c r="R880" s="72"/>
      <c r="S880" s="72"/>
      <c r="T880" s="72"/>
      <c r="U880" s="72"/>
      <c r="V880" s="72"/>
      <c r="W880" s="72"/>
      <c r="X880" s="72"/>
      <c r="Y880" s="72"/>
      <c r="Z880" s="72"/>
      <c r="AA880" s="72"/>
      <c r="AB880" s="72"/>
      <c r="AC880" s="72"/>
      <c r="AD880" s="72"/>
      <c r="AE880" s="72"/>
      <c r="AF880" s="72"/>
      <c r="AG880" s="72"/>
      <c r="AH880" s="72"/>
      <c r="AI880" s="72"/>
      <c r="AJ880" s="72"/>
    </row>
    <row r="881" spans="1:36" ht="13" x14ac:dyDescent="0.15">
      <c r="A881" s="72"/>
      <c r="B881" s="72"/>
      <c r="C881" s="72"/>
      <c r="D881" s="72"/>
      <c r="E881" s="72"/>
      <c r="F881" s="72"/>
      <c r="G881" s="72"/>
      <c r="H881" s="72"/>
      <c r="I881" s="72"/>
      <c r="J881" s="72"/>
      <c r="K881" s="72"/>
      <c r="L881" s="72"/>
      <c r="M881" s="72"/>
      <c r="N881" s="72"/>
      <c r="O881" s="72"/>
      <c r="P881" s="72"/>
      <c r="Q881" s="72"/>
      <c r="R881" s="72"/>
      <c r="S881" s="72"/>
      <c r="T881" s="72"/>
      <c r="U881" s="72"/>
      <c r="V881" s="72"/>
      <c r="W881" s="72"/>
      <c r="X881" s="72"/>
      <c r="Y881" s="72"/>
      <c r="Z881" s="72"/>
      <c r="AA881" s="72"/>
      <c r="AB881" s="72"/>
      <c r="AC881" s="72"/>
      <c r="AD881" s="72"/>
      <c r="AE881" s="72"/>
      <c r="AF881" s="72"/>
      <c r="AG881" s="72"/>
      <c r="AH881" s="72"/>
      <c r="AI881" s="72"/>
      <c r="AJ881" s="72"/>
    </row>
    <row r="882" spans="1:36" ht="13" x14ac:dyDescent="0.15">
      <c r="A882" s="72"/>
      <c r="B882" s="72"/>
      <c r="C882" s="72"/>
      <c r="D882" s="72"/>
      <c r="E882" s="72"/>
      <c r="F882" s="72"/>
      <c r="G882" s="72"/>
      <c r="H882" s="72"/>
      <c r="I882" s="72"/>
      <c r="J882" s="72"/>
      <c r="K882" s="72"/>
      <c r="L882" s="72"/>
      <c r="M882" s="72"/>
      <c r="N882" s="72"/>
      <c r="O882" s="72"/>
      <c r="P882" s="72"/>
      <c r="Q882" s="72"/>
      <c r="R882" s="72"/>
      <c r="S882" s="72"/>
      <c r="T882" s="72"/>
      <c r="U882" s="72"/>
      <c r="V882" s="72"/>
      <c r="W882" s="72"/>
      <c r="X882" s="72"/>
      <c r="Y882" s="72"/>
      <c r="Z882" s="72"/>
      <c r="AA882" s="72"/>
      <c r="AB882" s="72"/>
      <c r="AC882" s="72"/>
      <c r="AD882" s="72"/>
      <c r="AE882" s="72"/>
      <c r="AF882" s="72"/>
      <c r="AG882" s="72"/>
      <c r="AH882" s="72"/>
      <c r="AI882" s="72"/>
      <c r="AJ882" s="72"/>
    </row>
    <row r="883" spans="1:36" ht="13" x14ac:dyDescent="0.15">
      <c r="A883" s="72"/>
      <c r="B883" s="72"/>
      <c r="C883" s="72"/>
      <c r="D883" s="72"/>
      <c r="E883" s="72"/>
      <c r="F883" s="72"/>
      <c r="G883" s="72"/>
      <c r="H883" s="72"/>
      <c r="I883" s="72"/>
      <c r="J883" s="72"/>
      <c r="K883" s="72"/>
      <c r="L883" s="72"/>
      <c r="M883" s="72"/>
      <c r="N883" s="72"/>
      <c r="O883" s="72"/>
      <c r="P883" s="72"/>
      <c r="Q883" s="72"/>
      <c r="R883" s="72"/>
      <c r="S883" s="72"/>
      <c r="T883" s="72"/>
      <c r="U883" s="72"/>
      <c r="V883" s="72"/>
      <c r="W883" s="72"/>
      <c r="X883" s="72"/>
      <c r="Y883" s="72"/>
      <c r="Z883" s="72"/>
      <c r="AA883" s="72"/>
      <c r="AB883" s="72"/>
      <c r="AC883" s="72"/>
      <c r="AD883" s="72"/>
      <c r="AE883" s="72"/>
      <c r="AF883" s="72"/>
      <c r="AG883" s="72"/>
      <c r="AH883" s="72"/>
      <c r="AI883" s="72"/>
      <c r="AJ883" s="72"/>
    </row>
    <row r="884" spans="1:36" ht="13" x14ac:dyDescent="0.15">
      <c r="A884" s="72"/>
      <c r="B884" s="72"/>
      <c r="C884" s="72"/>
      <c r="D884" s="72"/>
      <c r="E884" s="72"/>
      <c r="F884" s="72"/>
      <c r="G884" s="72"/>
      <c r="H884" s="72"/>
      <c r="I884" s="72"/>
      <c r="J884" s="72"/>
      <c r="K884" s="72"/>
      <c r="L884" s="72"/>
      <c r="M884" s="72"/>
      <c r="N884" s="72"/>
      <c r="O884" s="72"/>
      <c r="P884" s="72"/>
      <c r="Q884" s="72"/>
      <c r="R884" s="72"/>
      <c r="S884" s="72"/>
      <c r="T884" s="72"/>
      <c r="U884" s="72"/>
      <c r="V884" s="72"/>
      <c r="W884" s="72"/>
      <c r="X884" s="72"/>
      <c r="Y884" s="72"/>
      <c r="Z884" s="72"/>
      <c r="AA884" s="72"/>
      <c r="AB884" s="72"/>
      <c r="AC884" s="72"/>
      <c r="AD884" s="72"/>
      <c r="AE884" s="72"/>
      <c r="AF884" s="72"/>
      <c r="AG884" s="72"/>
      <c r="AH884" s="72"/>
      <c r="AI884" s="72"/>
      <c r="AJ884" s="72"/>
    </row>
    <row r="885" spans="1:36" ht="13" x14ac:dyDescent="0.15">
      <c r="A885" s="72"/>
      <c r="B885" s="72"/>
      <c r="C885" s="72"/>
      <c r="D885" s="72"/>
      <c r="E885" s="72"/>
      <c r="F885" s="72"/>
      <c r="G885" s="72"/>
      <c r="H885" s="72"/>
      <c r="I885" s="72"/>
      <c r="J885" s="72"/>
      <c r="K885" s="72"/>
      <c r="L885" s="72"/>
      <c r="M885" s="72"/>
      <c r="N885" s="72"/>
      <c r="O885" s="72"/>
      <c r="P885" s="72"/>
      <c r="Q885" s="72"/>
      <c r="R885" s="72"/>
      <c r="S885" s="72"/>
      <c r="T885" s="72"/>
      <c r="U885" s="72"/>
      <c r="V885" s="72"/>
      <c r="W885" s="72"/>
      <c r="X885" s="72"/>
      <c r="Y885" s="72"/>
      <c r="Z885" s="72"/>
      <c r="AA885" s="72"/>
      <c r="AB885" s="72"/>
      <c r="AC885" s="72"/>
      <c r="AD885" s="72"/>
      <c r="AE885" s="72"/>
      <c r="AF885" s="72"/>
      <c r="AG885" s="72"/>
      <c r="AH885" s="72"/>
      <c r="AI885" s="72"/>
      <c r="AJ885" s="72"/>
    </row>
    <row r="886" spans="1:36" ht="13" x14ac:dyDescent="0.15">
      <c r="A886" s="72"/>
      <c r="B886" s="72"/>
      <c r="C886" s="72"/>
      <c r="D886" s="72"/>
      <c r="E886" s="72"/>
      <c r="F886" s="72"/>
      <c r="G886" s="72"/>
      <c r="H886" s="72"/>
      <c r="I886" s="72"/>
      <c r="J886" s="72"/>
      <c r="K886" s="72"/>
      <c r="L886" s="72"/>
      <c r="M886" s="72"/>
      <c r="N886" s="72"/>
      <c r="O886" s="72"/>
      <c r="P886" s="72"/>
      <c r="Q886" s="72"/>
      <c r="R886" s="72"/>
      <c r="S886" s="72"/>
      <c r="T886" s="72"/>
      <c r="U886" s="72"/>
      <c r="V886" s="72"/>
      <c r="W886" s="72"/>
      <c r="X886" s="72"/>
      <c r="Y886" s="72"/>
      <c r="Z886" s="72"/>
      <c r="AA886" s="72"/>
      <c r="AB886" s="72"/>
      <c r="AC886" s="72"/>
      <c r="AD886" s="72"/>
      <c r="AE886" s="72"/>
      <c r="AF886" s="72"/>
      <c r="AG886" s="72"/>
      <c r="AH886" s="72"/>
      <c r="AI886" s="72"/>
      <c r="AJ886" s="72"/>
    </row>
    <row r="887" spans="1:36" ht="13" x14ac:dyDescent="0.15">
      <c r="A887" s="72"/>
      <c r="B887" s="72"/>
      <c r="C887" s="72"/>
      <c r="D887" s="72"/>
      <c r="E887" s="72"/>
      <c r="F887" s="72"/>
      <c r="G887" s="72"/>
      <c r="H887" s="72"/>
      <c r="I887" s="72"/>
      <c r="J887" s="72"/>
      <c r="K887" s="72"/>
      <c r="L887" s="72"/>
      <c r="M887" s="72"/>
      <c r="N887" s="72"/>
      <c r="O887" s="72"/>
      <c r="P887" s="72"/>
      <c r="Q887" s="72"/>
      <c r="R887" s="72"/>
      <c r="S887" s="72"/>
      <c r="T887" s="72"/>
      <c r="U887" s="72"/>
      <c r="V887" s="72"/>
      <c r="W887" s="72"/>
      <c r="X887" s="72"/>
      <c r="Y887" s="72"/>
      <c r="Z887" s="72"/>
      <c r="AA887" s="72"/>
      <c r="AB887" s="72"/>
      <c r="AC887" s="72"/>
      <c r="AD887" s="72"/>
      <c r="AE887" s="72"/>
      <c r="AF887" s="72"/>
      <c r="AG887" s="72"/>
      <c r="AH887" s="72"/>
      <c r="AI887" s="72"/>
      <c r="AJ887" s="72"/>
    </row>
    <row r="888" spans="1:36" ht="13" x14ac:dyDescent="0.15">
      <c r="A888" s="72"/>
      <c r="B888" s="72"/>
      <c r="C888" s="72"/>
      <c r="D888" s="72"/>
      <c r="E888" s="72"/>
      <c r="F888" s="72"/>
      <c r="G888" s="72"/>
      <c r="H888" s="72"/>
      <c r="I888" s="72"/>
      <c r="J888" s="72"/>
      <c r="K888" s="72"/>
      <c r="L888" s="72"/>
      <c r="M888" s="72"/>
      <c r="N888" s="72"/>
      <c r="O888" s="72"/>
      <c r="P888" s="72"/>
      <c r="Q888" s="72"/>
      <c r="R888" s="72"/>
      <c r="S888" s="72"/>
      <c r="T888" s="72"/>
      <c r="U888" s="72"/>
      <c r="V888" s="72"/>
      <c r="W888" s="72"/>
      <c r="X888" s="72"/>
      <c r="Y888" s="72"/>
      <c r="Z888" s="72"/>
      <c r="AA888" s="72"/>
      <c r="AB888" s="72"/>
      <c r="AC888" s="72"/>
      <c r="AD888" s="72"/>
      <c r="AE888" s="72"/>
      <c r="AF888" s="72"/>
      <c r="AG888" s="72"/>
      <c r="AH888" s="72"/>
      <c r="AI888" s="72"/>
      <c r="AJ888" s="72"/>
    </row>
    <row r="889" spans="1:36" ht="13" x14ac:dyDescent="0.15">
      <c r="A889" s="72"/>
      <c r="B889" s="72"/>
      <c r="C889" s="72"/>
      <c r="D889" s="72"/>
      <c r="E889" s="72"/>
      <c r="F889" s="72"/>
      <c r="G889" s="72"/>
      <c r="H889" s="72"/>
      <c r="I889" s="72"/>
      <c r="J889" s="72"/>
      <c r="K889" s="72"/>
      <c r="L889" s="72"/>
      <c r="M889" s="72"/>
      <c r="N889" s="72"/>
      <c r="O889" s="72"/>
      <c r="P889" s="72"/>
      <c r="Q889" s="72"/>
      <c r="R889" s="72"/>
      <c r="S889" s="72"/>
      <c r="T889" s="72"/>
      <c r="U889" s="72"/>
      <c r="V889" s="72"/>
      <c r="W889" s="72"/>
      <c r="X889" s="72"/>
      <c r="Y889" s="72"/>
      <c r="Z889" s="72"/>
      <c r="AA889" s="72"/>
      <c r="AB889" s="72"/>
      <c r="AC889" s="72"/>
      <c r="AD889" s="72"/>
      <c r="AE889" s="72"/>
      <c r="AF889" s="72"/>
      <c r="AG889" s="72"/>
      <c r="AH889" s="72"/>
      <c r="AI889" s="72"/>
      <c r="AJ889" s="72"/>
    </row>
    <row r="890" spans="1:36" ht="13" x14ac:dyDescent="0.15">
      <c r="A890" s="72"/>
      <c r="B890" s="72"/>
      <c r="C890" s="72"/>
      <c r="D890" s="72"/>
      <c r="E890" s="72"/>
      <c r="F890" s="72"/>
      <c r="G890" s="72"/>
      <c r="H890" s="72"/>
      <c r="I890" s="72"/>
      <c r="J890" s="72"/>
      <c r="K890" s="72"/>
      <c r="L890" s="72"/>
      <c r="M890" s="72"/>
      <c r="N890" s="72"/>
      <c r="O890" s="72"/>
      <c r="P890" s="72"/>
      <c r="Q890" s="72"/>
      <c r="R890" s="72"/>
      <c r="S890" s="72"/>
      <c r="T890" s="72"/>
      <c r="U890" s="72"/>
      <c r="V890" s="72"/>
      <c r="W890" s="72"/>
      <c r="X890" s="72"/>
      <c r="Y890" s="72"/>
      <c r="Z890" s="72"/>
      <c r="AA890" s="72"/>
      <c r="AB890" s="72"/>
      <c r="AC890" s="72"/>
      <c r="AD890" s="72"/>
      <c r="AE890" s="72"/>
      <c r="AF890" s="72"/>
      <c r="AG890" s="72"/>
      <c r="AH890" s="72"/>
      <c r="AI890" s="72"/>
      <c r="AJ890" s="72"/>
    </row>
    <row r="891" spans="1:36" ht="13" x14ac:dyDescent="0.15">
      <c r="A891" s="72"/>
      <c r="B891" s="72"/>
      <c r="C891" s="72"/>
      <c r="D891" s="72"/>
      <c r="E891" s="72"/>
      <c r="F891" s="72"/>
      <c r="G891" s="72"/>
      <c r="H891" s="72"/>
      <c r="I891" s="72"/>
      <c r="J891" s="72"/>
      <c r="K891" s="72"/>
      <c r="L891" s="72"/>
      <c r="M891" s="72"/>
      <c r="N891" s="72"/>
      <c r="O891" s="72"/>
      <c r="P891" s="72"/>
      <c r="Q891" s="72"/>
      <c r="R891" s="72"/>
      <c r="S891" s="72"/>
      <c r="T891" s="72"/>
      <c r="U891" s="72"/>
      <c r="V891" s="72"/>
      <c r="W891" s="72"/>
      <c r="X891" s="72"/>
      <c r="Y891" s="72"/>
      <c r="Z891" s="72"/>
      <c r="AA891" s="72"/>
      <c r="AB891" s="72"/>
      <c r="AC891" s="72"/>
      <c r="AD891" s="72"/>
      <c r="AE891" s="72"/>
      <c r="AF891" s="72"/>
      <c r="AG891" s="72"/>
      <c r="AH891" s="72"/>
      <c r="AI891" s="72"/>
      <c r="AJ891" s="72"/>
    </row>
    <row r="892" spans="1:36" ht="13" x14ac:dyDescent="0.15">
      <c r="A892" s="72"/>
      <c r="B892" s="72"/>
      <c r="C892" s="72"/>
      <c r="D892" s="72"/>
      <c r="E892" s="72"/>
      <c r="F892" s="72"/>
      <c r="G892" s="72"/>
      <c r="H892" s="72"/>
      <c r="I892" s="72"/>
      <c r="J892" s="72"/>
      <c r="K892" s="72"/>
      <c r="L892" s="72"/>
      <c r="M892" s="72"/>
      <c r="N892" s="72"/>
      <c r="O892" s="72"/>
      <c r="P892" s="72"/>
      <c r="Q892" s="72"/>
      <c r="R892" s="72"/>
      <c r="S892" s="72"/>
      <c r="T892" s="72"/>
      <c r="U892" s="72"/>
      <c r="V892" s="72"/>
      <c r="W892" s="72"/>
      <c r="X892" s="72"/>
      <c r="Y892" s="72"/>
      <c r="Z892" s="72"/>
      <c r="AA892" s="72"/>
      <c r="AB892" s="72"/>
      <c r="AC892" s="72"/>
      <c r="AD892" s="72"/>
      <c r="AE892" s="72"/>
      <c r="AF892" s="72"/>
      <c r="AG892" s="72"/>
      <c r="AH892" s="72"/>
      <c r="AI892" s="72"/>
      <c r="AJ892" s="72"/>
    </row>
    <row r="893" spans="1:36" ht="13" x14ac:dyDescent="0.15">
      <c r="A893" s="72"/>
      <c r="B893" s="72"/>
      <c r="C893" s="72"/>
      <c r="D893" s="72"/>
      <c r="E893" s="72"/>
      <c r="F893" s="72"/>
      <c r="G893" s="72"/>
      <c r="H893" s="72"/>
      <c r="I893" s="72"/>
      <c r="J893" s="72"/>
      <c r="K893" s="72"/>
      <c r="L893" s="72"/>
      <c r="M893" s="72"/>
      <c r="N893" s="72"/>
      <c r="O893" s="72"/>
      <c r="P893" s="72"/>
      <c r="Q893" s="72"/>
      <c r="R893" s="72"/>
      <c r="S893" s="72"/>
      <c r="T893" s="72"/>
      <c r="U893" s="72"/>
      <c r="V893" s="72"/>
      <c r="W893" s="72"/>
      <c r="X893" s="72"/>
      <c r="Y893" s="72"/>
      <c r="Z893" s="72"/>
      <c r="AA893" s="72"/>
      <c r="AB893" s="72"/>
      <c r="AC893" s="72"/>
      <c r="AD893" s="72"/>
      <c r="AE893" s="72"/>
      <c r="AF893" s="72"/>
      <c r="AG893" s="72"/>
      <c r="AH893" s="72"/>
      <c r="AI893" s="72"/>
      <c r="AJ893" s="72"/>
    </row>
    <row r="894" spans="1:36" ht="13" x14ac:dyDescent="0.15">
      <c r="A894" s="72"/>
      <c r="B894" s="72"/>
      <c r="C894" s="72"/>
      <c r="D894" s="72"/>
      <c r="E894" s="72"/>
      <c r="F894" s="72"/>
      <c r="G894" s="72"/>
      <c r="H894" s="72"/>
      <c r="I894" s="72"/>
      <c r="J894" s="72"/>
      <c r="K894" s="72"/>
      <c r="L894" s="72"/>
      <c r="M894" s="72"/>
      <c r="N894" s="72"/>
      <c r="O894" s="72"/>
      <c r="P894" s="72"/>
      <c r="Q894" s="72"/>
      <c r="R894" s="72"/>
      <c r="S894" s="72"/>
      <c r="T894" s="72"/>
      <c r="U894" s="72"/>
      <c r="V894" s="72"/>
      <c r="W894" s="72"/>
      <c r="X894" s="72"/>
      <c r="Y894" s="72"/>
      <c r="Z894" s="72"/>
      <c r="AA894" s="72"/>
      <c r="AB894" s="72"/>
      <c r="AC894" s="72"/>
      <c r="AD894" s="72"/>
      <c r="AE894" s="72"/>
      <c r="AF894" s="72"/>
      <c r="AG894" s="72"/>
      <c r="AH894" s="72"/>
      <c r="AI894" s="72"/>
      <c r="AJ894" s="72"/>
    </row>
    <row r="895" spans="1:36" ht="13" x14ac:dyDescent="0.15">
      <c r="A895" s="72"/>
      <c r="B895" s="72"/>
      <c r="C895" s="72"/>
      <c r="D895" s="72"/>
      <c r="E895" s="72"/>
      <c r="F895" s="72"/>
      <c r="G895" s="72"/>
      <c r="H895" s="72"/>
      <c r="I895" s="72"/>
      <c r="J895" s="72"/>
      <c r="K895" s="72"/>
      <c r="L895" s="72"/>
      <c r="M895" s="72"/>
      <c r="N895" s="72"/>
      <c r="O895" s="72"/>
      <c r="P895" s="72"/>
      <c r="Q895" s="72"/>
      <c r="R895" s="72"/>
      <c r="S895" s="72"/>
      <c r="T895" s="72"/>
      <c r="U895" s="72"/>
      <c r="V895" s="72"/>
      <c r="W895" s="72"/>
      <c r="X895" s="72"/>
      <c r="Y895" s="72"/>
      <c r="Z895" s="72"/>
      <c r="AA895" s="72"/>
      <c r="AB895" s="72"/>
      <c r="AC895" s="72"/>
      <c r="AD895" s="72"/>
      <c r="AE895" s="72"/>
      <c r="AF895" s="72"/>
      <c r="AG895" s="72"/>
      <c r="AH895" s="72"/>
      <c r="AI895" s="72"/>
      <c r="AJ895" s="72"/>
    </row>
    <row r="896" spans="1:36" ht="13" x14ac:dyDescent="0.15">
      <c r="A896" s="72"/>
      <c r="B896" s="72"/>
      <c r="C896" s="72"/>
      <c r="D896" s="72"/>
      <c r="E896" s="72"/>
      <c r="F896" s="72"/>
      <c r="G896" s="72"/>
      <c r="H896" s="72"/>
      <c r="I896" s="72"/>
      <c r="J896" s="72"/>
      <c r="K896" s="72"/>
      <c r="L896" s="72"/>
      <c r="M896" s="72"/>
      <c r="N896" s="72"/>
      <c r="O896" s="72"/>
      <c r="P896" s="72"/>
      <c r="Q896" s="72"/>
      <c r="R896" s="72"/>
      <c r="S896" s="72"/>
      <c r="T896" s="72"/>
      <c r="U896" s="72"/>
      <c r="V896" s="72"/>
      <c r="W896" s="72"/>
      <c r="X896" s="72"/>
      <c r="Y896" s="72"/>
      <c r="Z896" s="72"/>
      <c r="AA896" s="72"/>
      <c r="AB896" s="72"/>
      <c r="AC896" s="72"/>
      <c r="AD896" s="72"/>
      <c r="AE896" s="72"/>
      <c r="AF896" s="72"/>
      <c r="AG896" s="72"/>
      <c r="AH896" s="72"/>
      <c r="AI896" s="72"/>
      <c r="AJ896" s="72"/>
    </row>
    <row r="897" spans="1:36" ht="13" x14ac:dyDescent="0.15">
      <c r="A897" s="72"/>
      <c r="B897" s="72"/>
      <c r="C897" s="72"/>
      <c r="D897" s="72"/>
      <c r="E897" s="72"/>
      <c r="F897" s="72"/>
      <c r="G897" s="72"/>
      <c r="H897" s="72"/>
      <c r="I897" s="72"/>
      <c r="J897" s="72"/>
      <c r="K897" s="72"/>
      <c r="L897" s="72"/>
      <c r="M897" s="72"/>
      <c r="N897" s="72"/>
      <c r="O897" s="72"/>
      <c r="P897" s="72"/>
      <c r="Q897" s="72"/>
      <c r="R897" s="72"/>
      <c r="S897" s="72"/>
      <c r="T897" s="72"/>
      <c r="U897" s="72"/>
      <c r="V897" s="72"/>
      <c r="W897" s="72"/>
      <c r="X897" s="72"/>
      <c r="Y897" s="72"/>
      <c r="Z897" s="72"/>
      <c r="AA897" s="72"/>
      <c r="AB897" s="72"/>
      <c r="AC897" s="72"/>
      <c r="AD897" s="72"/>
      <c r="AE897" s="72"/>
      <c r="AF897" s="72"/>
      <c r="AG897" s="72"/>
      <c r="AH897" s="72"/>
      <c r="AI897" s="72"/>
      <c r="AJ897" s="72"/>
    </row>
    <row r="898" spans="1:36" ht="13" x14ac:dyDescent="0.15">
      <c r="A898" s="72"/>
      <c r="B898" s="72"/>
      <c r="C898" s="72"/>
      <c r="D898" s="72"/>
      <c r="E898" s="72"/>
      <c r="F898" s="72"/>
      <c r="G898" s="72"/>
      <c r="H898" s="72"/>
      <c r="I898" s="72"/>
      <c r="J898" s="72"/>
      <c r="K898" s="72"/>
      <c r="L898" s="72"/>
      <c r="M898" s="72"/>
      <c r="N898" s="72"/>
      <c r="O898" s="72"/>
      <c r="P898" s="72"/>
      <c r="Q898" s="72"/>
      <c r="R898" s="72"/>
      <c r="S898" s="72"/>
      <c r="T898" s="72"/>
      <c r="U898" s="72"/>
      <c r="V898" s="72"/>
      <c r="W898" s="72"/>
      <c r="X898" s="72"/>
      <c r="Y898" s="72"/>
      <c r="Z898" s="72"/>
      <c r="AA898" s="72"/>
      <c r="AB898" s="72"/>
      <c r="AC898" s="72"/>
      <c r="AD898" s="72"/>
      <c r="AE898" s="72"/>
      <c r="AF898" s="72"/>
      <c r="AG898" s="72"/>
      <c r="AH898" s="72"/>
      <c r="AI898" s="72"/>
      <c r="AJ898" s="72"/>
    </row>
    <row r="899" spans="1:36" ht="13" x14ac:dyDescent="0.15">
      <c r="A899" s="72"/>
      <c r="B899" s="72"/>
      <c r="C899" s="72"/>
      <c r="D899" s="72"/>
      <c r="E899" s="72"/>
      <c r="F899" s="72"/>
      <c r="G899" s="72"/>
      <c r="H899" s="72"/>
      <c r="I899" s="72"/>
      <c r="J899" s="72"/>
      <c r="K899" s="72"/>
      <c r="L899" s="72"/>
      <c r="M899" s="72"/>
      <c r="N899" s="72"/>
      <c r="O899" s="72"/>
      <c r="P899" s="72"/>
      <c r="Q899" s="72"/>
      <c r="R899" s="72"/>
      <c r="S899" s="72"/>
      <c r="T899" s="72"/>
      <c r="U899" s="72"/>
      <c r="V899" s="72"/>
      <c r="W899" s="72"/>
      <c r="X899" s="72"/>
      <c r="Y899" s="72"/>
      <c r="Z899" s="72"/>
      <c r="AA899" s="72"/>
      <c r="AB899" s="72"/>
      <c r="AC899" s="72"/>
      <c r="AD899" s="72"/>
      <c r="AE899" s="72"/>
      <c r="AF899" s="72"/>
      <c r="AG899" s="72"/>
      <c r="AH899" s="72"/>
      <c r="AI899" s="72"/>
      <c r="AJ899" s="72"/>
    </row>
    <row r="900" spans="1:36" ht="13" x14ac:dyDescent="0.15">
      <c r="A900" s="72"/>
      <c r="B900" s="72"/>
      <c r="C900" s="72"/>
      <c r="D900" s="72"/>
      <c r="E900" s="72"/>
      <c r="F900" s="72"/>
      <c r="G900" s="72"/>
      <c r="H900" s="72"/>
      <c r="I900" s="72"/>
      <c r="J900" s="72"/>
      <c r="K900" s="72"/>
      <c r="L900" s="72"/>
      <c r="M900" s="72"/>
      <c r="N900" s="72"/>
      <c r="O900" s="72"/>
      <c r="P900" s="72"/>
      <c r="Q900" s="72"/>
      <c r="R900" s="72"/>
      <c r="S900" s="72"/>
      <c r="T900" s="72"/>
      <c r="U900" s="72"/>
      <c r="V900" s="72"/>
      <c r="W900" s="72"/>
      <c r="X900" s="72"/>
      <c r="Y900" s="72"/>
      <c r="Z900" s="72"/>
      <c r="AA900" s="72"/>
      <c r="AB900" s="72"/>
      <c r="AC900" s="72"/>
      <c r="AD900" s="72"/>
      <c r="AE900" s="72"/>
      <c r="AF900" s="72"/>
      <c r="AG900" s="72"/>
      <c r="AH900" s="72"/>
      <c r="AI900" s="72"/>
      <c r="AJ900" s="72"/>
    </row>
    <row r="901" spans="1:36" ht="13" x14ac:dyDescent="0.15">
      <c r="A901" s="72"/>
      <c r="B901" s="72"/>
      <c r="C901" s="72"/>
      <c r="D901" s="72"/>
      <c r="E901" s="72"/>
      <c r="F901" s="72"/>
      <c r="G901" s="72"/>
      <c r="H901" s="72"/>
      <c r="I901" s="72"/>
      <c r="J901" s="72"/>
      <c r="K901" s="72"/>
      <c r="L901" s="72"/>
      <c r="M901" s="72"/>
      <c r="N901" s="72"/>
      <c r="O901" s="72"/>
      <c r="P901" s="72"/>
      <c r="Q901" s="72"/>
      <c r="R901" s="72"/>
      <c r="S901" s="72"/>
      <c r="T901" s="72"/>
      <c r="U901" s="72"/>
      <c r="V901" s="72"/>
      <c r="W901" s="72"/>
      <c r="X901" s="72"/>
      <c r="Y901" s="72"/>
      <c r="Z901" s="72"/>
      <c r="AA901" s="72"/>
      <c r="AB901" s="72"/>
      <c r="AC901" s="72"/>
      <c r="AD901" s="72"/>
      <c r="AE901" s="72"/>
      <c r="AF901" s="72"/>
      <c r="AG901" s="72"/>
      <c r="AH901" s="72"/>
      <c r="AI901" s="72"/>
      <c r="AJ901" s="72"/>
    </row>
    <row r="902" spans="1:36" ht="13" x14ac:dyDescent="0.15">
      <c r="A902" s="72"/>
      <c r="B902" s="72"/>
      <c r="C902" s="72"/>
      <c r="D902" s="72"/>
      <c r="E902" s="72"/>
      <c r="F902" s="72"/>
      <c r="G902" s="72"/>
      <c r="H902" s="72"/>
      <c r="I902" s="72"/>
      <c r="J902" s="72"/>
      <c r="K902" s="72"/>
      <c r="L902" s="72"/>
      <c r="M902" s="72"/>
      <c r="N902" s="72"/>
      <c r="O902" s="72"/>
      <c r="P902" s="72"/>
      <c r="Q902" s="72"/>
      <c r="R902" s="72"/>
      <c r="S902" s="72"/>
      <c r="T902" s="72"/>
      <c r="U902" s="72"/>
      <c r="V902" s="72"/>
      <c r="W902" s="72"/>
      <c r="X902" s="72"/>
      <c r="Y902" s="72"/>
      <c r="Z902" s="72"/>
      <c r="AA902" s="72"/>
      <c r="AB902" s="72"/>
      <c r="AC902" s="72"/>
      <c r="AD902" s="72"/>
      <c r="AE902" s="72"/>
      <c r="AF902" s="72"/>
      <c r="AG902" s="72"/>
      <c r="AH902" s="72"/>
      <c r="AI902" s="72"/>
      <c r="AJ902" s="72"/>
    </row>
    <row r="903" spans="1:36" ht="13" x14ac:dyDescent="0.15">
      <c r="A903" s="72"/>
      <c r="B903" s="72"/>
      <c r="C903" s="72"/>
      <c r="D903" s="72"/>
      <c r="E903" s="72"/>
      <c r="F903" s="72"/>
      <c r="G903" s="72"/>
      <c r="H903" s="72"/>
      <c r="I903" s="72"/>
      <c r="J903" s="72"/>
      <c r="K903" s="72"/>
      <c r="L903" s="72"/>
      <c r="M903" s="72"/>
      <c r="N903" s="72"/>
      <c r="O903" s="72"/>
      <c r="P903" s="72"/>
      <c r="Q903" s="72"/>
      <c r="R903" s="72"/>
      <c r="S903" s="72"/>
      <c r="T903" s="72"/>
      <c r="U903" s="72"/>
      <c r="V903" s="72"/>
      <c r="W903" s="72"/>
      <c r="X903" s="72"/>
      <c r="Y903" s="72"/>
      <c r="Z903" s="72"/>
      <c r="AA903" s="72"/>
      <c r="AB903" s="72"/>
      <c r="AC903" s="72"/>
      <c r="AD903" s="72"/>
      <c r="AE903" s="72"/>
      <c r="AF903" s="72"/>
      <c r="AG903" s="72"/>
      <c r="AH903" s="72"/>
      <c r="AI903" s="72"/>
      <c r="AJ903" s="72"/>
    </row>
    <row r="904" spans="1:36" ht="13" x14ac:dyDescent="0.15">
      <c r="A904" s="72"/>
      <c r="B904" s="72"/>
      <c r="C904" s="72"/>
      <c r="D904" s="72"/>
      <c r="E904" s="72"/>
      <c r="F904" s="72"/>
      <c r="G904" s="72"/>
      <c r="H904" s="72"/>
      <c r="I904" s="72"/>
      <c r="J904" s="72"/>
      <c r="K904" s="72"/>
      <c r="L904" s="72"/>
      <c r="M904" s="72"/>
      <c r="N904" s="72"/>
      <c r="O904" s="72"/>
      <c r="P904" s="72"/>
      <c r="Q904" s="72"/>
      <c r="R904" s="72"/>
      <c r="S904" s="72"/>
      <c r="T904" s="72"/>
      <c r="U904" s="72"/>
      <c r="V904" s="72"/>
      <c r="W904" s="72"/>
      <c r="X904" s="72"/>
      <c r="Y904" s="72"/>
      <c r="Z904" s="72"/>
      <c r="AA904" s="72"/>
      <c r="AB904" s="72"/>
      <c r="AC904" s="72"/>
      <c r="AD904" s="72"/>
      <c r="AE904" s="72"/>
      <c r="AF904" s="72"/>
      <c r="AG904" s="72"/>
      <c r="AH904" s="72"/>
      <c r="AI904" s="72"/>
      <c r="AJ904" s="72"/>
    </row>
    <row r="905" spans="1:36" ht="13" x14ac:dyDescent="0.15">
      <c r="A905" s="72"/>
      <c r="B905" s="72"/>
      <c r="C905" s="72"/>
      <c r="D905" s="72"/>
      <c r="E905" s="72"/>
      <c r="F905" s="72"/>
      <c r="G905" s="72"/>
      <c r="H905" s="72"/>
      <c r="I905" s="72"/>
      <c r="J905" s="72"/>
      <c r="K905" s="72"/>
      <c r="L905" s="72"/>
      <c r="M905" s="72"/>
      <c r="N905" s="72"/>
      <c r="O905" s="72"/>
      <c r="P905" s="72"/>
      <c r="Q905" s="72"/>
      <c r="R905" s="72"/>
      <c r="S905" s="72"/>
      <c r="T905" s="72"/>
      <c r="U905" s="72"/>
      <c r="V905" s="72"/>
      <c r="W905" s="72"/>
      <c r="X905" s="72"/>
      <c r="Y905" s="72"/>
      <c r="Z905" s="72"/>
      <c r="AA905" s="72"/>
      <c r="AB905" s="72"/>
      <c r="AC905" s="72"/>
      <c r="AD905" s="72"/>
      <c r="AE905" s="72"/>
      <c r="AF905" s="72"/>
      <c r="AG905" s="72"/>
      <c r="AH905" s="72"/>
      <c r="AI905" s="72"/>
      <c r="AJ905" s="72"/>
    </row>
    <row r="906" spans="1:36" ht="13" x14ac:dyDescent="0.15">
      <c r="A906" s="72"/>
      <c r="B906" s="72"/>
      <c r="C906" s="72"/>
      <c r="D906" s="72"/>
      <c r="E906" s="72"/>
      <c r="F906" s="72"/>
      <c r="G906" s="72"/>
      <c r="H906" s="72"/>
      <c r="I906" s="72"/>
      <c r="J906" s="72"/>
      <c r="K906" s="72"/>
      <c r="L906" s="72"/>
      <c r="M906" s="72"/>
      <c r="N906" s="72"/>
      <c r="O906" s="72"/>
      <c r="P906" s="72"/>
      <c r="Q906" s="72"/>
      <c r="R906" s="72"/>
      <c r="S906" s="72"/>
      <c r="T906" s="72"/>
      <c r="U906" s="72"/>
      <c r="V906" s="72"/>
      <c r="W906" s="72"/>
      <c r="X906" s="72"/>
      <c r="Y906" s="72"/>
      <c r="Z906" s="72"/>
      <c r="AA906" s="72"/>
      <c r="AB906" s="72"/>
      <c r="AC906" s="72"/>
      <c r="AD906" s="72"/>
      <c r="AE906" s="72"/>
      <c r="AF906" s="72"/>
      <c r="AG906" s="72"/>
      <c r="AH906" s="72"/>
      <c r="AI906" s="72"/>
      <c r="AJ906" s="72"/>
    </row>
    <row r="907" spans="1:36" ht="13" x14ac:dyDescent="0.15">
      <c r="A907" s="72"/>
      <c r="B907" s="72"/>
      <c r="C907" s="72"/>
      <c r="D907" s="72"/>
      <c r="E907" s="72"/>
      <c r="F907" s="72"/>
      <c r="G907" s="72"/>
      <c r="H907" s="72"/>
      <c r="I907" s="72"/>
      <c r="J907" s="72"/>
      <c r="K907" s="72"/>
      <c r="L907" s="72"/>
      <c r="M907" s="72"/>
      <c r="N907" s="72"/>
      <c r="O907" s="72"/>
      <c r="P907" s="72"/>
      <c r="Q907" s="72"/>
      <c r="R907" s="72"/>
      <c r="S907" s="72"/>
      <c r="T907" s="72"/>
      <c r="U907" s="72"/>
      <c r="V907" s="72"/>
      <c r="W907" s="72"/>
      <c r="X907" s="72"/>
      <c r="Y907" s="72"/>
      <c r="Z907" s="72"/>
      <c r="AA907" s="72"/>
      <c r="AB907" s="72"/>
      <c r="AC907" s="72"/>
      <c r="AD907" s="72"/>
      <c r="AE907" s="72"/>
      <c r="AF907" s="72"/>
      <c r="AG907" s="72"/>
      <c r="AH907" s="72"/>
      <c r="AI907" s="72"/>
      <c r="AJ907" s="72"/>
    </row>
    <row r="908" spans="1:36" ht="13" x14ac:dyDescent="0.15">
      <c r="A908" s="72"/>
      <c r="B908" s="72"/>
      <c r="C908" s="72"/>
      <c r="D908" s="72"/>
      <c r="E908" s="72"/>
      <c r="F908" s="72"/>
      <c r="G908" s="72"/>
      <c r="H908" s="72"/>
      <c r="I908" s="72"/>
      <c r="J908" s="72"/>
      <c r="K908" s="72"/>
      <c r="L908" s="72"/>
      <c r="M908" s="72"/>
      <c r="N908" s="72"/>
      <c r="O908" s="72"/>
      <c r="P908" s="72"/>
      <c r="Q908" s="72"/>
      <c r="R908" s="72"/>
      <c r="S908" s="72"/>
      <c r="T908" s="72"/>
      <c r="U908" s="72"/>
      <c r="V908" s="72"/>
      <c r="W908" s="72"/>
      <c r="X908" s="72"/>
      <c r="Y908" s="72"/>
      <c r="Z908" s="72"/>
      <c r="AA908" s="72"/>
      <c r="AB908" s="72"/>
      <c r="AC908" s="72"/>
      <c r="AD908" s="72"/>
      <c r="AE908" s="72"/>
      <c r="AF908" s="72"/>
      <c r="AG908" s="72"/>
      <c r="AH908" s="72"/>
      <c r="AI908" s="72"/>
      <c r="AJ908" s="72"/>
    </row>
    <row r="909" spans="1:36" ht="13" x14ac:dyDescent="0.15">
      <c r="A909" s="72"/>
      <c r="B909" s="72"/>
      <c r="C909" s="72"/>
      <c r="D909" s="72"/>
      <c r="E909" s="72"/>
      <c r="F909" s="72"/>
      <c r="G909" s="72"/>
      <c r="H909" s="72"/>
      <c r="I909" s="72"/>
      <c r="J909" s="72"/>
      <c r="K909" s="72"/>
      <c r="L909" s="72"/>
      <c r="M909" s="72"/>
      <c r="N909" s="72"/>
      <c r="O909" s="72"/>
      <c r="P909" s="72"/>
      <c r="Q909" s="72"/>
      <c r="R909" s="72"/>
      <c r="S909" s="72"/>
      <c r="T909" s="72"/>
      <c r="U909" s="72"/>
      <c r="V909" s="72"/>
      <c r="W909" s="72"/>
      <c r="X909" s="72"/>
      <c r="Y909" s="72"/>
      <c r="Z909" s="72"/>
      <c r="AA909" s="72"/>
      <c r="AB909" s="72"/>
      <c r="AC909" s="72"/>
      <c r="AD909" s="72"/>
      <c r="AE909" s="72"/>
      <c r="AF909" s="72"/>
      <c r="AG909" s="72"/>
      <c r="AH909" s="72"/>
      <c r="AI909" s="72"/>
      <c r="AJ909" s="72"/>
    </row>
    <row r="910" spans="1:36" ht="13" x14ac:dyDescent="0.15">
      <c r="A910" s="72"/>
      <c r="B910" s="72"/>
      <c r="C910" s="72"/>
      <c r="D910" s="72"/>
      <c r="E910" s="72"/>
      <c r="F910" s="72"/>
      <c r="G910" s="72"/>
      <c r="H910" s="72"/>
      <c r="I910" s="72"/>
      <c r="J910" s="72"/>
      <c r="K910" s="72"/>
      <c r="L910" s="72"/>
      <c r="M910" s="72"/>
      <c r="N910" s="72"/>
      <c r="O910" s="72"/>
      <c r="P910" s="72"/>
      <c r="Q910" s="72"/>
      <c r="R910" s="72"/>
      <c r="S910" s="72"/>
      <c r="T910" s="72"/>
      <c r="U910" s="72"/>
      <c r="V910" s="72"/>
      <c r="W910" s="72"/>
      <c r="X910" s="72"/>
      <c r="Y910" s="72"/>
      <c r="Z910" s="72"/>
      <c r="AA910" s="72"/>
      <c r="AB910" s="72"/>
      <c r="AC910" s="72"/>
      <c r="AD910" s="72"/>
      <c r="AE910" s="72"/>
      <c r="AF910" s="72"/>
      <c r="AG910" s="72"/>
      <c r="AH910" s="72"/>
      <c r="AI910" s="72"/>
      <c r="AJ910" s="72"/>
    </row>
    <row r="911" spans="1:36" ht="13" x14ac:dyDescent="0.15">
      <c r="A911" s="72"/>
      <c r="B911" s="72"/>
      <c r="C911" s="72"/>
      <c r="D911" s="72"/>
      <c r="E911" s="72"/>
      <c r="F911" s="72"/>
      <c r="G911" s="72"/>
      <c r="H911" s="72"/>
      <c r="I911" s="72"/>
      <c r="J911" s="72"/>
      <c r="K911" s="72"/>
      <c r="L911" s="72"/>
      <c r="M911" s="72"/>
      <c r="N911" s="72"/>
      <c r="O911" s="72"/>
      <c r="P911" s="72"/>
      <c r="Q911" s="72"/>
      <c r="R911" s="72"/>
      <c r="S911" s="72"/>
      <c r="T911" s="72"/>
      <c r="U911" s="72"/>
      <c r="V911" s="72"/>
      <c r="W911" s="72"/>
      <c r="X911" s="72"/>
      <c r="Y911" s="72"/>
      <c r="Z911" s="72"/>
      <c r="AA911" s="72"/>
      <c r="AB911" s="72"/>
      <c r="AC911" s="72"/>
      <c r="AD911" s="72"/>
      <c r="AE911" s="72"/>
      <c r="AF911" s="72"/>
      <c r="AG911" s="72"/>
      <c r="AH911" s="72"/>
      <c r="AI911" s="72"/>
      <c r="AJ911" s="72"/>
    </row>
    <row r="912" spans="1:36" ht="13" x14ac:dyDescent="0.15">
      <c r="A912" s="72"/>
      <c r="B912" s="72"/>
      <c r="C912" s="72"/>
      <c r="D912" s="72"/>
      <c r="E912" s="72"/>
      <c r="F912" s="72"/>
      <c r="G912" s="72"/>
      <c r="H912" s="72"/>
      <c r="I912" s="72"/>
      <c r="J912" s="72"/>
      <c r="K912" s="72"/>
      <c r="L912" s="72"/>
      <c r="M912" s="72"/>
      <c r="N912" s="72"/>
      <c r="O912" s="72"/>
      <c r="P912" s="72"/>
      <c r="Q912" s="72"/>
      <c r="R912" s="72"/>
      <c r="S912" s="72"/>
      <c r="T912" s="72"/>
      <c r="U912" s="72"/>
      <c r="V912" s="72"/>
      <c r="W912" s="72"/>
      <c r="X912" s="72"/>
      <c r="Y912" s="72"/>
      <c r="Z912" s="72"/>
      <c r="AA912" s="72"/>
      <c r="AB912" s="72"/>
      <c r="AC912" s="72"/>
      <c r="AD912" s="72"/>
      <c r="AE912" s="72"/>
      <c r="AF912" s="72"/>
      <c r="AG912" s="72"/>
      <c r="AH912" s="72"/>
      <c r="AI912" s="72"/>
      <c r="AJ912" s="72"/>
    </row>
    <row r="913" spans="1:36" ht="13" x14ac:dyDescent="0.15">
      <c r="A913" s="72"/>
      <c r="B913" s="72"/>
      <c r="C913" s="72"/>
      <c r="D913" s="72"/>
      <c r="E913" s="72"/>
      <c r="F913" s="72"/>
      <c r="G913" s="72"/>
      <c r="H913" s="72"/>
      <c r="I913" s="72"/>
      <c r="J913" s="72"/>
      <c r="K913" s="72"/>
      <c r="L913" s="72"/>
      <c r="M913" s="72"/>
      <c r="N913" s="72"/>
      <c r="O913" s="72"/>
      <c r="P913" s="72"/>
      <c r="Q913" s="72"/>
      <c r="R913" s="72"/>
      <c r="S913" s="72"/>
      <c r="T913" s="72"/>
      <c r="U913" s="72"/>
      <c r="V913" s="72"/>
      <c r="W913" s="72"/>
      <c r="X913" s="72"/>
      <c r="Y913" s="72"/>
      <c r="Z913" s="72"/>
      <c r="AA913" s="72"/>
      <c r="AB913" s="72"/>
      <c r="AC913" s="72"/>
      <c r="AD913" s="72"/>
      <c r="AE913" s="72"/>
      <c r="AF913" s="72"/>
      <c r="AG913" s="72"/>
      <c r="AH913" s="72"/>
      <c r="AI913" s="72"/>
      <c r="AJ913" s="72"/>
    </row>
    <row r="914" spans="1:36" ht="13" x14ac:dyDescent="0.15">
      <c r="A914" s="72"/>
      <c r="B914" s="72"/>
      <c r="C914" s="72"/>
      <c r="D914" s="72"/>
      <c r="E914" s="72"/>
      <c r="F914" s="72"/>
      <c r="G914" s="72"/>
      <c r="H914" s="72"/>
      <c r="I914" s="72"/>
      <c r="J914" s="72"/>
      <c r="K914" s="72"/>
      <c r="L914" s="72"/>
      <c r="M914" s="72"/>
      <c r="N914" s="72"/>
      <c r="O914" s="72"/>
      <c r="P914" s="72"/>
      <c r="Q914" s="72"/>
      <c r="R914" s="72"/>
      <c r="S914" s="72"/>
      <c r="T914" s="72"/>
      <c r="U914" s="72"/>
      <c r="V914" s="72"/>
      <c r="W914" s="72"/>
      <c r="X914" s="72"/>
      <c r="Y914" s="72"/>
      <c r="Z914" s="72"/>
      <c r="AA914" s="72"/>
      <c r="AB914" s="72"/>
      <c r="AC914" s="72"/>
      <c r="AD914" s="72"/>
      <c r="AE914" s="72"/>
      <c r="AF914" s="72"/>
      <c r="AG914" s="72"/>
      <c r="AH914" s="72"/>
      <c r="AI914" s="72"/>
      <c r="AJ914" s="72"/>
    </row>
    <row r="915" spans="1:36" ht="13" x14ac:dyDescent="0.15">
      <c r="A915" s="72"/>
      <c r="B915" s="72"/>
      <c r="C915" s="72"/>
      <c r="D915" s="72"/>
      <c r="E915" s="72"/>
      <c r="F915" s="72"/>
      <c r="G915" s="72"/>
      <c r="H915" s="72"/>
      <c r="I915" s="72"/>
      <c r="J915" s="72"/>
      <c r="K915" s="72"/>
      <c r="L915" s="72"/>
      <c r="M915" s="72"/>
      <c r="N915" s="72"/>
      <c r="O915" s="72"/>
      <c r="P915" s="72"/>
      <c r="Q915" s="72"/>
      <c r="R915" s="72"/>
      <c r="S915" s="72"/>
      <c r="T915" s="72"/>
      <c r="U915" s="72"/>
      <c r="V915" s="72"/>
      <c r="W915" s="72"/>
      <c r="X915" s="72"/>
      <c r="Y915" s="72"/>
      <c r="Z915" s="72"/>
      <c r="AA915" s="72"/>
      <c r="AB915" s="72"/>
      <c r="AC915" s="72"/>
      <c r="AD915" s="72"/>
      <c r="AE915" s="72"/>
      <c r="AF915" s="72"/>
      <c r="AG915" s="72"/>
      <c r="AH915" s="72"/>
      <c r="AI915" s="72"/>
      <c r="AJ915" s="72"/>
    </row>
    <row r="916" spans="1:36" ht="13" x14ac:dyDescent="0.15">
      <c r="A916" s="72"/>
      <c r="B916" s="72"/>
      <c r="C916" s="72"/>
      <c r="D916" s="72"/>
      <c r="E916" s="72"/>
      <c r="F916" s="72"/>
      <c r="G916" s="72"/>
      <c r="H916" s="72"/>
      <c r="I916" s="72"/>
      <c r="J916" s="72"/>
      <c r="K916" s="72"/>
      <c r="L916" s="72"/>
      <c r="M916" s="72"/>
      <c r="N916" s="72"/>
      <c r="O916" s="72"/>
      <c r="P916" s="72"/>
      <c r="Q916" s="72"/>
      <c r="R916" s="72"/>
      <c r="S916" s="72"/>
      <c r="T916" s="72"/>
      <c r="U916" s="72"/>
      <c r="V916" s="72"/>
      <c r="W916" s="72"/>
      <c r="X916" s="72"/>
      <c r="Y916" s="72"/>
      <c r="Z916" s="72"/>
      <c r="AA916" s="72"/>
      <c r="AB916" s="72"/>
      <c r="AC916" s="72"/>
      <c r="AD916" s="72"/>
      <c r="AE916" s="72"/>
      <c r="AF916" s="72"/>
      <c r="AG916" s="72"/>
      <c r="AH916" s="72"/>
      <c r="AI916" s="72"/>
      <c r="AJ916" s="72"/>
    </row>
    <row r="917" spans="1:36" ht="13" x14ac:dyDescent="0.15">
      <c r="A917" s="72"/>
      <c r="B917" s="72"/>
      <c r="C917" s="72"/>
      <c r="D917" s="72"/>
      <c r="E917" s="72"/>
      <c r="F917" s="72"/>
      <c r="G917" s="72"/>
      <c r="H917" s="72"/>
      <c r="I917" s="72"/>
      <c r="J917" s="72"/>
      <c r="K917" s="72"/>
      <c r="L917" s="72"/>
      <c r="M917" s="72"/>
      <c r="N917" s="72"/>
      <c r="O917" s="72"/>
      <c r="P917" s="72"/>
      <c r="Q917" s="72"/>
      <c r="R917" s="72"/>
      <c r="S917" s="72"/>
      <c r="T917" s="72"/>
      <c r="U917" s="72"/>
      <c r="V917" s="72"/>
      <c r="W917" s="72"/>
      <c r="X917" s="72"/>
      <c r="Y917" s="72"/>
      <c r="Z917" s="72"/>
      <c r="AA917" s="72"/>
      <c r="AB917" s="72"/>
      <c r="AC917" s="72"/>
      <c r="AD917" s="72"/>
      <c r="AE917" s="72"/>
      <c r="AF917" s="72"/>
      <c r="AG917" s="72"/>
      <c r="AH917" s="72"/>
      <c r="AI917" s="72"/>
      <c r="AJ917" s="72"/>
    </row>
    <row r="918" spans="1:36" ht="13" x14ac:dyDescent="0.15">
      <c r="A918" s="72"/>
      <c r="B918" s="72"/>
      <c r="C918" s="72"/>
      <c r="D918" s="72"/>
      <c r="E918" s="72"/>
      <c r="F918" s="72"/>
      <c r="G918" s="72"/>
      <c r="H918" s="72"/>
      <c r="I918" s="72"/>
      <c r="J918" s="72"/>
      <c r="K918" s="72"/>
      <c r="L918" s="72"/>
      <c r="M918" s="72"/>
      <c r="N918" s="72"/>
      <c r="O918" s="72"/>
      <c r="P918" s="72"/>
      <c r="Q918" s="72"/>
      <c r="R918" s="72"/>
      <c r="S918" s="72"/>
      <c r="T918" s="72"/>
      <c r="U918" s="72"/>
      <c r="V918" s="72"/>
      <c r="W918" s="72"/>
      <c r="X918" s="72"/>
      <c r="Y918" s="72"/>
      <c r="Z918" s="72"/>
      <c r="AA918" s="72"/>
      <c r="AB918" s="72"/>
      <c r="AC918" s="72"/>
      <c r="AD918" s="72"/>
      <c r="AE918" s="72"/>
      <c r="AF918" s="72"/>
      <c r="AG918" s="72"/>
      <c r="AH918" s="72"/>
      <c r="AI918" s="72"/>
      <c r="AJ918" s="72"/>
    </row>
    <row r="919" spans="1:36" ht="13" x14ac:dyDescent="0.15">
      <c r="A919" s="72"/>
      <c r="B919" s="72"/>
      <c r="C919" s="72"/>
      <c r="D919" s="72"/>
      <c r="E919" s="72"/>
      <c r="F919" s="72"/>
      <c r="G919" s="72"/>
      <c r="H919" s="72"/>
      <c r="I919" s="72"/>
      <c r="J919" s="72"/>
      <c r="K919" s="72"/>
      <c r="L919" s="72"/>
      <c r="M919" s="72"/>
      <c r="N919" s="72"/>
      <c r="O919" s="72"/>
      <c r="P919" s="72"/>
      <c r="Q919" s="72"/>
      <c r="R919" s="72"/>
      <c r="S919" s="72"/>
      <c r="T919" s="72"/>
      <c r="U919" s="72"/>
      <c r="V919" s="72"/>
      <c r="W919" s="72"/>
      <c r="X919" s="72"/>
      <c r="Y919" s="72"/>
      <c r="Z919" s="72"/>
      <c r="AA919" s="72"/>
      <c r="AB919" s="72"/>
      <c r="AC919" s="72"/>
      <c r="AD919" s="72"/>
      <c r="AE919" s="72"/>
      <c r="AF919" s="72"/>
      <c r="AG919" s="72"/>
      <c r="AH919" s="72"/>
      <c r="AI919" s="72"/>
      <c r="AJ919" s="72"/>
    </row>
    <row r="920" spans="1:36" ht="13" x14ac:dyDescent="0.15">
      <c r="A920" s="72"/>
      <c r="B920" s="72"/>
      <c r="C920" s="72"/>
      <c r="D920" s="72"/>
      <c r="E920" s="72"/>
      <c r="F920" s="72"/>
      <c r="G920" s="72"/>
      <c r="H920" s="72"/>
      <c r="I920" s="72"/>
      <c r="J920" s="72"/>
      <c r="K920" s="72"/>
      <c r="L920" s="72"/>
      <c r="M920" s="72"/>
      <c r="N920" s="72"/>
      <c r="O920" s="72"/>
      <c r="P920" s="72"/>
      <c r="Q920" s="72"/>
      <c r="R920" s="72"/>
      <c r="S920" s="72"/>
      <c r="T920" s="72"/>
      <c r="U920" s="72"/>
      <c r="V920" s="72"/>
      <c r="W920" s="72"/>
      <c r="X920" s="72"/>
      <c r="Y920" s="72"/>
      <c r="Z920" s="72"/>
      <c r="AA920" s="72"/>
      <c r="AB920" s="72"/>
      <c r="AC920" s="72"/>
      <c r="AD920" s="72"/>
      <c r="AE920" s="72"/>
      <c r="AF920" s="72"/>
      <c r="AG920" s="72"/>
      <c r="AH920" s="72"/>
      <c r="AI920" s="72"/>
      <c r="AJ920" s="72"/>
    </row>
    <row r="921" spans="1:36" ht="13" x14ac:dyDescent="0.15">
      <c r="A921" s="72"/>
      <c r="B921" s="72"/>
      <c r="C921" s="72"/>
      <c r="D921" s="72"/>
      <c r="E921" s="72"/>
      <c r="F921" s="72"/>
      <c r="G921" s="72"/>
      <c r="H921" s="72"/>
      <c r="I921" s="72"/>
      <c r="J921" s="72"/>
      <c r="K921" s="72"/>
      <c r="L921" s="72"/>
      <c r="M921" s="72"/>
      <c r="N921" s="72"/>
      <c r="O921" s="72"/>
      <c r="P921" s="72"/>
      <c r="Q921" s="72"/>
      <c r="R921" s="72"/>
      <c r="S921" s="72"/>
      <c r="T921" s="72"/>
      <c r="U921" s="72"/>
      <c r="V921" s="72"/>
      <c r="W921" s="72"/>
      <c r="X921" s="72"/>
      <c r="Y921" s="72"/>
      <c r="Z921" s="72"/>
      <c r="AA921" s="72"/>
      <c r="AB921" s="72"/>
      <c r="AC921" s="72"/>
      <c r="AD921" s="72"/>
      <c r="AE921" s="72"/>
      <c r="AF921" s="72"/>
      <c r="AG921" s="72"/>
      <c r="AH921" s="72"/>
      <c r="AI921" s="72"/>
      <c r="AJ921" s="72"/>
    </row>
    <row r="922" spans="1:36" ht="13" x14ac:dyDescent="0.15">
      <c r="A922" s="72"/>
      <c r="B922" s="72"/>
      <c r="C922" s="72"/>
      <c r="D922" s="72"/>
      <c r="E922" s="72"/>
      <c r="F922" s="72"/>
      <c r="G922" s="72"/>
      <c r="H922" s="72"/>
      <c r="I922" s="72"/>
      <c r="J922" s="72"/>
      <c r="K922" s="72"/>
      <c r="L922" s="72"/>
      <c r="M922" s="72"/>
      <c r="N922" s="72"/>
      <c r="O922" s="72"/>
      <c r="P922" s="72"/>
      <c r="Q922" s="72"/>
      <c r="R922" s="72"/>
      <c r="S922" s="72"/>
      <c r="T922" s="72"/>
      <c r="U922" s="72"/>
      <c r="V922" s="72"/>
      <c r="W922" s="72"/>
      <c r="X922" s="72"/>
      <c r="Y922" s="72"/>
      <c r="Z922" s="72"/>
      <c r="AA922" s="72"/>
      <c r="AB922" s="72"/>
      <c r="AC922" s="72"/>
      <c r="AD922" s="72"/>
      <c r="AE922" s="72"/>
      <c r="AF922" s="72"/>
      <c r="AG922" s="72"/>
      <c r="AH922" s="72"/>
      <c r="AI922" s="72"/>
      <c r="AJ922" s="72"/>
    </row>
    <row r="923" spans="1:36" ht="13" x14ac:dyDescent="0.15">
      <c r="A923" s="72"/>
      <c r="B923" s="72"/>
      <c r="C923" s="72"/>
      <c r="D923" s="72"/>
      <c r="E923" s="72"/>
      <c r="F923" s="72"/>
      <c r="G923" s="72"/>
      <c r="H923" s="72"/>
      <c r="I923" s="72"/>
      <c r="J923" s="72"/>
      <c r="K923" s="72"/>
      <c r="L923" s="72"/>
      <c r="M923" s="72"/>
      <c r="N923" s="72"/>
      <c r="O923" s="72"/>
      <c r="P923" s="72"/>
      <c r="Q923" s="72"/>
      <c r="R923" s="72"/>
      <c r="S923" s="72"/>
      <c r="T923" s="72"/>
      <c r="U923" s="72"/>
      <c r="V923" s="72"/>
      <c r="W923" s="72"/>
      <c r="X923" s="72"/>
      <c r="Y923" s="72"/>
      <c r="Z923" s="72"/>
      <c r="AA923" s="72"/>
      <c r="AB923" s="72"/>
      <c r="AC923" s="72"/>
      <c r="AD923" s="72"/>
      <c r="AE923" s="72"/>
      <c r="AF923" s="72"/>
      <c r="AG923" s="72"/>
      <c r="AH923" s="72"/>
      <c r="AI923" s="72"/>
      <c r="AJ923" s="72"/>
    </row>
    <row r="924" spans="1:36" ht="13" x14ac:dyDescent="0.15">
      <c r="A924" s="72"/>
      <c r="B924" s="72"/>
      <c r="C924" s="72"/>
      <c r="D924" s="72"/>
      <c r="E924" s="72"/>
      <c r="F924" s="72"/>
      <c r="G924" s="72"/>
      <c r="H924" s="72"/>
      <c r="I924" s="72"/>
      <c r="J924" s="72"/>
      <c r="K924" s="72"/>
      <c r="L924" s="72"/>
      <c r="M924" s="72"/>
      <c r="N924" s="72"/>
      <c r="O924" s="72"/>
      <c r="P924" s="72"/>
      <c r="Q924" s="72"/>
      <c r="R924" s="72"/>
      <c r="S924" s="72"/>
      <c r="T924" s="72"/>
      <c r="U924" s="72"/>
      <c r="V924" s="72"/>
      <c r="W924" s="72"/>
      <c r="X924" s="72"/>
      <c r="Y924" s="72"/>
      <c r="Z924" s="72"/>
      <c r="AA924" s="72"/>
      <c r="AB924" s="72"/>
      <c r="AC924" s="72"/>
      <c r="AD924" s="72"/>
      <c r="AE924" s="72"/>
      <c r="AF924" s="72"/>
      <c r="AG924" s="72"/>
      <c r="AH924" s="72"/>
      <c r="AI924" s="72"/>
      <c r="AJ924" s="72"/>
    </row>
    <row r="925" spans="1:36" ht="13" x14ac:dyDescent="0.15">
      <c r="A925" s="72"/>
      <c r="B925" s="72"/>
      <c r="C925" s="72"/>
      <c r="D925" s="72"/>
      <c r="E925" s="72"/>
      <c r="F925" s="72"/>
      <c r="G925" s="72"/>
      <c r="H925" s="72"/>
      <c r="I925" s="72"/>
      <c r="J925" s="72"/>
      <c r="K925" s="72"/>
      <c r="L925" s="72"/>
      <c r="M925" s="72"/>
      <c r="N925" s="72"/>
      <c r="O925" s="72"/>
      <c r="P925" s="72"/>
      <c r="Q925" s="72"/>
      <c r="R925" s="72"/>
      <c r="S925" s="72"/>
      <c r="T925" s="72"/>
      <c r="U925" s="72"/>
      <c r="V925" s="72"/>
      <c r="W925" s="72"/>
      <c r="X925" s="72"/>
      <c r="Y925" s="72"/>
      <c r="Z925" s="72"/>
      <c r="AA925" s="72"/>
      <c r="AB925" s="72"/>
      <c r="AC925" s="72"/>
      <c r="AD925" s="72"/>
      <c r="AE925" s="72"/>
      <c r="AF925" s="72"/>
      <c r="AG925" s="72"/>
      <c r="AH925" s="72"/>
      <c r="AI925" s="72"/>
      <c r="AJ925" s="72"/>
    </row>
    <row r="926" spans="1:36" ht="13" x14ac:dyDescent="0.15">
      <c r="A926" s="72"/>
      <c r="B926" s="72"/>
      <c r="C926" s="72"/>
      <c r="D926" s="72"/>
      <c r="E926" s="72"/>
      <c r="F926" s="72"/>
      <c r="G926" s="72"/>
      <c r="H926" s="72"/>
      <c r="I926" s="72"/>
      <c r="J926" s="72"/>
      <c r="K926" s="72"/>
      <c r="L926" s="72"/>
      <c r="M926" s="72"/>
      <c r="N926" s="72"/>
      <c r="O926" s="72"/>
      <c r="P926" s="72"/>
      <c r="Q926" s="72"/>
      <c r="R926" s="72"/>
      <c r="S926" s="72"/>
      <c r="T926" s="72"/>
      <c r="U926" s="72"/>
      <c r="V926" s="72"/>
      <c r="W926" s="72"/>
      <c r="X926" s="72"/>
      <c r="Y926" s="72"/>
      <c r="Z926" s="72"/>
      <c r="AA926" s="72"/>
      <c r="AB926" s="72"/>
      <c r="AC926" s="72"/>
      <c r="AD926" s="72"/>
      <c r="AE926" s="72"/>
      <c r="AF926" s="72"/>
      <c r="AG926" s="72"/>
      <c r="AH926" s="72"/>
      <c r="AI926" s="72"/>
      <c r="AJ926" s="72"/>
    </row>
    <row r="927" spans="1:36" ht="13" x14ac:dyDescent="0.15">
      <c r="A927" s="72"/>
      <c r="B927" s="72"/>
      <c r="C927" s="72"/>
      <c r="D927" s="72"/>
      <c r="E927" s="72"/>
      <c r="F927" s="72"/>
      <c r="G927" s="72"/>
      <c r="H927" s="72"/>
      <c r="I927" s="72"/>
      <c r="J927" s="72"/>
      <c r="K927" s="72"/>
      <c r="L927" s="72"/>
      <c r="M927" s="72"/>
      <c r="N927" s="72"/>
      <c r="O927" s="72"/>
      <c r="P927" s="72"/>
      <c r="Q927" s="72"/>
      <c r="R927" s="72"/>
      <c r="S927" s="72"/>
      <c r="T927" s="72"/>
      <c r="U927" s="72"/>
      <c r="V927" s="72"/>
      <c r="W927" s="72"/>
      <c r="X927" s="72"/>
      <c r="Y927" s="72"/>
      <c r="Z927" s="72"/>
      <c r="AA927" s="72"/>
      <c r="AB927" s="72"/>
      <c r="AC927" s="72"/>
      <c r="AD927" s="72"/>
      <c r="AE927" s="72"/>
      <c r="AF927" s="72"/>
      <c r="AG927" s="72"/>
      <c r="AH927" s="72"/>
      <c r="AI927" s="72"/>
      <c r="AJ927" s="72"/>
    </row>
    <row r="928" spans="1:36" ht="13" x14ac:dyDescent="0.15">
      <c r="A928" s="72"/>
      <c r="B928" s="72"/>
      <c r="C928" s="72"/>
      <c r="D928" s="72"/>
      <c r="E928" s="72"/>
      <c r="F928" s="72"/>
      <c r="G928" s="72"/>
      <c r="H928" s="72"/>
      <c r="I928" s="72"/>
      <c r="J928" s="72"/>
      <c r="K928" s="72"/>
      <c r="L928" s="72"/>
      <c r="M928" s="72"/>
      <c r="N928" s="72"/>
      <c r="O928" s="72"/>
      <c r="P928" s="72"/>
      <c r="Q928" s="72"/>
      <c r="R928" s="72"/>
      <c r="S928" s="72"/>
      <c r="T928" s="72"/>
      <c r="U928" s="72"/>
      <c r="V928" s="72"/>
      <c r="W928" s="72"/>
      <c r="X928" s="72"/>
      <c r="Y928" s="72"/>
      <c r="Z928" s="72"/>
      <c r="AA928" s="72"/>
      <c r="AB928" s="72"/>
      <c r="AC928" s="72"/>
      <c r="AD928" s="72"/>
      <c r="AE928" s="72"/>
      <c r="AF928" s="72"/>
      <c r="AG928" s="72"/>
      <c r="AH928" s="72"/>
      <c r="AI928" s="72"/>
      <c r="AJ928" s="72"/>
    </row>
    <row r="929" spans="1:36" ht="13" x14ac:dyDescent="0.15">
      <c r="A929" s="72"/>
      <c r="B929" s="72"/>
      <c r="C929" s="72"/>
      <c r="D929" s="72"/>
      <c r="E929" s="72"/>
      <c r="F929" s="72"/>
      <c r="G929" s="72"/>
      <c r="H929" s="72"/>
      <c r="I929" s="72"/>
      <c r="J929" s="72"/>
      <c r="K929" s="72"/>
      <c r="L929" s="72"/>
      <c r="M929" s="72"/>
      <c r="N929" s="72"/>
      <c r="O929" s="72"/>
      <c r="P929" s="72"/>
      <c r="Q929" s="72"/>
      <c r="R929" s="72"/>
      <c r="S929" s="72"/>
      <c r="T929" s="72"/>
      <c r="U929" s="72"/>
      <c r="V929" s="72"/>
      <c r="W929" s="72"/>
      <c r="X929" s="72"/>
      <c r="Y929" s="72"/>
      <c r="Z929" s="72"/>
      <c r="AA929" s="72"/>
      <c r="AB929" s="72"/>
      <c r="AC929" s="72"/>
      <c r="AD929" s="72"/>
      <c r="AE929" s="72"/>
      <c r="AF929" s="72"/>
      <c r="AG929" s="72"/>
      <c r="AH929" s="72"/>
      <c r="AI929" s="72"/>
      <c r="AJ929" s="72"/>
    </row>
    <row r="930" spans="1:36" ht="13" x14ac:dyDescent="0.15">
      <c r="A930" s="72"/>
      <c r="B930" s="72"/>
      <c r="C930" s="72"/>
      <c r="D930" s="72"/>
      <c r="E930" s="72"/>
      <c r="F930" s="72"/>
      <c r="G930" s="72"/>
      <c r="H930" s="72"/>
      <c r="I930" s="72"/>
      <c r="J930" s="72"/>
      <c r="K930" s="72"/>
      <c r="L930" s="72"/>
      <c r="M930" s="72"/>
      <c r="N930" s="72"/>
      <c r="O930" s="72"/>
      <c r="P930" s="72"/>
      <c r="Q930" s="72"/>
      <c r="R930" s="72"/>
      <c r="S930" s="72"/>
      <c r="T930" s="72"/>
      <c r="U930" s="72"/>
      <c r="V930" s="72"/>
      <c r="W930" s="72"/>
      <c r="X930" s="72"/>
      <c r="Y930" s="72"/>
      <c r="Z930" s="72"/>
      <c r="AA930" s="72"/>
      <c r="AB930" s="72"/>
      <c r="AC930" s="72"/>
      <c r="AD930" s="72"/>
      <c r="AE930" s="72"/>
      <c r="AF930" s="72"/>
      <c r="AG930" s="72"/>
      <c r="AH930" s="72"/>
      <c r="AI930" s="72"/>
      <c r="AJ930" s="72"/>
    </row>
    <row r="931" spans="1:36" ht="13" x14ac:dyDescent="0.15">
      <c r="A931" s="72"/>
      <c r="B931" s="72"/>
      <c r="C931" s="72"/>
      <c r="D931" s="72"/>
      <c r="E931" s="72"/>
      <c r="F931" s="72"/>
      <c r="G931" s="72"/>
      <c r="H931" s="72"/>
      <c r="I931" s="72"/>
      <c r="J931" s="72"/>
      <c r="K931" s="72"/>
      <c r="L931" s="72"/>
      <c r="M931" s="72"/>
      <c r="N931" s="72"/>
      <c r="O931" s="72"/>
      <c r="P931" s="72"/>
      <c r="Q931" s="72"/>
      <c r="R931" s="72"/>
      <c r="S931" s="72"/>
      <c r="T931" s="72"/>
      <c r="U931" s="72"/>
      <c r="V931" s="72"/>
      <c r="W931" s="72"/>
      <c r="X931" s="72"/>
      <c r="Y931" s="72"/>
      <c r="Z931" s="72"/>
      <c r="AA931" s="72"/>
      <c r="AB931" s="72"/>
      <c r="AC931" s="72"/>
      <c r="AD931" s="72"/>
      <c r="AE931" s="72"/>
      <c r="AF931" s="72"/>
      <c r="AG931" s="72"/>
      <c r="AH931" s="72"/>
      <c r="AI931" s="72"/>
      <c r="AJ931" s="72"/>
    </row>
    <row r="932" spans="1:36" ht="13" x14ac:dyDescent="0.15">
      <c r="A932" s="72"/>
      <c r="B932" s="72"/>
      <c r="C932" s="72"/>
      <c r="D932" s="72"/>
      <c r="E932" s="72"/>
      <c r="F932" s="72"/>
      <c r="G932" s="72"/>
      <c r="H932" s="72"/>
      <c r="I932" s="72"/>
      <c r="J932" s="72"/>
      <c r="K932" s="72"/>
      <c r="L932" s="72"/>
      <c r="M932" s="72"/>
      <c r="N932" s="72"/>
      <c r="O932" s="72"/>
      <c r="P932" s="72"/>
      <c r="Q932" s="72"/>
      <c r="R932" s="72"/>
      <c r="S932" s="72"/>
      <c r="T932" s="72"/>
      <c r="U932" s="72"/>
      <c r="V932" s="72"/>
      <c r="W932" s="72"/>
      <c r="X932" s="72"/>
      <c r="Y932" s="72"/>
      <c r="Z932" s="72"/>
      <c r="AA932" s="72"/>
      <c r="AB932" s="72"/>
      <c r="AC932" s="72"/>
      <c r="AD932" s="72"/>
      <c r="AE932" s="72"/>
      <c r="AF932" s="72"/>
      <c r="AG932" s="72"/>
      <c r="AH932" s="72"/>
      <c r="AI932" s="72"/>
      <c r="AJ932" s="72"/>
    </row>
    <row r="933" spans="1:36" ht="13" x14ac:dyDescent="0.15">
      <c r="A933" s="72"/>
      <c r="B933" s="72"/>
      <c r="C933" s="72"/>
      <c r="D933" s="72"/>
      <c r="E933" s="72"/>
      <c r="F933" s="72"/>
      <c r="G933" s="72"/>
      <c r="H933" s="72"/>
      <c r="I933" s="72"/>
      <c r="J933" s="72"/>
      <c r="K933" s="72"/>
      <c r="L933" s="72"/>
      <c r="M933" s="72"/>
      <c r="N933" s="72"/>
      <c r="O933" s="72"/>
      <c r="P933" s="72"/>
      <c r="Q933" s="72"/>
      <c r="R933" s="72"/>
      <c r="S933" s="72"/>
      <c r="T933" s="72"/>
      <c r="U933" s="72"/>
      <c r="V933" s="72"/>
      <c r="W933" s="72"/>
      <c r="X933" s="72"/>
      <c r="Y933" s="72"/>
      <c r="Z933" s="72"/>
      <c r="AA933" s="72"/>
      <c r="AB933" s="72"/>
      <c r="AC933" s="72"/>
      <c r="AD933" s="72"/>
      <c r="AE933" s="72"/>
      <c r="AF933" s="72"/>
      <c r="AG933" s="72"/>
      <c r="AH933" s="72"/>
      <c r="AI933" s="72"/>
      <c r="AJ933" s="72"/>
    </row>
    <row r="934" spans="1:36" ht="13" x14ac:dyDescent="0.15">
      <c r="A934" s="72"/>
      <c r="B934" s="72"/>
      <c r="C934" s="72"/>
      <c r="D934" s="72"/>
      <c r="E934" s="72"/>
      <c r="F934" s="72"/>
      <c r="G934" s="72"/>
      <c r="H934" s="72"/>
      <c r="I934" s="72"/>
      <c r="J934" s="72"/>
      <c r="K934" s="72"/>
      <c r="L934" s="72"/>
      <c r="M934" s="72"/>
      <c r="N934" s="72"/>
      <c r="O934" s="72"/>
      <c r="P934" s="72"/>
      <c r="Q934" s="72"/>
      <c r="R934" s="72"/>
      <c r="S934" s="72"/>
      <c r="T934" s="72"/>
      <c r="U934" s="72"/>
      <c r="V934" s="72"/>
      <c r="W934" s="72"/>
      <c r="X934" s="72"/>
      <c r="Y934" s="72"/>
      <c r="Z934" s="72"/>
      <c r="AA934" s="72"/>
      <c r="AB934" s="72"/>
      <c r="AC934" s="72"/>
      <c r="AD934" s="72"/>
      <c r="AE934" s="72"/>
      <c r="AF934" s="72"/>
      <c r="AG934" s="72"/>
      <c r="AH934" s="72"/>
      <c r="AI934" s="72"/>
      <c r="AJ934" s="72"/>
    </row>
    <row r="935" spans="1:36" ht="13" x14ac:dyDescent="0.15">
      <c r="A935" s="72"/>
      <c r="B935" s="72"/>
      <c r="C935" s="72"/>
      <c r="D935" s="72"/>
      <c r="E935" s="72"/>
      <c r="F935" s="72"/>
      <c r="G935" s="72"/>
      <c r="H935" s="72"/>
      <c r="I935" s="72"/>
      <c r="J935" s="72"/>
      <c r="K935" s="72"/>
      <c r="L935" s="72"/>
      <c r="M935" s="72"/>
      <c r="N935" s="72"/>
      <c r="O935" s="72"/>
      <c r="P935" s="72"/>
      <c r="Q935" s="72"/>
      <c r="R935" s="72"/>
      <c r="S935" s="72"/>
      <c r="T935" s="72"/>
      <c r="U935" s="72"/>
      <c r="V935" s="72"/>
      <c r="W935" s="72"/>
      <c r="X935" s="72"/>
      <c r="Y935" s="72"/>
      <c r="Z935" s="72"/>
      <c r="AA935" s="72"/>
      <c r="AB935" s="72"/>
      <c r="AC935" s="72"/>
      <c r="AD935" s="72"/>
      <c r="AE935" s="72"/>
      <c r="AF935" s="72"/>
      <c r="AG935" s="72"/>
      <c r="AH935" s="72"/>
      <c r="AI935" s="72"/>
      <c r="AJ935" s="72"/>
    </row>
    <row r="936" spans="1:36" ht="13" x14ac:dyDescent="0.15">
      <c r="A936" s="72"/>
      <c r="B936" s="72"/>
      <c r="C936" s="72"/>
      <c r="D936" s="72"/>
      <c r="E936" s="72"/>
      <c r="F936" s="72"/>
      <c r="G936" s="72"/>
      <c r="H936" s="72"/>
      <c r="I936" s="72"/>
      <c r="J936" s="72"/>
      <c r="K936" s="72"/>
      <c r="L936" s="72"/>
      <c r="M936" s="72"/>
      <c r="N936" s="72"/>
      <c r="O936" s="72"/>
      <c r="P936" s="72"/>
      <c r="Q936" s="72"/>
      <c r="R936" s="72"/>
      <c r="S936" s="72"/>
      <c r="T936" s="72"/>
      <c r="U936" s="72"/>
      <c r="V936" s="72"/>
      <c r="W936" s="72"/>
      <c r="X936" s="72"/>
      <c r="Y936" s="72"/>
      <c r="Z936" s="72"/>
      <c r="AA936" s="72"/>
      <c r="AB936" s="72"/>
      <c r="AC936" s="72"/>
      <c r="AD936" s="72"/>
      <c r="AE936" s="72"/>
      <c r="AF936" s="72"/>
      <c r="AG936" s="72"/>
      <c r="AH936" s="72"/>
      <c r="AI936" s="72"/>
      <c r="AJ936" s="72"/>
    </row>
    <row r="937" spans="1:36" ht="13" x14ac:dyDescent="0.15">
      <c r="A937" s="72"/>
      <c r="B937" s="72"/>
      <c r="C937" s="72"/>
      <c r="D937" s="72"/>
      <c r="E937" s="72"/>
      <c r="F937" s="72"/>
      <c r="G937" s="72"/>
      <c r="H937" s="72"/>
      <c r="I937" s="72"/>
      <c r="J937" s="72"/>
      <c r="K937" s="72"/>
      <c r="L937" s="72"/>
      <c r="M937" s="72"/>
      <c r="N937" s="72"/>
      <c r="O937" s="72"/>
      <c r="P937" s="72"/>
      <c r="Q937" s="72"/>
      <c r="R937" s="72"/>
      <c r="S937" s="72"/>
      <c r="T937" s="72"/>
      <c r="U937" s="72"/>
      <c r="V937" s="72"/>
      <c r="W937" s="72"/>
      <c r="X937" s="72"/>
      <c r="Y937" s="72"/>
      <c r="Z937" s="72"/>
      <c r="AA937" s="72"/>
      <c r="AB937" s="72"/>
      <c r="AC937" s="72"/>
      <c r="AD937" s="72"/>
      <c r="AE937" s="72"/>
      <c r="AF937" s="72"/>
      <c r="AG937" s="72"/>
      <c r="AH937" s="72"/>
      <c r="AI937" s="72"/>
      <c r="AJ937" s="72"/>
    </row>
    <row r="938" spans="1:36" ht="13" x14ac:dyDescent="0.15">
      <c r="A938" s="72"/>
      <c r="B938" s="72"/>
      <c r="C938" s="72"/>
      <c r="D938" s="72"/>
      <c r="E938" s="72"/>
      <c r="F938" s="72"/>
      <c r="G938" s="72"/>
      <c r="H938" s="72"/>
      <c r="I938" s="72"/>
      <c r="J938" s="72"/>
      <c r="K938" s="72"/>
      <c r="L938" s="72"/>
      <c r="M938" s="72"/>
      <c r="N938" s="72"/>
      <c r="O938" s="72"/>
      <c r="P938" s="72"/>
      <c r="Q938" s="72"/>
      <c r="R938" s="72"/>
      <c r="S938" s="72"/>
      <c r="T938" s="72"/>
      <c r="U938" s="72"/>
      <c r="V938" s="72"/>
      <c r="W938" s="72"/>
      <c r="X938" s="72"/>
      <c r="Y938" s="72"/>
      <c r="Z938" s="72"/>
      <c r="AA938" s="72"/>
      <c r="AB938" s="72"/>
      <c r="AC938" s="72"/>
      <c r="AD938" s="72"/>
      <c r="AE938" s="72"/>
      <c r="AF938" s="72"/>
      <c r="AG938" s="72"/>
      <c r="AH938" s="72"/>
      <c r="AI938" s="72"/>
      <c r="AJ938" s="72"/>
    </row>
    <row r="939" spans="1:36" ht="13" x14ac:dyDescent="0.15">
      <c r="A939" s="72"/>
      <c r="B939" s="72"/>
      <c r="C939" s="72"/>
      <c r="D939" s="72"/>
      <c r="E939" s="72"/>
      <c r="F939" s="72"/>
      <c r="G939" s="72"/>
      <c r="H939" s="72"/>
      <c r="I939" s="72"/>
      <c r="J939" s="72"/>
      <c r="K939" s="72"/>
      <c r="L939" s="72"/>
      <c r="M939" s="72"/>
      <c r="N939" s="72"/>
      <c r="O939" s="72"/>
      <c r="P939" s="72"/>
      <c r="Q939" s="72"/>
      <c r="R939" s="72"/>
      <c r="S939" s="72"/>
      <c r="T939" s="72"/>
      <c r="U939" s="72"/>
      <c r="V939" s="72"/>
      <c r="W939" s="72"/>
      <c r="X939" s="72"/>
      <c r="Y939" s="72"/>
      <c r="Z939" s="72"/>
      <c r="AA939" s="72"/>
      <c r="AB939" s="72"/>
      <c r="AC939" s="72"/>
      <c r="AD939" s="72"/>
      <c r="AE939" s="72"/>
      <c r="AF939" s="72"/>
      <c r="AG939" s="72"/>
      <c r="AH939" s="72"/>
      <c r="AI939" s="72"/>
      <c r="AJ939" s="72"/>
    </row>
    <row r="940" spans="1:36" ht="13" x14ac:dyDescent="0.15">
      <c r="A940" s="72"/>
      <c r="B940" s="72"/>
      <c r="C940" s="72"/>
      <c r="D940" s="72"/>
      <c r="E940" s="72"/>
      <c r="F940" s="72"/>
      <c r="G940" s="72"/>
      <c r="H940" s="72"/>
      <c r="I940" s="72"/>
      <c r="J940" s="72"/>
      <c r="K940" s="72"/>
      <c r="L940" s="72"/>
      <c r="M940" s="72"/>
      <c r="N940" s="72"/>
      <c r="O940" s="72"/>
      <c r="P940" s="72"/>
      <c r="Q940" s="72"/>
      <c r="R940" s="72"/>
      <c r="S940" s="72"/>
      <c r="T940" s="72"/>
      <c r="U940" s="72"/>
      <c r="V940" s="72"/>
      <c r="W940" s="72"/>
      <c r="X940" s="72"/>
      <c r="Y940" s="72"/>
      <c r="Z940" s="72"/>
      <c r="AA940" s="72"/>
      <c r="AB940" s="72"/>
      <c r="AC940" s="72"/>
      <c r="AD940" s="72"/>
      <c r="AE940" s="72"/>
      <c r="AF940" s="72"/>
      <c r="AG940" s="72"/>
      <c r="AH940" s="72"/>
      <c r="AI940" s="72"/>
      <c r="AJ940" s="72"/>
    </row>
    <row r="941" spans="1:36" ht="13" x14ac:dyDescent="0.15">
      <c r="A941" s="72"/>
      <c r="B941" s="72"/>
      <c r="C941" s="72"/>
      <c r="D941" s="72"/>
      <c r="E941" s="72"/>
      <c r="F941" s="72"/>
      <c r="G941" s="72"/>
      <c r="H941" s="72"/>
      <c r="I941" s="72"/>
      <c r="J941" s="72"/>
      <c r="K941" s="72"/>
      <c r="L941" s="72"/>
      <c r="M941" s="72"/>
      <c r="N941" s="72"/>
      <c r="O941" s="72"/>
      <c r="P941" s="72"/>
      <c r="Q941" s="72"/>
      <c r="R941" s="72"/>
      <c r="S941" s="72"/>
      <c r="T941" s="72"/>
      <c r="U941" s="72"/>
      <c r="V941" s="72"/>
      <c r="W941" s="72"/>
      <c r="X941" s="72"/>
      <c r="Y941" s="72"/>
      <c r="Z941" s="72"/>
      <c r="AA941" s="72"/>
      <c r="AB941" s="72"/>
      <c r="AC941" s="72"/>
      <c r="AD941" s="72"/>
      <c r="AE941" s="72"/>
      <c r="AF941" s="72"/>
      <c r="AG941" s="72"/>
      <c r="AH941" s="72"/>
      <c r="AI941" s="72"/>
      <c r="AJ941" s="72"/>
    </row>
    <row r="942" spans="1:36" ht="13" x14ac:dyDescent="0.15">
      <c r="A942" s="72"/>
      <c r="B942" s="72"/>
      <c r="C942" s="72"/>
      <c r="D942" s="72"/>
      <c r="E942" s="72"/>
      <c r="F942" s="72"/>
      <c r="G942" s="72"/>
      <c r="H942" s="72"/>
      <c r="I942" s="72"/>
      <c r="J942" s="72"/>
      <c r="K942" s="72"/>
      <c r="L942" s="72"/>
      <c r="M942" s="72"/>
      <c r="N942" s="72"/>
      <c r="O942" s="72"/>
      <c r="P942" s="72"/>
      <c r="Q942" s="72"/>
      <c r="R942" s="72"/>
      <c r="S942" s="72"/>
      <c r="T942" s="72"/>
      <c r="U942" s="72"/>
      <c r="V942" s="72"/>
      <c r="W942" s="72"/>
      <c r="X942" s="72"/>
      <c r="Y942" s="72"/>
      <c r="Z942" s="72"/>
      <c r="AA942" s="72"/>
      <c r="AB942" s="72"/>
      <c r="AC942" s="72"/>
      <c r="AD942" s="72"/>
      <c r="AE942" s="72"/>
      <c r="AF942" s="72"/>
      <c r="AG942" s="72"/>
      <c r="AH942" s="72"/>
      <c r="AI942" s="72"/>
      <c r="AJ942" s="72"/>
    </row>
    <row r="943" spans="1:36" ht="13" x14ac:dyDescent="0.15">
      <c r="A943" s="72"/>
      <c r="B943" s="72"/>
      <c r="C943" s="72"/>
      <c r="D943" s="72"/>
      <c r="E943" s="72"/>
      <c r="F943" s="72"/>
      <c r="G943" s="72"/>
      <c r="H943" s="72"/>
      <c r="I943" s="72"/>
      <c r="J943" s="72"/>
      <c r="K943" s="72"/>
      <c r="L943" s="72"/>
      <c r="M943" s="72"/>
      <c r="N943" s="72"/>
      <c r="O943" s="72"/>
      <c r="P943" s="72"/>
      <c r="Q943" s="72"/>
      <c r="R943" s="72"/>
      <c r="S943" s="72"/>
      <c r="T943" s="72"/>
      <c r="U943" s="72"/>
      <c r="V943" s="72"/>
      <c r="W943" s="72"/>
      <c r="X943" s="72"/>
      <c r="Y943" s="72"/>
      <c r="Z943" s="72"/>
      <c r="AA943" s="72"/>
      <c r="AB943" s="72"/>
      <c r="AC943" s="72"/>
      <c r="AD943" s="72"/>
      <c r="AE943" s="72"/>
      <c r="AF943" s="72"/>
      <c r="AG943" s="72"/>
      <c r="AH943" s="72"/>
      <c r="AI943" s="72"/>
      <c r="AJ943" s="72"/>
    </row>
    <row r="944" spans="1:36" ht="13" x14ac:dyDescent="0.15">
      <c r="A944" s="72"/>
      <c r="B944" s="72"/>
      <c r="C944" s="72"/>
      <c r="D944" s="72"/>
      <c r="E944" s="72"/>
      <c r="F944" s="72"/>
      <c r="G944" s="72"/>
      <c r="H944" s="72"/>
      <c r="I944" s="72"/>
      <c r="J944" s="72"/>
      <c r="K944" s="72"/>
      <c r="L944" s="72"/>
      <c r="M944" s="72"/>
      <c r="N944" s="72"/>
      <c r="O944" s="72"/>
      <c r="P944" s="72"/>
      <c r="Q944" s="72"/>
      <c r="R944" s="72"/>
      <c r="S944" s="72"/>
      <c r="T944" s="72"/>
      <c r="U944" s="72"/>
      <c r="V944" s="72"/>
      <c r="W944" s="72"/>
      <c r="X944" s="72"/>
      <c r="Y944" s="72"/>
      <c r="Z944" s="72"/>
      <c r="AA944" s="72"/>
      <c r="AB944" s="72"/>
      <c r="AC944" s="72"/>
      <c r="AD944" s="72"/>
      <c r="AE944" s="72"/>
      <c r="AF944" s="72"/>
      <c r="AG944" s="72"/>
      <c r="AH944" s="72"/>
      <c r="AI944" s="72"/>
      <c r="AJ944" s="72"/>
    </row>
    <row r="945" spans="1:36" ht="13" x14ac:dyDescent="0.15">
      <c r="A945" s="72"/>
      <c r="B945" s="72"/>
      <c r="C945" s="72"/>
      <c r="D945" s="72"/>
      <c r="E945" s="72"/>
      <c r="F945" s="72"/>
      <c r="G945" s="72"/>
      <c r="H945" s="72"/>
      <c r="I945" s="72"/>
      <c r="J945" s="72"/>
      <c r="K945" s="72"/>
      <c r="L945" s="72"/>
      <c r="M945" s="72"/>
      <c r="N945" s="72"/>
      <c r="O945" s="72"/>
      <c r="P945" s="72"/>
      <c r="Q945" s="72"/>
      <c r="R945" s="72"/>
      <c r="S945" s="72"/>
      <c r="T945" s="72"/>
      <c r="U945" s="72"/>
      <c r="V945" s="72"/>
      <c r="W945" s="72"/>
      <c r="X945" s="72"/>
      <c r="Y945" s="72"/>
      <c r="Z945" s="72"/>
      <c r="AA945" s="72"/>
      <c r="AB945" s="72"/>
      <c r="AC945" s="72"/>
      <c r="AD945" s="72"/>
      <c r="AE945" s="72"/>
      <c r="AF945" s="72"/>
      <c r="AG945" s="72"/>
      <c r="AH945" s="72"/>
      <c r="AI945" s="72"/>
      <c r="AJ945" s="72"/>
    </row>
    <row r="946" spans="1:36" ht="13" x14ac:dyDescent="0.15">
      <c r="A946" s="72"/>
      <c r="B946" s="72"/>
      <c r="C946" s="72"/>
      <c r="D946" s="72"/>
      <c r="E946" s="72"/>
      <c r="F946" s="72"/>
      <c r="G946" s="72"/>
      <c r="H946" s="72"/>
      <c r="I946" s="72"/>
      <c r="J946" s="72"/>
      <c r="K946" s="72"/>
      <c r="L946" s="72"/>
      <c r="M946" s="72"/>
      <c r="N946" s="72"/>
      <c r="O946" s="72"/>
      <c r="P946" s="72"/>
      <c r="Q946" s="72"/>
      <c r="R946" s="72"/>
      <c r="S946" s="72"/>
      <c r="T946" s="72"/>
      <c r="U946" s="72"/>
      <c r="V946" s="72"/>
      <c r="W946" s="72"/>
      <c r="X946" s="72"/>
      <c r="Y946" s="72"/>
      <c r="Z946" s="72"/>
      <c r="AA946" s="72"/>
      <c r="AB946" s="72"/>
      <c r="AC946" s="72"/>
      <c r="AD946" s="72"/>
      <c r="AE946" s="72"/>
      <c r="AF946" s="72"/>
      <c r="AG946" s="72"/>
      <c r="AH946" s="72"/>
      <c r="AI946" s="72"/>
      <c r="AJ946" s="72"/>
    </row>
    <row r="947" spans="1:36" ht="13" x14ac:dyDescent="0.15">
      <c r="A947" s="72"/>
      <c r="B947" s="72"/>
      <c r="C947" s="72"/>
      <c r="D947" s="72"/>
      <c r="E947" s="72"/>
      <c r="F947" s="72"/>
      <c r="G947" s="72"/>
      <c r="H947" s="72"/>
      <c r="I947" s="72"/>
      <c r="J947" s="72"/>
      <c r="K947" s="72"/>
      <c r="L947" s="72"/>
      <c r="M947" s="72"/>
      <c r="N947" s="72"/>
      <c r="O947" s="72"/>
      <c r="P947" s="72"/>
      <c r="Q947" s="72"/>
      <c r="R947" s="72"/>
      <c r="S947" s="72"/>
      <c r="T947" s="72"/>
      <c r="U947" s="72"/>
      <c r="V947" s="72"/>
      <c r="W947" s="72"/>
      <c r="X947" s="72"/>
      <c r="Y947" s="72"/>
      <c r="Z947" s="72"/>
      <c r="AA947" s="72"/>
      <c r="AB947" s="72"/>
      <c r="AC947" s="72"/>
      <c r="AD947" s="72"/>
      <c r="AE947" s="72"/>
      <c r="AF947" s="72"/>
      <c r="AG947" s="72"/>
      <c r="AH947" s="72"/>
      <c r="AI947" s="72"/>
      <c r="AJ947" s="72"/>
    </row>
    <row r="948" spans="1:36" ht="13" x14ac:dyDescent="0.15">
      <c r="A948" s="72"/>
      <c r="B948" s="72"/>
      <c r="C948" s="72"/>
      <c r="D948" s="72"/>
      <c r="E948" s="72"/>
      <c r="F948" s="72"/>
      <c r="G948" s="72"/>
      <c r="H948" s="72"/>
      <c r="I948" s="72"/>
      <c r="J948" s="72"/>
      <c r="K948" s="72"/>
      <c r="L948" s="72"/>
      <c r="M948" s="72"/>
      <c r="N948" s="72"/>
      <c r="O948" s="72"/>
      <c r="P948" s="72"/>
      <c r="Q948" s="72"/>
      <c r="R948" s="72"/>
      <c r="S948" s="72"/>
      <c r="T948" s="72"/>
      <c r="U948" s="72"/>
      <c r="V948" s="72"/>
      <c r="W948" s="72"/>
      <c r="X948" s="72"/>
      <c r="Y948" s="72"/>
      <c r="Z948" s="72"/>
      <c r="AA948" s="72"/>
      <c r="AB948" s="72"/>
      <c r="AC948" s="72"/>
      <c r="AD948" s="72"/>
      <c r="AE948" s="72"/>
      <c r="AF948" s="72"/>
      <c r="AG948" s="72"/>
      <c r="AH948" s="72"/>
      <c r="AI948" s="72"/>
      <c r="AJ948" s="72"/>
    </row>
    <row r="949" spans="1:36" ht="13" x14ac:dyDescent="0.15">
      <c r="A949" s="72"/>
      <c r="B949" s="72"/>
      <c r="C949" s="72"/>
      <c r="D949" s="72"/>
      <c r="E949" s="72"/>
      <c r="F949" s="72"/>
      <c r="G949" s="72"/>
      <c r="H949" s="72"/>
      <c r="I949" s="72"/>
      <c r="J949" s="72"/>
      <c r="K949" s="72"/>
      <c r="L949" s="72"/>
      <c r="M949" s="72"/>
      <c r="N949" s="72"/>
      <c r="O949" s="72"/>
      <c r="P949" s="72"/>
      <c r="Q949" s="72"/>
      <c r="R949" s="72"/>
      <c r="S949" s="72"/>
      <c r="T949" s="72"/>
      <c r="U949" s="72"/>
      <c r="V949" s="72"/>
      <c r="W949" s="72"/>
      <c r="X949" s="72"/>
      <c r="Y949" s="72"/>
      <c r="Z949" s="72"/>
      <c r="AA949" s="72"/>
      <c r="AB949" s="72"/>
      <c r="AC949" s="72"/>
      <c r="AD949" s="72"/>
      <c r="AE949" s="72"/>
      <c r="AF949" s="72"/>
      <c r="AG949" s="72"/>
      <c r="AH949" s="72"/>
      <c r="AI949" s="72"/>
      <c r="AJ949" s="72"/>
    </row>
    <row r="950" spans="1:36" ht="13" x14ac:dyDescent="0.15">
      <c r="A950" s="72"/>
      <c r="B950" s="72"/>
      <c r="C950" s="72"/>
      <c r="D950" s="72"/>
      <c r="E950" s="72"/>
      <c r="F950" s="72"/>
      <c r="G950" s="72"/>
      <c r="H950" s="72"/>
      <c r="I950" s="72"/>
      <c r="J950" s="72"/>
      <c r="K950" s="72"/>
      <c r="L950" s="72"/>
      <c r="M950" s="72"/>
      <c r="N950" s="72"/>
      <c r="O950" s="72"/>
      <c r="P950" s="72"/>
      <c r="Q950" s="72"/>
      <c r="R950" s="72"/>
      <c r="S950" s="72"/>
      <c r="T950" s="72"/>
      <c r="U950" s="72"/>
      <c r="V950" s="72"/>
      <c r="W950" s="72"/>
      <c r="X950" s="72"/>
      <c r="Y950" s="72"/>
      <c r="Z950" s="72"/>
      <c r="AA950" s="72"/>
      <c r="AB950" s="72"/>
      <c r="AC950" s="72"/>
      <c r="AD950" s="72"/>
      <c r="AE950" s="72"/>
      <c r="AF950" s="72"/>
      <c r="AG950" s="72"/>
      <c r="AH950" s="72"/>
      <c r="AI950" s="72"/>
      <c r="AJ950" s="72"/>
    </row>
    <row r="951" spans="1:36" ht="13" x14ac:dyDescent="0.15">
      <c r="A951" s="72"/>
      <c r="B951" s="72"/>
      <c r="C951" s="72"/>
      <c r="D951" s="72"/>
      <c r="E951" s="72"/>
      <c r="F951" s="72"/>
      <c r="G951" s="72"/>
      <c r="H951" s="72"/>
      <c r="I951" s="72"/>
      <c r="J951" s="72"/>
      <c r="K951" s="72"/>
      <c r="L951" s="72"/>
      <c r="M951" s="72"/>
      <c r="N951" s="72"/>
      <c r="O951" s="72"/>
      <c r="P951" s="72"/>
      <c r="Q951" s="72"/>
      <c r="R951" s="72"/>
      <c r="S951" s="72"/>
      <c r="T951" s="72"/>
      <c r="U951" s="72"/>
      <c r="V951" s="72"/>
      <c r="W951" s="72"/>
      <c r="X951" s="72"/>
      <c r="Y951" s="72"/>
      <c r="Z951" s="72"/>
      <c r="AA951" s="72"/>
      <c r="AB951" s="72"/>
      <c r="AC951" s="72"/>
      <c r="AD951" s="72"/>
      <c r="AE951" s="72"/>
      <c r="AF951" s="72"/>
      <c r="AG951" s="72"/>
      <c r="AH951" s="72"/>
      <c r="AI951" s="72"/>
      <c r="AJ951" s="72"/>
    </row>
    <row r="952" spans="1:36" ht="13" x14ac:dyDescent="0.15">
      <c r="A952" s="72"/>
      <c r="B952" s="72"/>
      <c r="C952" s="72"/>
      <c r="D952" s="72"/>
      <c r="E952" s="72"/>
      <c r="F952" s="72"/>
      <c r="G952" s="72"/>
      <c r="H952" s="72"/>
      <c r="I952" s="72"/>
      <c r="J952" s="72"/>
      <c r="K952" s="72"/>
      <c r="L952" s="72"/>
      <c r="M952" s="72"/>
      <c r="N952" s="72"/>
      <c r="O952" s="72"/>
      <c r="P952" s="72"/>
      <c r="Q952" s="72"/>
      <c r="R952" s="72"/>
      <c r="S952" s="72"/>
      <c r="T952" s="72"/>
      <c r="U952" s="72"/>
      <c r="V952" s="72"/>
      <c r="W952" s="72"/>
      <c r="X952" s="72"/>
      <c r="Y952" s="72"/>
      <c r="Z952" s="72"/>
      <c r="AA952" s="72"/>
      <c r="AB952" s="72"/>
      <c r="AC952" s="72"/>
      <c r="AD952" s="72"/>
      <c r="AE952" s="72"/>
      <c r="AF952" s="72"/>
      <c r="AG952" s="72"/>
      <c r="AH952" s="72"/>
      <c r="AI952" s="72"/>
      <c r="AJ952" s="72"/>
    </row>
    <row r="953" spans="1:36" ht="13" x14ac:dyDescent="0.15">
      <c r="A953" s="72"/>
      <c r="B953" s="72"/>
      <c r="C953" s="72"/>
      <c r="D953" s="72"/>
      <c r="E953" s="72"/>
      <c r="F953" s="72"/>
      <c r="G953" s="72"/>
      <c r="H953" s="72"/>
      <c r="I953" s="72"/>
      <c r="J953" s="72"/>
      <c r="K953" s="72"/>
      <c r="L953" s="72"/>
      <c r="M953" s="72"/>
      <c r="N953" s="72"/>
      <c r="O953" s="72"/>
      <c r="P953" s="72"/>
      <c r="Q953" s="72"/>
      <c r="R953" s="72"/>
      <c r="S953" s="72"/>
      <c r="T953" s="72"/>
      <c r="U953" s="72"/>
      <c r="V953" s="72"/>
      <c r="W953" s="72"/>
      <c r="X953" s="72"/>
      <c r="Y953" s="72"/>
      <c r="Z953" s="72"/>
      <c r="AA953" s="72"/>
      <c r="AB953" s="72"/>
      <c r="AC953" s="72"/>
      <c r="AD953" s="72"/>
      <c r="AE953" s="72"/>
      <c r="AF953" s="72"/>
      <c r="AG953" s="72"/>
      <c r="AH953" s="72"/>
      <c r="AI953" s="72"/>
      <c r="AJ953" s="72"/>
    </row>
    <row r="954" spans="1:36" ht="13" x14ac:dyDescent="0.15">
      <c r="A954" s="72"/>
      <c r="B954" s="72"/>
      <c r="C954" s="72"/>
      <c r="D954" s="72"/>
      <c r="E954" s="72"/>
      <c r="F954" s="72"/>
      <c r="G954" s="72"/>
      <c r="H954" s="72"/>
      <c r="I954" s="72"/>
      <c r="J954" s="72"/>
      <c r="K954" s="72"/>
      <c r="L954" s="72"/>
      <c r="M954" s="72"/>
      <c r="N954" s="72"/>
      <c r="O954" s="72"/>
      <c r="P954" s="72"/>
      <c r="Q954" s="72"/>
      <c r="R954" s="72"/>
      <c r="S954" s="72"/>
      <c r="T954" s="72"/>
      <c r="U954" s="72"/>
      <c r="V954" s="72"/>
      <c r="W954" s="72"/>
      <c r="X954" s="72"/>
      <c r="Y954" s="72"/>
      <c r="Z954" s="72"/>
      <c r="AA954" s="72"/>
      <c r="AB954" s="72"/>
      <c r="AC954" s="72"/>
      <c r="AD954" s="72"/>
      <c r="AE954" s="72"/>
      <c r="AF954" s="72"/>
      <c r="AG954" s="72"/>
      <c r="AH954" s="72"/>
      <c r="AI954" s="72"/>
      <c r="AJ954" s="72"/>
    </row>
    <row r="955" spans="1:36" ht="13" x14ac:dyDescent="0.15">
      <c r="A955" s="72"/>
      <c r="B955" s="72"/>
      <c r="C955" s="72"/>
      <c r="D955" s="72"/>
      <c r="E955" s="72"/>
      <c r="F955" s="72"/>
      <c r="G955" s="72"/>
      <c r="H955" s="72"/>
      <c r="I955" s="72"/>
      <c r="J955" s="72"/>
      <c r="K955" s="72"/>
      <c r="L955" s="72"/>
      <c r="M955" s="72"/>
      <c r="N955" s="72"/>
      <c r="O955" s="72"/>
      <c r="P955" s="72"/>
      <c r="Q955" s="72"/>
      <c r="R955" s="72"/>
      <c r="S955" s="72"/>
      <c r="T955" s="72"/>
      <c r="U955" s="72"/>
      <c r="V955" s="72"/>
      <c r="W955" s="72"/>
      <c r="X955" s="72"/>
      <c r="Y955" s="72"/>
      <c r="Z955" s="72"/>
      <c r="AA955" s="72"/>
      <c r="AB955" s="72"/>
      <c r="AC955" s="72"/>
      <c r="AD955" s="72"/>
      <c r="AE955" s="72"/>
      <c r="AF955" s="72"/>
      <c r="AG955" s="72"/>
      <c r="AH955" s="72"/>
      <c r="AI955" s="72"/>
      <c r="AJ955" s="72"/>
    </row>
    <row r="956" spans="1:36" ht="13" x14ac:dyDescent="0.15">
      <c r="A956" s="72"/>
      <c r="B956" s="72"/>
      <c r="C956" s="72"/>
      <c r="D956" s="72"/>
      <c r="E956" s="72"/>
      <c r="F956" s="72"/>
      <c r="G956" s="72"/>
      <c r="H956" s="72"/>
      <c r="I956" s="72"/>
      <c r="J956" s="72"/>
      <c r="K956" s="72"/>
      <c r="L956" s="72"/>
      <c r="M956" s="72"/>
      <c r="N956" s="72"/>
      <c r="O956" s="72"/>
      <c r="P956" s="72"/>
      <c r="Q956" s="72"/>
      <c r="R956" s="72"/>
      <c r="S956" s="72"/>
      <c r="T956" s="72"/>
      <c r="U956" s="72"/>
      <c r="V956" s="72"/>
      <c r="W956" s="72"/>
      <c r="X956" s="72"/>
      <c r="Y956" s="72"/>
      <c r="Z956" s="72"/>
      <c r="AA956" s="72"/>
      <c r="AB956" s="72"/>
      <c r="AC956" s="72"/>
      <c r="AD956" s="72"/>
      <c r="AE956" s="72"/>
      <c r="AF956" s="72"/>
      <c r="AG956" s="72"/>
      <c r="AH956" s="72"/>
      <c r="AI956" s="72"/>
      <c r="AJ956" s="72"/>
    </row>
    <row r="957" spans="1:36" ht="13" x14ac:dyDescent="0.15">
      <c r="A957" s="72"/>
      <c r="B957" s="72"/>
      <c r="C957" s="72"/>
      <c r="D957" s="72"/>
      <c r="E957" s="72"/>
      <c r="F957" s="72"/>
      <c r="G957" s="72"/>
      <c r="H957" s="72"/>
      <c r="I957" s="72"/>
      <c r="J957" s="72"/>
      <c r="K957" s="72"/>
      <c r="L957" s="72"/>
      <c r="M957" s="72"/>
      <c r="N957" s="72"/>
      <c r="O957" s="72"/>
      <c r="P957" s="72"/>
      <c r="Q957" s="72"/>
      <c r="R957" s="72"/>
      <c r="S957" s="72"/>
      <c r="T957" s="72"/>
      <c r="U957" s="72"/>
      <c r="V957" s="72"/>
      <c r="W957" s="72"/>
      <c r="X957" s="72"/>
      <c r="Y957" s="72"/>
      <c r="Z957" s="72"/>
      <c r="AA957" s="72"/>
      <c r="AB957" s="72"/>
      <c r="AC957" s="72"/>
      <c r="AD957" s="72"/>
      <c r="AE957" s="72"/>
      <c r="AF957" s="72"/>
      <c r="AG957" s="72"/>
      <c r="AH957" s="72"/>
      <c r="AI957" s="72"/>
      <c r="AJ957" s="72"/>
    </row>
    <row r="958" spans="1:36" ht="13" x14ac:dyDescent="0.15">
      <c r="A958" s="72"/>
      <c r="B958" s="72"/>
      <c r="C958" s="72"/>
      <c r="D958" s="72"/>
      <c r="E958" s="72"/>
      <c r="F958" s="72"/>
      <c r="G958" s="72"/>
      <c r="H958" s="72"/>
      <c r="I958" s="72"/>
      <c r="J958" s="72"/>
      <c r="K958" s="72"/>
      <c r="L958" s="72"/>
      <c r="M958" s="72"/>
      <c r="N958" s="72"/>
      <c r="O958" s="72"/>
      <c r="P958" s="72"/>
      <c r="Q958" s="72"/>
      <c r="R958" s="72"/>
      <c r="S958" s="72"/>
      <c r="T958" s="72"/>
      <c r="U958" s="72"/>
      <c r="V958" s="72"/>
      <c r="W958" s="72"/>
      <c r="X958" s="72"/>
      <c r="Y958" s="72"/>
      <c r="Z958" s="72"/>
      <c r="AA958" s="72"/>
      <c r="AB958" s="72"/>
      <c r="AC958" s="72"/>
      <c r="AD958" s="72"/>
      <c r="AE958" s="72"/>
      <c r="AF958" s="72"/>
      <c r="AG958" s="72"/>
      <c r="AH958" s="72"/>
      <c r="AI958" s="72"/>
      <c r="AJ958" s="72"/>
    </row>
    <row r="959" spans="1:36" ht="13" x14ac:dyDescent="0.15">
      <c r="A959" s="72"/>
      <c r="B959" s="72"/>
      <c r="C959" s="72"/>
      <c r="D959" s="72"/>
      <c r="E959" s="72"/>
      <c r="F959" s="72"/>
      <c r="G959" s="72"/>
      <c r="H959" s="72"/>
      <c r="I959" s="72"/>
      <c r="J959" s="72"/>
      <c r="K959" s="72"/>
      <c r="L959" s="72"/>
      <c r="M959" s="72"/>
      <c r="N959" s="72"/>
      <c r="O959" s="72"/>
      <c r="P959" s="72"/>
      <c r="Q959" s="72"/>
      <c r="R959" s="72"/>
      <c r="S959" s="72"/>
      <c r="T959" s="72"/>
      <c r="U959" s="72"/>
      <c r="V959" s="72"/>
      <c r="W959" s="72"/>
      <c r="X959" s="72"/>
      <c r="Y959" s="72"/>
      <c r="Z959" s="72"/>
      <c r="AA959" s="72"/>
      <c r="AB959" s="72"/>
      <c r="AC959" s="72"/>
      <c r="AD959" s="72"/>
      <c r="AE959" s="72"/>
      <c r="AF959" s="72"/>
      <c r="AG959" s="72"/>
      <c r="AH959" s="72"/>
      <c r="AI959" s="72"/>
      <c r="AJ959" s="72"/>
    </row>
    <row r="960" spans="1:36" ht="13" x14ac:dyDescent="0.15">
      <c r="A960" s="72"/>
      <c r="B960" s="72"/>
      <c r="C960" s="72"/>
      <c r="D960" s="72"/>
      <c r="E960" s="72"/>
      <c r="F960" s="72"/>
      <c r="G960" s="72"/>
      <c r="H960" s="72"/>
      <c r="I960" s="72"/>
      <c r="J960" s="72"/>
      <c r="K960" s="72"/>
      <c r="L960" s="72"/>
      <c r="M960" s="72"/>
      <c r="N960" s="72"/>
      <c r="O960" s="72"/>
      <c r="P960" s="72"/>
      <c r="Q960" s="72"/>
      <c r="R960" s="72"/>
      <c r="S960" s="72"/>
      <c r="T960" s="72"/>
      <c r="U960" s="72"/>
      <c r="V960" s="72"/>
      <c r="W960" s="72"/>
      <c r="X960" s="72"/>
      <c r="Y960" s="72"/>
      <c r="Z960" s="72"/>
      <c r="AA960" s="72"/>
      <c r="AB960" s="72"/>
      <c r="AC960" s="72"/>
      <c r="AD960" s="72"/>
      <c r="AE960" s="72"/>
      <c r="AF960" s="72"/>
      <c r="AG960" s="72"/>
      <c r="AH960" s="72"/>
      <c r="AI960" s="72"/>
      <c r="AJ960" s="72"/>
    </row>
    <row r="961" spans="1:36" ht="13" x14ac:dyDescent="0.15">
      <c r="A961" s="72"/>
      <c r="B961" s="72"/>
      <c r="C961" s="72"/>
      <c r="D961" s="72"/>
      <c r="E961" s="72"/>
      <c r="F961" s="72"/>
      <c r="G961" s="72"/>
      <c r="H961" s="72"/>
      <c r="I961" s="72"/>
      <c r="J961" s="72"/>
      <c r="K961" s="72"/>
      <c r="L961" s="72"/>
      <c r="M961" s="72"/>
      <c r="N961" s="72"/>
      <c r="O961" s="72"/>
      <c r="P961" s="72"/>
      <c r="Q961" s="72"/>
      <c r="R961" s="72"/>
      <c r="S961" s="72"/>
      <c r="T961" s="72"/>
      <c r="U961" s="72"/>
      <c r="V961" s="72"/>
      <c r="W961" s="72"/>
      <c r="X961" s="72"/>
      <c r="Y961" s="72"/>
      <c r="Z961" s="72"/>
      <c r="AA961" s="72"/>
      <c r="AB961" s="72"/>
      <c r="AC961" s="72"/>
      <c r="AD961" s="72"/>
      <c r="AE961" s="72"/>
      <c r="AF961" s="72"/>
      <c r="AG961" s="72"/>
      <c r="AH961" s="72"/>
      <c r="AI961" s="72"/>
      <c r="AJ961" s="72"/>
    </row>
    <row r="962" spans="1:36" ht="13" x14ac:dyDescent="0.15">
      <c r="A962" s="72"/>
      <c r="B962" s="72"/>
      <c r="C962" s="72"/>
      <c r="D962" s="72"/>
      <c r="E962" s="72"/>
      <c r="F962" s="72"/>
      <c r="G962" s="72"/>
      <c r="H962" s="72"/>
      <c r="I962" s="72"/>
      <c r="J962" s="72"/>
      <c r="K962" s="72"/>
      <c r="L962" s="72"/>
      <c r="M962" s="72"/>
      <c r="N962" s="72"/>
      <c r="O962" s="72"/>
      <c r="P962" s="72"/>
      <c r="Q962" s="72"/>
      <c r="R962" s="72"/>
      <c r="S962" s="72"/>
      <c r="T962" s="72"/>
      <c r="U962" s="72"/>
      <c r="V962" s="72"/>
      <c r="W962" s="72"/>
      <c r="X962" s="72"/>
      <c r="Y962" s="72"/>
      <c r="Z962" s="72"/>
      <c r="AA962" s="72"/>
      <c r="AB962" s="72"/>
      <c r="AC962" s="72"/>
      <c r="AD962" s="72"/>
      <c r="AE962" s="72"/>
      <c r="AF962" s="72"/>
      <c r="AG962" s="72"/>
      <c r="AH962" s="72"/>
      <c r="AI962" s="72"/>
      <c r="AJ962" s="72"/>
    </row>
    <row r="963" spans="1:36" ht="13" x14ac:dyDescent="0.15">
      <c r="A963" s="72"/>
      <c r="B963" s="72"/>
      <c r="C963" s="72"/>
      <c r="D963" s="72"/>
      <c r="E963" s="72"/>
      <c r="F963" s="72"/>
      <c r="G963" s="72"/>
      <c r="H963" s="72"/>
      <c r="I963" s="72"/>
      <c r="J963" s="72"/>
      <c r="K963" s="72"/>
      <c r="L963" s="72"/>
      <c r="M963" s="72"/>
      <c r="N963" s="72"/>
      <c r="O963" s="72"/>
      <c r="P963" s="72"/>
      <c r="Q963" s="72"/>
      <c r="R963" s="72"/>
      <c r="S963" s="72"/>
      <c r="T963" s="72"/>
      <c r="U963" s="72"/>
      <c r="V963" s="72"/>
      <c r="W963" s="72"/>
      <c r="X963" s="72"/>
      <c r="Y963" s="72"/>
      <c r="Z963" s="72"/>
      <c r="AA963" s="72"/>
      <c r="AB963" s="72"/>
      <c r="AC963" s="72"/>
      <c r="AD963" s="72"/>
      <c r="AE963" s="72"/>
      <c r="AF963" s="72"/>
      <c r="AG963" s="72"/>
      <c r="AH963" s="72"/>
      <c r="AI963" s="72"/>
      <c r="AJ963" s="72"/>
    </row>
    <row r="964" spans="1:36" ht="13" x14ac:dyDescent="0.15">
      <c r="A964" s="72"/>
      <c r="B964" s="72"/>
      <c r="C964" s="72"/>
      <c r="D964" s="72"/>
      <c r="E964" s="72"/>
      <c r="F964" s="72"/>
      <c r="G964" s="72"/>
      <c r="H964" s="72"/>
      <c r="I964" s="72"/>
      <c r="J964" s="72"/>
      <c r="K964" s="72"/>
      <c r="L964" s="72"/>
      <c r="M964" s="72"/>
      <c r="N964" s="72"/>
      <c r="O964" s="72"/>
      <c r="P964" s="72"/>
      <c r="Q964" s="72"/>
      <c r="R964" s="72"/>
      <c r="S964" s="72"/>
      <c r="T964" s="72"/>
      <c r="U964" s="72"/>
      <c r="V964" s="72"/>
      <c r="W964" s="72"/>
      <c r="X964" s="72"/>
      <c r="Y964" s="72"/>
      <c r="Z964" s="72"/>
      <c r="AA964" s="72"/>
      <c r="AB964" s="72"/>
      <c r="AC964" s="72"/>
      <c r="AD964" s="72"/>
      <c r="AE964" s="72"/>
      <c r="AF964" s="72"/>
      <c r="AG964" s="72"/>
      <c r="AH964" s="72"/>
      <c r="AI964" s="72"/>
      <c r="AJ964" s="72"/>
    </row>
    <row r="965" spans="1:36" ht="13" x14ac:dyDescent="0.15">
      <c r="A965" s="72"/>
      <c r="B965" s="72"/>
      <c r="C965" s="72"/>
      <c r="D965" s="72"/>
      <c r="E965" s="72"/>
      <c r="F965" s="72"/>
      <c r="G965" s="72"/>
      <c r="H965" s="72"/>
      <c r="I965" s="72"/>
      <c r="J965" s="72"/>
      <c r="K965" s="72"/>
      <c r="L965" s="72"/>
      <c r="M965" s="72"/>
      <c r="N965" s="72"/>
      <c r="O965" s="72"/>
      <c r="P965" s="72"/>
      <c r="Q965" s="72"/>
      <c r="R965" s="72"/>
      <c r="S965" s="72"/>
      <c r="T965" s="72"/>
      <c r="U965" s="72"/>
      <c r="V965" s="72"/>
      <c r="W965" s="72"/>
      <c r="X965" s="72"/>
      <c r="Y965" s="72"/>
      <c r="Z965" s="72"/>
      <c r="AA965" s="72"/>
      <c r="AB965" s="72"/>
      <c r="AC965" s="72"/>
      <c r="AD965" s="72"/>
      <c r="AE965" s="72"/>
      <c r="AF965" s="72"/>
      <c r="AG965" s="72"/>
      <c r="AH965" s="72"/>
      <c r="AI965" s="72"/>
      <c r="AJ965" s="72"/>
    </row>
    <row r="966" spans="1:36" ht="13" x14ac:dyDescent="0.15">
      <c r="A966" s="72"/>
      <c r="B966" s="72"/>
      <c r="C966" s="72"/>
      <c r="D966" s="72"/>
      <c r="E966" s="72"/>
      <c r="F966" s="72"/>
      <c r="G966" s="72"/>
      <c r="H966" s="72"/>
      <c r="I966" s="72"/>
      <c r="J966" s="72"/>
      <c r="K966" s="72"/>
      <c r="L966" s="72"/>
      <c r="M966" s="72"/>
      <c r="N966" s="72"/>
      <c r="O966" s="72"/>
      <c r="P966" s="72"/>
      <c r="Q966" s="72"/>
      <c r="R966" s="72"/>
      <c r="S966" s="72"/>
      <c r="T966" s="72"/>
      <c r="U966" s="72"/>
      <c r="V966" s="72"/>
      <c r="W966" s="72"/>
      <c r="X966" s="72"/>
      <c r="Y966" s="72"/>
      <c r="Z966" s="72"/>
      <c r="AA966" s="72"/>
      <c r="AB966" s="72"/>
      <c r="AC966" s="72"/>
      <c r="AD966" s="72"/>
      <c r="AE966" s="72"/>
      <c r="AF966" s="72"/>
      <c r="AG966" s="72"/>
      <c r="AH966" s="72"/>
      <c r="AI966" s="72"/>
      <c r="AJ966" s="72"/>
    </row>
    <row r="967" spans="1:36" ht="13" x14ac:dyDescent="0.15">
      <c r="A967" s="72"/>
      <c r="B967" s="72"/>
      <c r="C967" s="72"/>
      <c r="D967" s="72"/>
      <c r="E967" s="72"/>
      <c r="F967" s="72"/>
      <c r="G967" s="72"/>
      <c r="H967" s="72"/>
      <c r="I967" s="72"/>
      <c r="J967" s="72"/>
      <c r="K967" s="72"/>
      <c r="L967" s="72"/>
      <c r="M967" s="72"/>
      <c r="N967" s="72"/>
      <c r="O967" s="72"/>
      <c r="P967" s="72"/>
      <c r="Q967" s="72"/>
      <c r="R967" s="72"/>
      <c r="S967" s="72"/>
      <c r="T967" s="72"/>
      <c r="U967" s="72"/>
      <c r="V967" s="72"/>
      <c r="W967" s="72"/>
      <c r="X967" s="72"/>
      <c r="Y967" s="72"/>
      <c r="Z967" s="72"/>
      <c r="AA967" s="72"/>
      <c r="AB967" s="72"/>
      <c r="AC967" s="72"/>
      <c r="AD967" s="72"/>
      <c r="AE967" s="72"/>
      <c r="AF967" s="72"/>
      <c r="AG967" s="72"/>
      <c r="AH967" s="72"/>
      <c r="AI967" s="72"/>
      <c r="AJ967" s="72"/>
    </row>
    <row r="968" spans="1:36" ht="13" x14ac:dyDescent="0.15">
      <c r="A968" s="72"/>
      <c r="B968" s="72"/>
      <c r="C968" s="72"/>
      <c r="D968" s="72"/>
      <c r="E968" s="72"/>
      <c r="F968" s="72"/>
      <c r="G968" s="72"/>
      <c r="H968" s="72"/>
      <c r="I968" s="72"/>
      <c r="J968" s="72"/>
      <c r="K968" s="72"/>
      <c r="L968" s="72"/>
      <c r="M968" s="72"/>
      <c r="N968" s="72"/>
      <c r="O968" s="72"/>
      <c r="P968" s="72"/>
      <c r="Q968" s="72"/>
      <c r="R968" s="72"/>
      <c r="S968" s="72"/>
      <c r="T968" s="72"/>
      <c r="U968" s="72"/>
      <c r="V968" s="72"/>
      <c r="W968" s="72"/>
      <c r="X968" s="72"/>
      <c r="Y968" s="72"/>
      <c r="Z968" s="72"/>
      <c r="AA968" s="72"/>
      <c r="AB968" s="72"/>
      <c r="AC968" s="72"/>
      <c r="AD968" s="72"/>
      <c r="AE968" s="72"/>
      <c r="AF968" s="72"/>
      <c r="AG968" s="72"/>
      <c r="AH968" s="72"/>
      <c r="AI968" s="72"/>
      <c r="AJ968" s="72"/>
    </row>
    <row r="969" spans="1:36" ht="13" x14ac:dyDescent="0.15">
      <c r="A969" s="72"/>
      <c r="B969" s="72"/>
      <c r="C969" s="72"/>
      <c r="D969" s="72"/>
      <c r="E969" s="72"/>
      <c r="F969" s="72"/>
      <c r="G969" s="72"/>
      <c r="H969" s="72"/>
      <c r="I969" s="72"/>
      <c r="J969" s="72"/>
      <c r="K969" s="72"/>
      <c r="L969" s="72"/>
      <c r="M969" s="72"/>
      <c r="N969" s="72"/>
      <c r="O969" s="72"/>
      <c r="P969" s="72"/>
      <c r="Q969" s="72"/>
      <c r="R969" s="72"/>
      <c r="S969" s="72"/>
      <c r="T969" s="72"/>
      <c r="U969" s="72"/>
      <c r="V969" s="72"/>
      <c r="W969" s="72"/>
      <c r="X969" s="72"/>
      <c r="Y969" s="72"/>
      <c r="Z969" s="72"/>
      <c r="AA969" s="72"/>
      <c r="AB969" s="72"/>
      <c r="AC969" s="72"/>
      <c r="AD969" s="72"/>
      <c r="AE969" s="72"/>
      <c r="AF969" s="72"/>
      <c r="AG969" s="72"/>
      <c r="AH969" s="72"/>
      <c r="AI969" s="72"/>
      <c r="AJ969" s="72"/>
    </row>
    <row r="970" spans="1:36" ht="13" x14ac:dyDescent="0.15">
      <c r="A970" s="72"/>
      <c r="B970" s="72"/>
      <c r="C970" s="72"/>
      <c r="D970" s="72"/>
      <c r="E970" s="72"/>
      <c r="F970" s="72"/>
      <c r="G970" s="72"/>
      <c r="H970" s="72"/>
      <c r="I970" s="72"/>
      <c r="J970" s="72"/>
      <c r="K970" s="72"/>
      <c r="L970" s="72"/>
      <c r="M970" s="72"/>
      <c r="N970" s="72"/>
      <c r="O970" s="72"/>
      <c r="P970" s="72"/>
      <c r="Q970" s="72"/>
      <c r="R970" s="72"/>
      <c r="S970" s="72"/>
      <c r="T970" s="72"/>
      <c r="U970" s="72"/>
      <c r="V970" s="72"/>
      <c r="W970" s="72"/>
      <c r="X970" s="72"/>
      <c r="Y970" s="72"/>
      <c r="Z970" s="72"/>
      <c r="AA970" s="72"/>
      <c r="AB970" s="72"/>
      <c r="AC970" s="72"/>
      <c r="AD970" s="72"/>
      <c r="AE970" s="72"/>
      <c r="AF970" s="72"/>
      <c r="AG970" s="72"/>
      <c r="AH970" s="72"/>
      <c r="AI970" s="72"/>
      <c r="AJ970" s="72"/>
    </row>
    <row r="971" spans="1:36" ht="13" x14ac:dyDescent="0.15">
      <c r="A971" s="72"/>
      <c r="B971" s="72"/>
      <c r="C971" s="72"/>
      <c r="D971" s="72"/>
      <c r="E971" s="72"/>
      <c r="F971" s="72"/>
      <c r="G971" s="72"/>
      <c r="H971" s="72"/>
      <c r="I971" s="72"/>
      <c r="J971" s="72"/>
      <c r="K971" s="72"/>
      <c r="L971" s="72"/>
      <c r="M971" s="72"/>
      <c r="N971" s="72"/>
      <c r="O971" s="72"/>
      <c r="P971" s="72"/>
      <c r="Q971" s="72"/>
      <c r="R971" s="72"/>
      <c r="S971" s="72"/>
      <c r="T971" s="72"/>
      <c r="U971" s="72"/>
      <c r="V971" s="72"/>
      <c r="W971" s="72"/>
      <c r="X971" s="72"/>
      <c r="Y971" s="72"/>
      <c r="Z971" s="72"/>
      <c r="AA971" s="72"/>
      <c r="AB971" s="72"/>
      <c r="AC971" s="72"/>
      <c r="AD971" s="72"/>
      <c r="AE971" s="72"/>
      <c r="AF971" s="72"/>
      <c r="AG971" s="72"/>
      <c r="AH971" s="72"/>
      <c r="AI971" s="72"/>
      <c r="AJ971" s="72"/>
    </row>
    <row r="972" spans="1:36" ht="13" x14ac:dyDescent="0.15">
      <c r="A972" s="72"/>
      <c r="B972" s="72"/>
      <c r="C972" s="72"/>
      <c r="D972" s="72"/>
      <c r="E972" s="72"/>
      <c r="F972" s="72"/>
      <c r="G972" s="72"/>
      <c r="H972" s="72"/>
      <c r="I972" s="72"/>
      <c r="J972" s="72"/>
      <c r="K972" s="72"/>
      <c r="L972" s="72"/>
      <c r="M972" s="72"/>
      <c r="N972" s="72"/>
      <c r="O972" s="72"/>
      <c r="P972" s="72"/>
      <c r="Q972" s="72"/>
      <c r="R972" s="72"/>
      <c r="S972" s="72"/>
      <c r="T972" s="72"/>
      <c r="U972" s="72"/>
      <c r="V972" s="72"/>
      <c r="W972" s="72"/>
      <c r="X972" s="72"/>
      <c r="Y972" s="72"/>
      <c r="Z972" s="72"/>
      <c r="AA972" s="72"/>
      <c r="AB972" s="72"/>
      <c r="AC972" s="72"/>
      <c r="AD972" s="72"/>
      <c r="AE972" s="72"/>
      <c r="AF972" s="72"/>
      <c r="AG972" s="72"/>
      <c r="AH972" s="72"/>
      <c r="AI972" s="72"/>
      <c r="AJ972" s="72"/>
    </row>
    <row r="973" spans="1:36" ht="13" x14ac:dyDescent="0.15">
      <c r="A973" s="72"/>
      <c r="B973" s="72"/>
      <c r="C973" s="72"/>
      <c r="D973" s="72"/>
      <c r="E973" s="72"/>
      <c r="F973" s="72"/>
      <c r="G973" s="72"/>
      <c r="H973" s="72"/>
      <c r="I973" s="72"/>
      <c r="J973" s="72"/>
      <c r="K973" s="72"/>
      <c r="L973" s="72"/>
      <c r="M973" s="72"/>
      <c r="N973" s="72"/>
      <c r="O973" s="72"/>
      <c r="P973" s="72"/>
      <c r="Q973" s="72"/>
      <c r="R973" s="72"/>
      <c r="S973" s="72"/>
      <c r="T973" s="72"/>
      <c r="U973" s="72"/>
      <c r="V973" s="72"/>
      <c r="W973" s="72"/>
      <c r="X973" s="72"/>
      <c r="Y973" s="72"/>
      <c r="Z973" s="72"/>
      <c r="AA973" s="72"/>
      <c r="AB973" s="72"/>
      <c r="AC973" s="72"/>
      <c r="AD973" s="72"/>
      <c r="AE973" s="72"/>
      <c r="AF973" s="72"/>
      <c r="AG973" s="72"/>
      <c r="AH973" s="72"/>
      <c r="AI973" s="72"/>
      <c r="AJ973" s="72"/>
    </row>
    <row r="974" spans="1:36" ht="13" x14ac:dyDescent="0.15">
      <c r="A974" s="72"/>
      <c r="B974" s="72"/>
      <c r="C974" s="72"/>
      <c r="D974" s="72"/>
      <c r="E974" s="72"/>
      <c r="F974" s="72"/>
      <c r="G974" s="72"/>
      <c r="H974" s="72"/>
      <c r="I974" s="72"/>
      <c r="J974" s="72"/>
      <c r="K974" s="72"/>
      <c r="L974" s="72"/>
      <c r="M974" s="72"/>
      <c r="N974" s="72"/>
      <c r="O974" s="72"/>
      <c r="P974" s="72"/>
      <c r="Q974" s="72"/>
      <c r="R974" s="72"/>
      <c r="S974" s="72"/>
      <c r="T974" s="72"/>
      <c r="U974" s="72"/>
      <c r="V974" s="72"/>
      <c r="W974" s="72"/>
      <c r="X974" s="72"/>
      <c r="Y974" s="72"/>
      <c r="Z974" s="72"/>
      <c r="AA974" s="72"/>
      <c r="AB974" s="72"/>
      <c r="AC974" s="72"/>
      <c r="AD974" s="72"/>
      <c r="AE974" s="72"/>
      <c r="AF974" s="72"/>
      <c r="AG974" s="72"/>
      <c r="AH974" s="72"/>
      <c r="AI974" s="72"/>
      <c r="AJ974" s="72"/>
    </row>
    <row r="975" spans="1:36" ht="13" x14ac:dyDescent="0.15">
      <c r="A975" s="72"/>
      <c r="B975" s="72"/>
      <c r="C975" s="72"/>
      <c r="D975" s="72"/>
      <c r="E975" s="72"/>
      <c r="F975" s="72"/>
      <c r="G975" s="72"/>
      <c r="H975" s="72"/>
      <c r="I975" s="72"/>
      <c r="J975" s="72"/>
      <c r="K975" s="72"/>
      <c r="L975" s="72"/>
      <c r="M975" s="72"/>
      <c r="N975" s="72"/>
      <c r="O975" s="72"/>
      <c r="P975" s="72"/>
      <c r="Q975" s="72"/>
      <c r="R975" s="72"/>
      <c r="S975" s="72"/>
      <c r="T975" s="72"/>
      <c r="U975" s="72"/>
      <c r="V975" s="72"/>
      <c r="W975" s="72"/>
      <c r="X975" s="72"/>
      <c r="Y975" s="72"/>
      <c r="Z975" s="72"/>
      <c r="AA975" s="72"/>
      <c r="AB975" s="72"/>
      <c r="AC975" s="72"/>
      <c r="AD975" s="72"/>
      <c r="AE975" s="72"/>
      <c r="AF975" s="72"/>
      <c r="AG975" s="72"/>
      <c r="AH975" s="72"/>
      <c r="AI975" s="72"/>
      <c r="AJ975" s="72"/>
    </row>
    <row r="976" spans="1:36" ht="13" x14ac:dyDescent="0.15">
      <c r="A976" s="72"/>
      <c r="B976" s="72"/>
      <c r="C976" s="72"/>
      <c r="D976" s="72"/>
      <c r="E976" s="72"/>
      <c r="F976" s="72"/>
      <c r="G976" s="72"/>
      <c r="H976" s="72"/>
      <c r="I976" s="72"/>
      <c r="J976" s="72"/>
      <c r="K976" s="72"/>
      <c r="L976" s="72"/>
      <c r="M976" s="72"/>
      <c r="N976" s="72"/>
      <c r="O976" s="72"/>
      <c r="P976" s="72"/>
      <c r="Q976" s="72"/>
      <c r="R976" s="72"/>
      <c r="S976" s="72"/>
      <c r="T976" s="72"/>
      <c r="U976" s="72"/>
      <c r="V976" s="72"/>
      <c r="W976" s="72"/>
      <c r="X976" s="72"/>
      <c r="Y976" s="72"/>
      <c r="Z976" s="72"/>
      <c r="AA976" s="72"/>
      <c r="AB976" s="72"/>
      <c r="AC976" s="72"/>
      <c r="AD976" s="72"/>
      <c r="AE976" s="72"/>
      <c r="AF976" s="72"/>
      <c r="AG976" s="72"/>
      <c r="AH976" s="72"/>
      <c r="AI976" s="72"/>
      <c r="AJ976" s="72"/>
    </row>
    <row r="977" spans="1:36" ht="13" x14ac:dyDescent="0.15">
      <c r="A977" s="72"/>
      <c r="B977" s="72"/>
      <c r="C977" s="72"/>
      <c r="D977" s="72"/>
      <c r="E977" s="72"/>
      <c r="F977" s="72"/>
      <c r="G977" s="72"/>
      <c r="H977" s="72"/>
      <c r="I977" s="72"/>
      <c r="J977" s="72"/>
      <c r="K977" s="72"/>
      <c r="L977" s="72"/>
      <c r="M977" s="72"/>
      <c r="N977" s="72"/>
      <c r="O977" s="72"/>
      <c r="P977" s="72"/>
      <c r="Q977" s="72"/>
      <c r="R977" s="72"/>
      <c r="S977" s="72"/>
      <c r="T977" s="72"/>
      <c r="U977" s="72"/>
      <c r="V977" s="72"/>
      <c r="W977" s="72"/>
      <c r="X977" s="72"/>
      <c r="Y977" s="72"/>
      <c r="Z977" s="72"/>
      <c r="AA977" s="72"/>
      <c r="AB977" s="72"/>
      <c r="AC977" s="72"/>
      <c r="AD977" s="72"/>
      <c r="AE977" s="72"/>
      <c r="AF977" s="72"/>
      <c r="AG977" s="72"/>
      <c r="AH977" s="72"/>
      <c r="AI977" s="72"/>
      <c r="AJ977" s="72"/>
    </row>
    <row r="978" spans="1:36" ht="13" x14ac:dyDescent="0.15">
      <c r="A978" s="72"/>
      <c r="B978" s="72"/>
      <c r="C978" s="72"/>
      <c r="D978" s="72"/>
      <c r="E978" s="72"/>
      <c r="F978" s="72"/>
      <c r="G978" s="72"/>
      <c r="H978" s="72"/>
      <c r="I978" s="72"/>
      <c r="J978" s="72"/>
      <c r="K978" s="72"/>
      <c r="L978" s="72"/>
      <c r="M978" s="72"/>
      <c r="N978" s="72"/>
      <c r="O978" s="72"/>
      <c r="P978" s="72"/>
      <c r="Q978" s="72"/>
      <c r="R978" s="72"/>
      <c r="S978" s="72"/>
      <c r="T978" s="72"/>
      <c r="U978" s="72"/>
      <c r="V978" s="72"/>
      <c r="W978" s="72"/>
      <c r="X978" s="72"/>
      <c r="Y978" s="72"/>
      <c r="Z978" s="72"/>
      <c r="AA978" s="72"/>
      <c r="AB978" s="72"/>
      <c r="AC978" s="72"/>
      <c r="AD978" s="72"/>
      <c r="AE978" s="72"/>
      <c r="AF978" s="72"/>
      <c r="AG978" s="72"/>
      <c r="AH978" s="72"/>
      <c r="AI978" s="72"/>
      <c r="AJ978" s="72"/>
    </row>
    <row r="979" spans="1:36" ht="13" x14ac:dyDescent="0.15">
      <c r="A979" s="72"/>
      <c r="B979" s="72"/>
      <c r="C979" s="72"/>
      <c r="D979" s="72"/>
      <c r="E979" s="72"/>
      <c r="F979" s="72"/>
      <c r="G979" s="72"/>
      <c r="H979" s="72"/>
      <c r="I979" s="72"/>
      <c r="J979" s="72"/>
      <c r="K979" s="72"/>
      <c r="L979" s="72"/>
      <c r="M979" s="72"/>
      <c r="N979" s="72"/>
      <c r="O979" s="72"/>
      <c r="P979" s="72"/>
      <c r="Q979" s="72"/>
      <c r="R979" s="72"/>
      <c r="S979" s="72"/>
      <c r="T979" s="72"/>
      <c r="U979" s="72"/>
      <c r="V979" s="72"/>
      <c r="W979" s="72"/>
      <c r="X979" s="72"/>
      <c r="Y979" s="72"/>
      <c r="Z979" s="72"/>
      <c r="AA979" s="72"/>
      <c r="AB979" s="72"/>
      <c r="AC979" s="72"/>
      <c r="AD979" s="72"/>
      <c r="AE979" s="72"/>
      <c r="AF979" s="72"/>
      <c r="AG979" s="72"/>
      <c r="AH979" s="72"/>
      <c r="AI979" s="72"/>
      <c r="AJ979" s="72"/>
    </row>
    <row r="980" spans="1:36" ht="13" x14ac:dyDescent="0.15">
      <c r="A980" s="72"/>
      <c r="B980" s="72"/>
      <c r="C980" s="72"/>
      <c r="D980" s="72"/>
      <c r="E980" s="72"/>
      <c r="F980" s="72"/>
      <c r="G980" s="72"/>
      <c r="H980" s="72"/>
      <c r="I980" s="72"/>
      <c r="J980" s="72"/>
      <c r="K980" s="72"/>
      <c r="L980" s="72"/>
      <c r="M980" s="72"/>
      <c r="N980" s="72"/>
      <c r="O980" s="72"/>
      <c r="P980" s="72"/>
      <c r="Q980" s="72"/>
      <c r="R980" s="72"/>
      <c r="S980" s="72"/>
      <c r="T980" s="72"/>
      <c r="U980" s="72"/>
      <c r="V980" s="72"/>
      <c r="W980" s="72"/>
      <c r="X980" s="72"/>
      <c r="Y980" s="72"/>
      <c r="Z980" s="72"/>
      <c r="AA980" s="72"/>
      <c r="AB980" s="72"/>
      <c r="AC980" s="72"/>
      <c r="AD980" s="72"/>
      <c r="AE980" s="72"/>
      <c r="AF980" s="72"/>
      <c r="AG980" s="72"/>
      <c r="AH980" s="72"/>
      <c r="AI980" s="72"/>
      <c r="AJ980" s="72"/>
    </row>
    <row r="981" spans="1:36" ht="13" x14ac:dyDescent="0.15">
      <c r="A981" s="72"/>
      <c r="B981" s="72"/>
      <c r="C981" s="72"/>
      <c r="D981" s="72"/>
      <c r="E981" s="72"/>
      <c r="F981" s="72"/>
      <c r="G981" s="72"/>
      <c r="H981" s="72"/>
      <c r="I981" s="72"/>
      <c r="J981" s="72"/>
      <c r="K981" s="72"/>
      <c r="L981" s="72"/>
      <c r="M981" s="72"/>
      <c r="N981" s="72"/>
      <c r="O981" s="72"/>
      <c r="P981" s="72"/>
      <c r="Q981" s="72"/>
      <c r="R981" s="72"/>
      <c r="S981" s="72"/>
      <c r="T981" s="72"/>
      <c r="U981" s="72"/>
      <c r="V981" s="72"/>
      <c r="W981" s="72"/>
      <c r="X981" s="72"/>
      <c r="Y981" s="72"/>
      <c r="Z981" s="72"/>
      <c r="AA981" s="72"/>
      <c r="AB981" s="72"/>
      <c r="AC981" s="72"/>
      <c r="AD981" s="72"/>
      <c r="AE981" s="72"/>
      <c r="AF981" s="72"/>
      <c r="AG981" s="72"/>
      <c r="AH981" s="72"/>
      <c r="AI981" s="72"/>
      <c r="AJ981" s="72"/>
    </row>
    <row r="982" spans="1:36" ht="13" x14ac:dyDescent="0.15">
      <c r="A982" s="72"/>
      <c r="B982" s="72"/>
      <c r="C982" s="72"/>
      <c r="D982" s="72"/>
      <c r="E982" s="72"/>
      <c r="F982" s="72"/>
      <c r="G982" s="72"/>
      <c r="H982" s="72"/>
      <c r="I982" s="72"/>
      <c r="J982" s="72"/>
      <c r="K982" s="72"/>
      <c r="L982" s="72"/>
      <c r="M982" s="72"/>
      <c r="N982" s="72"/>
      <c r="O982" s="72"/>
      <c r="P982" s="72"/>
      <c r="Q982" s="72"/>
      <c r="R982" s="72"/>
      <c r="S982" s="72"/>
      <c r="T982" s="72"/>
      <c r="U982" s="72"/>
      <c r="V982" s="72"/>
      <c r="W982" s="72"/>
      <c r="X982" s="72"/>
      <c r="Y982" s="72"/>
      <c r="Z982" s="72"/>
      <c r="AA982" s="72"/>
      <c r="AB982" s="72"/>
      <c r="AC982" s="72"/>
      <c r="AD982" s="72"/>
      <c r="AE982" s="72"/>
      <c r="AF982" s="72"/>
      <c r="AG982" s="72"/>
      <c r="AH982" s="72"/>
      <c r="AI982" s="72"/>
      <c r="AJ982" s="72"/>
    </row>
    <row r="983" spans="1:36" ht="13" x14ac:dyDescent="0.15">
      <c r="A983" s="72"/>
      <c r="B983" s="72"/>
      <c r="C983" s="72"/>
      <c r="D983" s="72"/>
      <c r="E983" s="72"/>
      <c r="F983" s="72"/>
      <c r="G983" s="72"/>
      <c r="H983" s="72"/>
      <c r="I983" s="72"/>
      <c r="J983" s="72"/>
      <c r="K983" s="72"/>
      <c r="L983" s="72"/>
      <c r="M983" s="72"/>
      <c r="N983" s="72"/>
      <c r="O983" s="72"/>
      <c r="P983" s="72"/>
      <c r="Q983" s="72"/>
      <c r="R983" s="72"/>
      <c r="S983" s="72"/>
      <c r="T983" s="72"/>
      <c r="U983" s="72"/>
      <c r="V983" s="72"/>
      <c r="W983" s="72"/>
      <c r="X983" s="72"/>
      <c r="Y983" s="72"/>
      <c r="Z983" s="72"/>
      <c r="AA983" s="72"/>
      <c r="AB983" s="72"/>
      <c r="AC983" s="72"/>
      <c r="AD983" s="72"/>
      <c r="AE983" s="72"/>
      <c r="AF983" s="72"/>
      <c r="AG983" s="72"/>
      <c r="AH983" s="72"/>
      <c r="AI983" s="72"/>
      <c r="AJ983" s="72"/>
    </row>
    <row r="984" spans="1:36" ht="13" x14ac:dyDescent="0.15">
      <c r="A984" s="72"/>
      <c r="B984" s="72"/>
      <c r="C984" s="72"/>
      <c r="D984" s="72"/>
      <c r="E984" s="72"/>
      <c r="F984" s="72"/>
      <c r="G984" s="72"/>
      <c r="H984" s="72"/>
      <c r="I984" s="72"/>
      <c r="J984" s="72"/>
      <c r="K984" s="72"/>
      <c r="L984" s="72"/>
      <c r="M984" s="72"/>
      <c r="N984" s="72"/>
      <c r="O984" s="72"/>
      <c r="P984" s="72"/>
      <c r="Q984" s="72"/>
      <c r="R984" s="72"/>
      <c r="S984" s="72"/>
      <c r="T984" s="72"/>
      <c r="U984" s="72"/>
      <c r="V984" s="72"/>
      <c r="W984" s="72"/>
      <c r="X984" s="72"/>
      <c r="Y984" s="72"/>
      <c r="Z984" s="72"/>
      <c r="AA984" s="72"/>
      <c r="AB984" s="72"/>
      <c r="AC984" s="72"/>
      <c r="AD984" s="72"/>
      <c r="AE984" s="72"/>
      <c r="AF984" s="72"/>
      <c r="AG984" s="72"/>
      <c r="AH984" s="72"/>
      <c r="AI984" s="72"/>
      <c r="AJ984" s="72"/>
    </row>
    <row r="985" spans="1:36" ht="13" x14ac:dyDescent="0.15">
      <c r="A985" s="72"/>
      <c r="B985" s="72"/>
      <c r="C985" s="72"/>
      <c r="D985" s="72"/>
      <c r="E985" s="72"/>
      <c r="F985" s="72"/>
      <c r="G985" s="72"/>
      <c r="H985" s="72"/>
      <c r="I985" s="72"/>
      <c r="J985" s="72"/>
      <c r="K985" s="72"/>
      <c r="L985" s="72"/>
      <c r="M985" s="72"/>
      <c r="N985" s="72"/>
      <c r="O985" s="72"/>
      <c r="P985" s="72"/>
      <c r="Q985" s="72"/>
      <c r="R985" s="72"/>
      <c r="S985" s="72"/>
      <c r="T985" s="72"/>
      <c r="U985" s="72"/>
      <c r="V985" s="72"/>
      <c r="W985" s="72"/>
      <c r="X985" s="72"/>
      <c r="Y985" s="72"/>
      <c r="Z985" s="72"/>
      <c r="AA985" s="72"/>
      <c r="AB985" s="72"/>
      <c r="AC985" s="72"/>
      <c r="AD985" s="72"/>
      <c r="AE985" s="72"/>
      <c r="AF985" s="72"/>
      <c r="AG985" s="72"/>
      <c r="AH985" s="72"/>
      <c r="AI985" s="72"/>
      <c r="AJ985" s="72"/>
    </row>
    <row r="986" spans="1:36" ht="13" x14ac:dyDescent="0.15">
      <c r="A986" s="72"/>
      <c r="B986" s="72"/>
      <c r="C986" s="72"/>
      <c r="D986" s="72"/>
      <c r="E986" s="72"/>
      <c r="F986" s="72"/>
      <c r="G986" s="72"/>
      <c r="H986" s="72"/>
      <c r="I986" s="72"/>
      <c r="J986" s="72"/>
      <c r="K986" s="72"/>
      <c r="L986" s="72"/>
      <c r="M986" s="72"/>
      <c r="N986" s="72"/>
      <c r="O986" s="72"/>
      <c r="P986" s="72"/>
      <c r="Q986" s="72"/>
      <c r="R986" s="72"/>
      <c r="S986" s="72"/>
      <c r="T986" s="72"/>
      <c r="U986" s="72"/>
      <c r="V986" s="72"/>
      <c r="W986" s="72"/>
      <c r="X986" s="72"/>
      <c r="Y986" s="72"/>
      <c r="Z986" s="72"/>
      <c r="AA986" s="72"/>
      <c r="AB986" s="72"/>
      <c r="AC986" s="72"/>
      <c r="AD986" s="72"/>
      <c r="AE986" s="72"/>
      <c r="AF986" s="72"/>
      <c r="AG986" s="72"/>
      <c r="AH986" s="72"/>
      <c r="AI986" s="72"/>
      <c r="AJ986" s="72"/>
    </row>
    <row r="987" spans="1:36" ht="13" x14ac:dyDescent="0.15">
      <c r="A987" s="72"/>
      <c r="B987" s="72"/>
      <c r="C987" s="72"/>
      <c r="D987" s="72"/>
      <c r="E987" s="72"/>
      <c r="F987" s="72"/>
      <c r="G987" s="72"/>
      <c r="H987" s="72"/>
      <c r="I987" s="72"/>
      <c r="J987" s="72"/>
      <c r="K987" s="72"/>
      <c r="L987" s="72"/>
      <c r="M987" s="72"/>
      <c r="N987" s="72"/>
      <c r="O987" s="72"/>
      <c r="P987" s="72"/>
      <c r="Q987" s="72"/>
      <c r="R987" s="72"/>
      <c r="S987" s="72"/>
      <c r="T987" s="72"/>
      <c r="U987" s="72"/>
      <c r="V987" s="72"/>
      <c r="W987" s="72"/>
      <c r="X987" s="72"/>
      <c r="Y987" s="72"/>
      <c r="Z987" s="72"/>
      <c r="AA987" s="72"/>
      <c r="AB987" s="72"/>
      <c r="AC987" s="72"/>
      <c r="AD987" s="72"/>
      <c r="AE987" s="72"/>
      <c r="AF987" s="72"/>
      <c r="AG987" s="72"/>
      <c r="AH987" s="72"/>
      <c r="AI987" s="72"/>
      <c r="AJ987" s="72"/>
    </row>
    <row r="988" spans="1:36" ht="13" x14ac:dyDescent="0.15">
      <c r="A988" s="72"/>
      <c r="B988" s="72"/>
      <c r="C988" s="72"/>
      <c r="D988" s="72"/>
      <c r="E988" s="72"/>
      <c r="F988" s="72"/>
      <c r="G988" s="72"/>
      <c r="H988" s="72"/>
      <c r="I988" s="72"/>
      <c r="J988" s="72"/>
      <c r="K988" s="72"/>
      <c r="L988" s="72"/>
      <c r="M988" s="72"/>
      <c r="N988" s="72"/>
      <c r="O988" s="72"/>
      <c r="P988" s="72"/>
      <c r="Q988" s="72"/>
      <c r="R988" s="72"/>
      <c r="S988" s="72"/>
      <c r="T988" s="72"/>
      <c r="U988" s="72"/>
      <c r="V988" s="72"/>
      <c r="W988" s="72"/>
      <c r="X988" s="72"/>
      <c r="Y988" s="72"/>
      <c r="Z988" s="72"/>
      <c r="AA988" s="72"/>
      <c r="AB988" s="72"/>
      <c r="AC988" s="72"/>
      <c r="AD988" s="72"/>
      <c r="AE988" s="72"/>
      <c r="AF988" s="72"/>
      <c r="AG988" s="72"/>
      <c r="AH988" s="72"/>
      <c r="AI988" s="72"/>
      <c r="AJ988" s="72"/>
    </row>
    <row r="989" spans="1:36" ht="13" x14ac:dyDescent="0.15">
      <c r="A989" s="72"/>
      <c r="B989" s="72"/>
      <c r="C989" s="72"/>
      <c r="D989" s="72"/>
      <c r="E989" s="72"/>
      <c r="F989" s="72"/>
      <c r="G989" s="72"/>
      <c r="H989" s="72"/>
      <c r="I989" s="72"/>
      <c r="J989" s="72"/>
      <c r="K989" s="72"/>
      <c r="L989" s="72"/>
      <c r="M989" s="72"/>
      <c r="N989" s="72"/>
      <c r="O989" s="72"/>
      <c r="P989" s="72"/>
      <c r="Q989" s="72"/>
      <c r="R989" s="72"/>
      <c r="S989" s="72"/>
      <c r="T989" s="72"/>
      <c r="U989" s="72"/>
      <c r="V989" s="72"/>
      <c r="W989" s="72"/>
      <c r="X989" s="72"/>
      <c r="Y989" s="72"/>
      <c r="Z989" s="72"/>
      <c r="AA989" s="72"/>
      <c r="AB989" s="72"/>
      <c r="AC989" s="72"/>
      <c r="AD989" s="72"/>
      <c r="AE989" s="72"/>
      <c r="AF989" s="72"/>
      <c r="AG989" s="72"/>
      <c r="AH989" s="72"/>
      <c r="AI989" s="72"/>
      <c r="AJ989" s="72"/>
    </row>
    <row r="990" spans="1:36" ht="13" x14ac:dyDescent="0.15">
      <c r="A990" s="72"/>
      <c r="B990" s="72"/>
      <c r="C990" s="72"/>
      <c r="D990" s="72"/>
      <c r="E990" s="72"/>
      <c r="F990" s="72"/>
      <c r="G990" s="72"/>
      <c r="H990" s="72"/>
      <c r="I990" s="72"/>
      <c r="J990" s="72"/>
      <c r="K990" s="72"/>
      <c r="L990" s="72"/>
      <c r="M990" s="72"/>
      <c r="N990" s="72"/>
      <c r="O990" s="72"/>
      <c r="P990" s="72"/>
      <c r="Q990" s="72"/>
      <c r="R990" s="72"/>
      <c r="S990" s="72"/>
      <c r="T990" s="72"/>
      <c r="U990" s="72"/>
      <c r="V990" s="72"/>
      <c r="W990" s="72"/>
      <c r="X990" s="72"/>
      <c r="Y990" s="72"/>
      <c r="Z990" s="72"/>
      <c r="AA990" s="72"/>
      <c r="AB990" s="72"/>
      <c r="AC990" s="72"/>
      <c r="AD990" s="72"/>
      <c r="AE990" s="72"/>
      <c r="AF990" s="72"/>
      <c r="AG990" s="72"/>
      <c r="AH990" s="72"/>
      <c r="AI990" s="72"/>
      <c r="AJ990" s="72"/>
    </row>
    <row r="991" spans="1:36" ht="13" x14ac:dyDescent="0.15">
      <c r="A991" s="72"/>
      <c r="B991" s="72"/>
      <c r="C991" s="72"/>
      <c r="D991" s="72"/>
      <c r="E991" s="72"/>
      <c r="F991" s="72"/>
      <c r="G991" s="72"/>
      <c r="H991" s="72"/>
      <c r="I991" s="72"/>
      <c r="J991" s="72"/>
      <c r="K991" s="72"/>
      <c r="L991" s="72"/>
      <c r="M991" s="72"/>
      <c r="N991" s="72"/>
      <c r="O991" s="72"/>
      <c r="P991" s="72"/>
      <c r="Q991" s="72"/>
      <c r="R991" s="72"/>
      <c r="S991" s="72"/>
      <c r="T991" s="72"/>
      <c r="U991" s="72"/>
      <c r="V991" s="72"/>
      <c r="W991" s="72"/>
      <c r="X991" s="72"/>
      <c r="Y991" s="72"/>
      <c r="Z991" s="72"/>
      <c r="AA991" s="72"/>
      <c r="AB991" s="72"/>
      <c r="AC991" s="72"/>
      <c r="AD991" s="72"/>
      <c r="AE991" s="72"/>
      <c r="AF991" s="72"/>
      <c r="AG991" s="72"/>
      <c r="AH991" s="72"/>
      <c r="AI991" s="72"/>
      <c r="AJ991" s="72"/>
    </row>
    <row r="992" spans="1:36" ht="13" x14ac:dyDescent="0.15">
      <c r="A992" s="72"/>
      <c r="B992" s="72"/>
      <c r="C992" s="72"/>
      <c r="D992" s="72"/>
      <c r="E992" s="72"/>
      <c r="F992" s="72"/>
      <c r="G992" s="72"/>
      <c r="H992" s="72"/>
      <c r="I992" s="72"/>
      <c r="J992" s="72"/>
      <c r="K992" s="72"/>
      <c r="L992" s="72"/>
      <c r="M992" s="72"/>
      <c r="N992" s="72"/>
      <c r="O992" s="72"/>
      <c r="P992" s="72"/>
      <c r="Q992" s="72"/>
      <c r="R992" s="72"/>
      <c r="S992" s="72"/>
      <c r="T992" s="72"/>
      <c r="U992" s="72"/>
      <c r="V992" s="72"/>
      <c r="W992" s="72"/>
      <c r="X992" s="72"/>
      <c r="Y992" s="72"/>
      <c r="Z992" s="72"/>
      <c r="AA992" s="72"/>
      <c r="AB992" s="72"/>
      <c r="AC992" s="72"/>
      <c r="AD992" s="72"/>
      <c r="AE992" s="72"/>
      <c r="AF992" s="72"/>
      <c r="AG992" s="72"/>
      <c r="AH992" s="72"/>
      <c r="AI992" s="72"/>
      <c r="AJ992" s="72"/>
    </row>
    <row r="993" spans="1:36" ht="13" x14ac:dyDescent="0.15">
      <c r="A993" s="72"/>
      <c r="B993" s="72"/>
      <c r="C993" s="72"/>
      <c r="D993" s="72"/>
      <c r="E993" s="72"/>
      <c r="F993" s="72"/>
      <c r="G993" s="72"/>
      <c r="H993" s="72"/>
      <c r="I993" s="72"/>
      <c r="J993" s="72"/>
      <c r="K993" s="72"/>
      <c r="L993" s="72"/>
      <c r="M993" s="72"/>
      <c r="N993" s="72"/>
      <c r="O993" s="72"/>
      <c r="P993" s="72"/>
      <c r="Q993" s="72"/>
      <c r="R993" s="72"/>
      <c r="S993" s="72"/>
      <c r="T993" s="72"/>
      <c r="U993" s="72"/>
      <c r="V993" s="72"/>
      <c r="W993" s="72"/>
      <c r="X993" s="72"/>
      <c r="Y993" s="72"/>
      <c r="Z993" s="72"/>
      <c r="AA993" s="72"/>
      <c r="AB993" s="72"/>
      <c r="AC993" s="72"/>
      <c r="AD993" s="72"/>
      <c r="AE993" s="72"/>
      <c r="AF993" s="72"/>
      <c r="AG993" s="72"/>
      <c r="AH993" s="72"/>
      <c r="AI993" s="72"/>
      <c r="AJ993" s="72"/>
    </row>
    <row r="994" spans="1:36" ht="13" x14ac:dyDescent="0.15">
      <c r="A994" s="72"/>
      <c r="B994" s="72"/>
      <c r="C994" s="72"/>
      <c r="D994" s="72"/>
      <c r="E994" s="72"/>
      <c r="F994" s="72"/>
      <c r="G994" s="72"/>
      <c r="H994" s="72"/>
      <c r="I994" s="72"/>
      <c r="J994" s="72"/>
      <c r="K994" s="72"/>
      <c r="L994" s="72"/>
      <c r="M994" s="72"/>
      <c r="N994" s="72"/>
      <c r="O994" s="72"/>
      <c r="P994" s="72"/>
      <c r="Q994" s="72"/>
      <c r="R994" s="72"/>
      <c r="S994" s="72"/>
      <c r="T994" s="72"/>
      <c r="U994" s="72"/>
      <c r="V994" s="72"/>
      <c r="W994" s="72"/>
      <c r="X994" s="72"/>
      <c r="Y994" s="72"/>
      <c r="Z994" s="72"/>
      <c r="AA994" s="72"/>
      <c r="AB994" s="72"/>
      <c r="AC994" s="72"/>
      <c r="AD994" s="72"/>
      <c r="AE994" s="72"/>
      <c r="AF994" s="72"/>
      <c r="AG994" s="72"/>
      <c r="AH994" s="72"/>
      <c r="AI994" s="72"/>
      <c r="AJ994" s="72"/>
    </row>
    <row r="995" spans="1:36" ht="13" x14ac:dyDescent="0.15">
      <c r="A995" s="72"/>
      <c r="B995" s="72"/>
      <c r="C995" s="72"/>
      <c r="D995" s="72"/>
      <c r="E995" s="72"/>
      <c r="F995" s="72"/>
      <c r="G995" s="72"/>
      <c r="H995" s="72"/>
      <c r="I995" s="72"/>
      <c r="J995" s="72"/>
      <c r="K995" s="72"/>
      <c r="L995" s="72"/>
      <c r="M995" s="72"/>
      <c r="N995" s="72"/>
      <c r="O995" s="72"/>
      <c r="P995" s="72"/>
      <c r="Q995" s="72"/>
      <c r="R995" s="72"/>
      <c r="S995" s="72"/>
      <c r="T995" s="72"/>
      <c r="U995" s="72"/>
      <c r="V995" s="72"/>
      <c r="W995" s="72"/>
      <c r="X995" s="72"/>
      <c r="Y995" s="72"/>
      <c r="Z995" s="72"/>
      <c r="AA995" s="72"/>
      <c r="AB995" s="72"/>
      <c r="AC995" s="72"/>
      <c r="AD995" s="72"/>
      <c r="AE995" s="72"/>
      <c r="AF995" s="72"/>
      <c r="AG995" s="72"/>
      <c r="AH995" s="72"/>
      <c r="AI995" s="72"/>
      <c r="AJ995" s="72"/>
    </row>
    <row r="996" spans="1:36" ht="13" x14ac:dyDescent="0.15">
      <c r="A996" s="72"/>
      <c r="B996" s="72"/>
      <c r="C996" s="72"/>
      <c r="D996" s="72"/>
      <c r="E996" s="72"/>
      <c r="F996" s="72"/>
      <c r="G996" s="72"/>
      <c r="H996" s="72"/>
      <c r="I996" s="72"/>
      <c r="J996" s="72"/>
      <c r="K996" s="72"/>
      <c r="L996" s="72"/>
      <c r="M996" s="72"/>
      <c r="N996" s="72"/>
      <c r="O996" s="72"/>
      <c r="P996" s="72"/>
      <c r="Q996" s="72"/>
      <c r="R996" s="72"/>
      <c r="S996" s="72"/>
      <c r="T996" s="72"/>
      <c r="U996" s="72"/>
      <c r="V996" s="72"/>
      <c r="W996" s="72"/>
      <c r="X996" s="72"/>
      <c r="Y996" s="72"/>
      <c r="Z996" s="72"/>
      <c r="AA996" s="72"/>
      <c r="AB996" s="72"/>
      <c r="AC996" s="72"/>
      <c r="AD996" s="72"/>
      <c r="AE996" s="72"/>
      <c r="AF996" s="72"/>
      <c r="AG996" s="72"/>
      <c r="AH996" s="72"/>
      <c r="AI996" s="72"/>
      <c r="AJ996" s="72"/>
    </row>
    <row r="997" spans="1:36" ht="13" x14ac:dyDescent="0.15">
      <c r="A997" s="72"/>
      <c r="B997" s="72"/>
      <c r="C997" s="72"/>
      <c r="D997" s="72"/>
      <c r="E997" s="72"/>
      <c r="F997" s="72"/>
      <c r="G997" s="72"/>
      <c r="H997" s="72"/>
      <c r="I997" s="72"/>
      <c r="J997" s="72"/>
      <c r="K997" s="72"/>
      <c r="L997" s="72"/>
      <c r="M997" s="72"/>
      <c r="N997" s="72"/>
      <c r="O997" s="72"/>
      <c r="P997" s="72"/>
      <c r="Q997" s="72"/>
      <c r="R997" s="72"/>
      <c r="S997" s="72"/>
      <c r="T997" s="72"/>
      <c r="U997" s="72"/>
      <c r="V997" s="72"/>
      <c r="W997" s="72"/>
      <c r="X997" s="72"/>
      <c r="Y997" s="72"/>
      <c r="Z997" s="72"/>
      <c r="AA997" s="72"/>
      <c r="AB997" s="72"/>
      <c r="AC997" s="72"/>
      <c r="AD997" s="72"/>
      <c r="AE997" s="72"/>
      <c r="AF997" s="72"/>
      <c r="AG997" s="72"/>
      <c r="AH997" s="72"/>
      <c r="AI997" s="72"/>
      <c r="AJ997" s="72"/>
    </row>
    <row r="998" spans="1:36" ht="13" x14ac:dyDescent="0.15">
      <c r="A998" s="72"/>
      <c r="B998" s="72"/>
      <c r="C998" s="72"/>
      <c r="D998" s="72"/>
      <c r="E998" s="72"/>
      <c r="F998" s="72"/>
      <c r="G998" s="72"/>
      <c r="H998" s="72"/>
      <c r="I998" s="72"/>
      <c r="J998" s="72"/>
      <c r="K998" s="72"/>
      <c r="L998" s="72"/>
      <c r="M998" s="72"/>
      <c r="N998" s="72"/>
      <c r="O998" s="72"/>
      <c r="P998" s="72"/>
      <c r="Q998" s="72"/>
      <c r="R998" s="72"/>
      <c r="S998" s="72"/>
      <c r="T998" s="72"/>
      <c r="U998" s="72"/>
      <c r="V998" s="72"/>
      <c r="W998" s="72"/>
      <c r="X998" s="72"/>
      <c r="Y998" s="72"/>
      <c r="Z998" s="72"/>
      <c r="AA998" s="72"/>
      <c r="AB998" s="72"/>
      <c r="AC998" s="72"/>
      <c r="AD998" s="72"/>
      <c r="AE998" s="72"/>
      <c r="AF998" s="72"/>
      <c r="AG998" s="72"/>
      <c r="AH998" s="72"/>
      <c r="AI998" s="72"/>
      <c r="AJ998" s="72"/>
    </row>
    <row r="999" spans="1:36" ht="13" x14ac:dyDescent="0.15">
      <c r="A999" s="72"/>
      <c r="B999" s="72"/>
      <c r="C999" s="72"/>
      <c r="D999" s="72"/>
      <c r="E999" s="72"/>
      <c r="F999" s="72"/>
      <c r="G999" s="72"/>
      <c r="H999" s="72"/>
      <c r="I999" s="72"/>
      <c r="J999" s="72"/>
      <c r="K999" s="72"/>
      <c r="L999" s="72"/>
      <c r="M999" s="72"/>
      <c r="N999" s="72"/>
      <c r="O999" s="72"/>
      <c r="P999" s="72"/>
      <c r="Q999" s="72"/>
      <c r="R999" s="72"/>
      <c r="S999" s="72"/>
      <c r="T999" s="72"/>
      <c r="U999" s="72"/>
      <c r="V999" s="72"/>
      <c r="W999" s="72"/>
      <c r="X999" s="72"/>
      <c r="Y999" s="72"/>
      <c r="Z999" s="72"/>
      <c r="AA999" s="72"/>
      <c r="AB999" s="72"/>
      <c r="AC999" s="72"/>
      <c r="AD999" s="72"/>
      <c r="AE999" s="72"/>
      <c r="AF999" s="72"/>
      <c r="AG999" s="72"/>
      <c r="AH999" s="72"/>
      <c r="AI999" s="72"/>
      <c r="AJ999" s="72"/>
    </row>
  </sheetData>
  <conditionalFormatting sqref="AH119">
    <cfRule type="containsText" dxfId="740" priority="1" operator="containsText" text="y">
      <formula>NOT(ISERROR(SEARCH(("y"),(AH119))))</formula>
    </cfRule>
  </conditionalFormatting>
  <conditionalFormatting sqref="O119">
    <cfRule type="cellIs" dxfId="739" priority="2" operator="equal">
      <formula>1</formula>
    </cfRule>
  </conditionalFormatting>
  <conditionalFormatting sqref="R119">
    <cfRule type="cellIs" dxfId="738" priority="3" operator="equal">
      <formula>"Survey"</formula>
    </cfRule>
  </conditionalFormatting>
  <conditionalFormatting sqref="AG119">
    <cfRule type="containsText" dxfId="737" priority="4" operator="containsText" text="upper">
      <formula>NOT(ISERROR(SEARCH(("upper"),(AG119))))</formula>
    </cfRule>
  </conditionalFormatting>
  <conditionalFormatting sqref="AG119">
    <cfRule type="containsText" dxfId="736" priority="5" operator="containsText" text="lower">
      <formula>NOT(ISERROR(SEARCH(("lower"),(AG119))))</formula>
    </cfRule>
  </conditionalFormatting>
  <conditionalFormatting sqref="T119">
    <cfRule type="cellIs" dxfId="735" priority="6" operator="greaterThan">
      <formula>1</formula>
    </cfRule>
  </conditionalFormatting>
  <conditionalFormatting sqref="D119:AH119 B119">
    <cfRule type="containsBlanks" dxfId="734" priority="7">
      <formula>LEN(TRIM(D119))=0</formula>
    </cfRule>
  </conditionalFormatting>
  <conditionalFormatting sqref="AF118">
    <cfRule type="containsText" dxfId="733" priority="8" operator="containsText" text="upper">
      <formula>NOT(ISERROR(SEARCH(("upper"),(AF118))))</formula>
    </cfRule>
  </conditionalFormatting>
  <conditionalFormatting sqref="AF118">
    <cfRule type="containsText" dxfId="732" priority="9" operator="containsText" text="lower">
      <formula>NOT(ISERROR(SEARCH(("lower"),(AF118))))</formula>
    </cfRule>
  </conditionalFormatting>
  <conditionalFormatting sqref="C118:AG118">
    <cfRule type="containsBlanks" dxfId="731" priority="10">
      <formula>LEN(TRIM(C118))=0</formula>
    </cfRule>
  </conditionalFormatting>
  <conditionalFormatting sqref="O118">
    <cfRule type="cellIs" dxfId="730" priority="11" operator="equal">
      <formula>"Survey"</formula>
    </cfRule>
  </conditionalFormatting>
  <conditionalFormatting sqref="S118">
    <cfRule type="cellIs" dxfId="729" priority="12" operator="greaterThan">
      <formula>1</formula>
    </cfRule>
  </conditionalFormatting>
  <conditionalFormatting sqref="L118">
    <cfRule type="cellIs" dxfId="728" priority="13" operator="equal">
      <formula>1</formula>
    </cfRule>
  </conditionalFormatting>
  <conditionalFormatting sqref="AG118">
    <cfRule type="containsText" dxfId="727" priority="14" operator="containsText" text="y">
      <formula>NOT(ISERROR(SEARCH(("y"),(AG118))))</formula>
    </cfRule>
  </conditionalFormatting>
  <conditionalFormatting sqref="L117">
    <cfRule type="cellIs" dxfId="726" priority="15" operator="equal">
      <formula>1</formula>
    </cfRule>
  </conditionalFormatting>
  <conditionalFormatting sqref="S117">
    <cfRule type="cellIs" dxfId="725" priority="16" operator="greaterThan">
      <formula>1</formula>
    </cfRule>
  </conditionalFormatting>
  <conditionalFormatting sqref="AG117">
    <cfRule type="containsText" dxfId="724" priority="17" operator="containsText" text="y">
      <formula>NOT(ISERROR(SEARCH(("y"),(AG117))))</formula>
    </cfRule>
  </conditionalFormatting>
  <conditionalFormatting sqref="C117:AG117">
    <cfRule type="containsBlanks" dxfId="723" priority="18">
      <formula>LEN(TRIM(C117))=0</formula>
    </cfRule>
  </conditionalFormatting>
  <conditionalFormatting sqref="AF117">
    <cfRule type="containsText" dxfId="722" priority="19" operator="containsText" text="lower">
      <formula>NOT(ISERROR(SEARCH(("lower"),(AF117))))</formula>
    </cfRule>
  </conditionalFormatting>
  <conditionalFormatting sqref="AF117">
    <cfRule type="containsText" dxfId="721" priority="20" operator="containsText" text="upper">
      <formula>NOT(ISERROR(SEARCH(("upper"),(AF117))))</formula>
    </cfRule>
  </conditionalFormatting>
  <conditionalFormatting sqref="O117">
    <cfRule type="cellIs" dxfId="720" priority="21" operator="equal">
      <formula>"Survey"</formula>
    </cfRule>
  </conditionalFormatting>
  <conditionalFormatting sqref="L116">
    <cfRule type="cellIs" dxfId="719" priority="22" operator="equal">
      <formula>1</formula>
    </cfRule>
  </conditionalFormatting>
  <conditionalFormatting sqref="S116">
    <cfRule type="cellIs" dxfId="718" priority="23" operator="greaterThan">
      <formula>1</formula>
    </cfRule>
  </conditionalFormatting>
  <conditionalFormatting sqref="AG116">
    <cfRule type="containsText" dxfId="717" priority="24" operator="containsText" text="y">
      <formula>NOT(ISERROR(SEARCH(("y"),(AG116))))</formula>
    </cfRule>
  </conditionalFormatting>
  <conditionalFormatting sqref="C116:AG116">
    <cfRule type="containsBlanks" dxfId="716" priority="25">
      <formula>LEN(TRIM(C116))=0</formula>
    </cfRule>
  </conditionalFormatting>
  <conditionalFormatting sqref="O116">
    <cfRule type="cellIs" dxfId="715" priority="26" operator="equal">
      <formula>"Survey"</formula>
    </cfRule>
  </conditionalFormatting>
  <conditionalFormatting sqref="AF116">
    <cfRule type="containsText" dxfId="714" priority="27" operator="containsText" text="lower">
      <formula>NOT(ISERROR(SEARCH(("lower"),(AF116))))</formula>
    </cfRule>
  </conditionalFormatting>
  <conditionalFormatting sqref="AF116">
    <cfRule type="containsText" dxfId="713" priority="28" operator="containsText" text="upper">
      <formula>NOT(ISERROR(SEARCH(("upper"),(AF116))))</formula>
    </cfRule>
  </conditionalFormatting>
  <conditionalFormatting sqref="C114:AF114 AG114">
    <cfRule type="containsBlanks" dxfId="712" priority="29">
      <formula>LEN(TRIM(C114))=0</formula>
    </cfRule>
  </conditionalFormatting>
  <conditionalFormatting sqref="L114">
    <cfRule type="cellIs" dxfId="711" priority="30" operator="equal">
      <formula>1</formula>
    </cfRule>
  </conditionalFormatting>
  <conditionalFormatting sqref="S114">
    <cfRule type="cellIs" dxfId="710" priority="31" operator="greaterThan">
      <formula>1</formula>
    </cfRule>
  </conditionalFormatting>
  <conditionalFormatting sqref="O114">
    <cfRule type="cellIs" dxfId="709" priority="32" operator="equal">
      <formula>"Survey"</formula>
    </cfRule>
  </conditionalFormatting>
  <conditionalFormatting sqref="AG114">
    <cfRule type="containsText" dxfId="708" priority="33" operator="containsText" text="y">
      <formula>NOT(ISERROR(SEARCH(("y"),(AG114))))</formula>
    </cfRule>
  </conditionalFormatting>
  <conditionalFormatting sqref="AF114">
    <cfRule type="containsText" dxfId="707" priority="34" operator="containsText" text="lower">
      <formula>NOT(ISERROR(SEARCH(("lower"),(AF114))))</formula>
    </cfRule>
  </conditionalFormatting>
  <conditionalFormatting sqref="AF114">
    <cfRule type="containsText" dxfId="706" priority="35" operator="containsText" text="upper">
      <formula>NOT(ISERROR(SEARCH(("upper"),(AF114))))</formula>
    </cfRule>
  </conditionalFormatting>
  <conditionalFormatting sqref="C113:AG113">
    <cfRule type="containsBlanks" dxfId="705" priority="36">
      <formula>LEN(TRIM(C113))=0</formula>
    </cfRule>
  </conditionalFormatting>
  <conditionalFormatting sqref="O113">
    <cfRule type="cellIs" dxfId="704" priority="37" operator="equal">
      <formula>"Survey"</formula>
    </cfRule>
  </conditionalFormatting>
  <conditionalFormatting sqref="L113">
    <cfRule type="cellIs" dxfId="703" priority="38" operator="equal">
      <formula>1</formula>
    </cfRule>
  </conditionalFormatting>
  <conditionalFormatting sqref="AF113">
    <cfRule type="containsText" dxfId="702" priority="39" operator="containsText" text="lower">
      <formula>NOT(ISERROR(SEARCH(("lower"),(AF113))))</formula>
    </cfRule>
  </conditionalFormatting>
  <conditionalFormatting sqref="AF113">
    <cfRule type="containsText" dxfId="701" priority="40" operator="containsText" text="upper">
      <formula>NOT(ISERROR(SEARCH(("upper"),(AF113))))</formula>
    </cfRule>
  </conditionalFormatting>
  <conditionalFormatting sqref="AG113">
    <cfRule type="containsText" dxfId="700" priority="41" operator="containsText" text="y">
      <formula>NOT(ISERROR(SEARCH(("y"),(AG113))))</formula>
    </cfRule>
  </conditionalFormatting>
  <conditionalFormatting sqref="S113">
    <cfRule type="cellIs" dxfId="699" priority="42" operator="greaterThan">
      <formula>1</formula>
    </cfRule>
  </conditionalFormatting>
  <conditionalFormatting sqref="C112:O112 AE112:AG112">
    <cfRule type="containsBlanks" dxfId="698" priority="43">
      <formula>LEN(TRIM(C112))=0</formula>
    </cfRule>
  </conditionalFormatting>
  <conditionalFormatting sqref="AF112">
    <cfRule type="containsText" dxfId="697" priority="44" operator="containsText" text="upper">
      <formula>NOT(ISERROR(SEARCH(("upper"),(AF112))))</formula>
    </cfRule>
  </conditionalFormatting>
  <conditionalFormatting sqref="AF112">
    <cfRule type="containsText" dxfId="696" priority="45" operator="containsText" text="lower">
      <formula>NOT(ISERROR(SEARCH(("lower"),(AF112))))</formula>
    </cfRule>
  </conditionalFormatting>
  <conditionalFormatting sqref="L112">
    <cfRule type="cellIs" dxfId="695" priority="46" operator="equal">
      <formula>1</formula>
    </cfRule>
  </conditionalFormatting>
  <conditionalFormatting sqref="O112">
    <cfRule type="cellIs" dxfId="694" priority="47" operator="equal">
      <formula>"Survey"</formula>
    </cfRule>
  </conditionalFormatting>
  <conditionalFormatting sqref="AG112">
    <cfRule type="containsText" dxfId="693" priority="48" operator="containsText" text="y">
      <formula>NOT(ISERROR(SEARCH(("y"),(AG112))))</formula>
    </cfRule>
  </conditionalFormatting>
  <conditionalFormatting sqref="AG111">
    <cfRule type="containsText" dxfId="692" priority="49" operator="containsText" text="y">
      <formula>NOT(ISERROR(SEARCH(("y"),(AG111))))</formula>
    </cfRule>
  </conditionalFormatting>
  <conditionalFormatting sqref="S111">
    <cfRule type="cellIs" dxfId="691" priority="50" operator="greaterThan">
      <formula>1</formula>
    </cfRule>
  </conditionalFormatting>
  <conditionalFormatting sqref="C111:AG111">
    <cfRule type="containsBlanks" dxfId="690" priority="51">
      <formula>LEN(TRIM(C111))=0</formula>
    </cfRule>
  </conditionalFormatting>
  <conditionalFormatting sqref="AF111">
    <cfRule type="containsText" dxfId="689" priority="52" operator="containsText" text="lower">
      <formula>NOT(ISERROR(SEARCH(("lower"),(AF111))))</formula>
    </cfRule>
  </conditionalFormatting>
  <conditionalFormatting sqref="AF111">
    <cfRule type="containsText" dxfId="688" priority="53" operator="containsText" text="upper">
      <formula>NOT(ISERROR(SEARCH(("upper"),(AF111))))</formula>
    </cfRule>
  </conditionalFormatting>
  <conditionalFormatting sqref="L111">
    <cfRule type="cellIs" dxfId="687" priority="54" operator="equal">
      <formula>1</formula>
    </cfRule>
  </conditionalFormatting>
  <conditionalFormatting sqref="O111">
    <cfRule type="cellIs" dxfId="686" priority="55" operator="equal">
      <formula>"Survey"</formula>
    </cfRule>
  </conditionalFormatting>
  <conditionalFormatting sqref="L110">
    <cfRule type="cellIs" dxfId="685" priority="56" operator="equal">
      <formula>1</formula>
    </cfRule>
  </conditionalFormatting>
  <conditionalFormatting sqref="AF110">
    <cfRule type="containsText" dxfId="684" priority="57" operator="containsText" text="lower">
      <formula>NOT(ISERROR(SEARCH(("lower"),(AF110))))</formula>
    </cfRule>
  </conditionalFormatting>
  <conditionalFormatting sqref="AF110">
    <cfRule type="containsText" dxfId="683" priority="58" operator="containsText" text="upper">
      <formula>NOT(ISERROR(SEARCH(("upper"),(AF110))))</formula>
    </cfRule>
  </conditionalFormatting>
  <conditionalFormatting sqref="O110">
    <cfRule type="cellIs" dxfId="682" priority="59" operator="equal">
      <formula>"Survey"</formula>
    </cfRule>
  </conditionalFormatting>
  <conditionalFormatting sqref="C110:AG110">
    <cfRule type="containsBlanks" dxfId="681" priority="60">
      <formula>LEN(TRIM(C110))=0</formula>
    </cfRule>
  </conditionalFormatting>
  <conditionalFormatting sqref="AG110">
    <cfRule type="containsText" dxfId="680" priority="61" operator="containsText" text="y">
      <formula>NOT(ISERROR(SEARCH(("y"),(AG110))))</formula>
    </cfRule>
  </conditionalFormatting>
  <conditionalFormatting sqref="S110">
    <cfRule type="cellIs" dxfId="679" priority="62" operator="greaterThan">
      <formula>1</formula>
    </cfRule>
  </conditionalFormatting>
  <conditionalFormatting sqref="C109:AG109">
    <cfRule type="containsBlanks" dxfId="678" priority="63">
      <formula>LEN(TRIM(C109))=0</formula>
    </cfRule>
  </conditionalFormatting>
  <conditionalFormatting sqref="AF109">
    <cfRule type="containsText" dxfId="677" priority="64" operator="containsText" text="lower">
      <formula>NOT(ISERROR(SEARCH(("lower"),(AF109))))</formula>
    </cfRule>
  </conditionalFormatting>
  <conditionalFormatting sqref="AF109">
    <cfRule type="containsText" dxfId="676" priority="65" operator="containsText" text="upper">
      <formula>NOT(ISERROR(SEARCH(("upper"),(AF109))))</formula>
    </cfRule>
  </conditionalFormatting>
  <conditionalFormatting sqref="AG109">
    <cfRule type="containsText" dxfId="675" priority="66" operator="containsText" text="y">
      <formula>NOT(ISERROR(SEARCH(("y"),(AG109))))</formula>
    </cfRule>
  </conditionalFormatting>
  <conditionalFormatting sqref="O109">
    <cfRule type="cellIs" dxfId="674" priority="67" operator="equal">
      <formula>"Survey"</formula>
    </cfRule>
  </conditionalFormatting>
  <conditionalFormatting sqref="L109">
    <cfRule type="cellIs" dxfId="673" priority="68" operator="equal">
      <formula>1</formula>
    </cfRule>
  </conditionalFormatting>
  <conditionalFormatting sqref="AF109">
    <cfRule type="containsText" dxfId="672" priority="69" operator="containsText" text="upper">
      <formula>NOT(ISERROR(SEARCH(("upper"),(AF109))))</formula>
    </cfRule>
  </conditionalFormatting>
  <conditionalFormatting sqref="AF109">
    <cfRule type="containsText" dxfId="671" priority="70" operator="containsText" text="lower">
      <formula>NOT(ISERROR(SEARCH(("lower"),(AF109))))</formula>
    </cfRule>
  </conditionalFormatting>
  <conditionalFormatting sqref="L109">
    <cfRule type="cellIs" dxfId="670" priority="71" operator="equal">
      <formula>1</formula>
    </cfRule>
  </conditionalFormatting>
  <conditionalFormatting sqref="AG109">
    <cfRule type="containsText" dxfId="669" priority="72" operator="containsText" text="y">
      <formula>NOT(ISERROR(SEARCH(("y"),(AG109))))</formula>
    </cfRule>
  </conditionalFormatting>
  <conditionalFormatting sqref="C109:AG109">
    <cfRule type="containsBlanks" dxfId="668" priority="73">
      <formula>LEN(TRIM(C109))=0</formula>
    </cfRule>
  </conditionalFormatting>
  <conditionalFormatting sqref="S109">
    <cfRule type="cellIs" dxfId="667" priority="74" operator="greaterThan">
      <formula>1</formula>
    </cfRule>
  </conditionalFormatting>
  <conditionalFormatting sqref="O109">
    <cfRule type="cellIs" dxfId="666" priority="75" operator="equal">
      <formula>"Survey"</formula>
    </cfRule>
  </conditionalFormatting>
  <conditionalFormatting sqref="S109">
    <cfRule type="cellIs" dxfId="665" priority="76" operator="greaterThan">
      <formula>1</formula>
    </cfRule>
  </conditionalFormatting>
  <conditionalFormatting sqref="AG108">
    <cfRule type="containsText" dxfId="664" priority="77" operator="containsText" text="y">
      <formula>NOT(ISERROR(SEARCH(("y"),(AG108))))</formula>
    </cfRule>
  </conditionalFormatting>
  <conditionalFormatting sqref="O108">
    <cfRule type="cellIs" dxfId="663" priority="78" operator="equal">
      <formula>"Survey"</formula>
    </cfRule>
  </conditionalFormatting>
  <conditionalFormatting sqref="L108">
    <cfRule type="cellIs" dxfId="662" priority="79" operator="equal">
      <formula>1</formula>
    </cfRule>
  </conditionalFormatting>
  <conditionalFormatting sqref="AF108">
    <cfRule type="containsText" dxfId="661" priority="80" operator="containsText" text="lower">
      <formula>NOT(ISERROR(SEARCH(("lower"),(AF108))))</formula>
    </cfRule>
  </conditionalFormatting>
  <conditionalFormatting sqref="AF108">
    <cfRule type="containsText" dxfId="660" priority="81" operator="containsText" text="upper">
      <formula>NOT(ISERROR(SEARCH(("upper"),(AF108))))</formula>
    </cfRule>
  </conditionalFormatting>
  <conditionalFormatting sqref="C108:AG108">
    <cfRule type="containsBlanks" dxfId="659" priority="82">
      <formula>LEN(TRIM(C108))=0</formula>
    </cfRule>
  </conditionalFormatting>
  <conditionalFormatting sqref="S108">
    <cfRule type="cellIs" dxfId="658" priority="83" operator="greaterThan">
      <formula>1</formula>
    </cfRule>
  </conditionalFormatting>
  <conditionalFormatting sqref="L107">
    <cfRule type="cellIs" dxfId="657" priority="84" operator="equal">
      <formula>1</formula>
    </cfRule>
  </conditionalFormatting>
  <conditionalFormatting sqref="AF107">
    <cfRule type="containsText" dxfId="656" priority="85" operator="containsText" text="lower">
      <formula>NOT(ISERROR(SEARCH(("lower"),(AF107))))</formula>
    </cfRule>
  </conditionalFormatting>
  <conditionalFormatting sqref="AF107">
    <cfRule type="containsText" dxfId="655" priority="86" operator="containsText" text="upper">
      <formula>NOT(ISERROR(SEARCH(("upper"),(AF107))))</formula>
    </cfRule>
  </conditionalFormatting>
  <conditionalFormatting sqref="C107:AG107">
    <cfRule type="containsBlanks" dxfId="654" priority="87">
      <formula>LEN(TRIM(C107))=0</formula>
    </cfRule>
  </conditionalFormatting>
  <conditionalFormatting sqref="S107">
    <cfRule type="cellIs" dxfId="653" priority="88" operator="greaterThan">
      <formula>1</formula>
    </cfRule>
  </conditionalFormatting>
  <conditionalFormatting sqref="AG107">
    <cfRule type="containsText" dxfId="652" priority="89" operator="containsText" text="y">
      <formula>NOT(ISERROR(SEARCH(("y"),(AG107))))</formula>
    </cfRule>
  </conditionalFormatting>
  <conditionalFormatting sqref="O107">
    <cfRule type="cellIs" dxfId="651" priority="90" operator="equal">
      <formula>"Survey"</formula>
    </cfRule>
  </conditionalFormatting>
  <conditionalFormatting sqref="E106:S106 AF106 C106:D106 T106:AE106 AG106">
    <cfRule type="containsBlanks" dxfId="650" priority="91">
      <formula>LEN(TRIM(E106))=0</formula>
    </cfRule>
  </conditionalFormatting>
  <conditionalFormatting sqref="AG106">
    <cfRule type="containsText" dxfId="649" priority="92" operator="containsText" text="y">
      <formula>NOT(ISERROR(SEARCH(("y"),(AG106))))</formula>
    </cfRule>
  </conditionalFormatting>
  <conditionalFormatting sqref="S106">
    <cfRule type="cellIs" dxfId="648" priority="93" operator="greaterThan">
      <formula>1</formula>
    </cfRule>
  </conditionalFormatting>
  <conditionalFormatting sqref="O106">
    <cfRule type="cellIs" dxfId="647" priority="94" operator="equal">
      <formula>"Survey"</formula>
    </cfRule>
  </conditionalFormatting>
  <conditionalFormatting sqref="AF106">
    <cfRule type="containsText" dxfId="646" priority="95" operator="containsText" text="lower">
      <formula>NOT(ISERROR(SEARCH(("lower"),(AF106))))</formula>
    </cfRule>
  </conditionalFormatting>
  <conditionalFormatting sqref="AF106">
    <cfRule type="containsText" dxfId="645" priority="96" operator="containsText" text="upper">
      <formula>NOT(ISERROR(SEARCH(("upper"),(AF106))))</formula>
    </cfRule>
  </conditionalFormatting>
  <conditionalFormatting sqref="L106">
    <cfRule type="cellIs" dxfId="644" priority="97" operator="equal">
      <formula>1</formula>
    </cfRule>
  </conditionalFormatting>
  <conditionalFormatting sqref="AG105">
    <cfRule type="containsText" dxfId="643" priority="98" operator="containsText" text="y">
      <formula>NOT(ISERROR(SEARCH(("y"),(AG105))))</formula>
    </cfRule>
  </conditionalFormatting>
  <conditionalFormatting sqref="C105:AG105">
    <cfRule type="containsBlanks" dxfId="642" priority="99">
      <formula>LEN(TRIM(C105))=0</formula>
    </cfRule>
  </conditionalFormatting>
  <conditionalFormatting sqref="S105">
    <cfRule type="cellIs" dxfId="641" priority="100" operator="greaterThan">
      <formula>1</formula>
    </cfRule>
  </conditionalFormatting>
  <conditionalFormatting sqref="AF105">
    <cfRule type="containsText" dxfId="640" priority="101" operator="containsText" text="lower">
      <formula>NOT(ISERROR(SEARCH(("lower"),(AF105))))</formula>
    </cfRule>
  </conditionalFormatting>
  <conditionalFormatting sqref="AF105">
    <cfRule type="containsText" dxfId="639" priority="102" operator="containsText" text="upper">
      <formula>NOT(ISERROR(SEARCH(("upper"),(AF105))))</formula>
    </cfRule>
  </conditionalFormatting>
  <conditionalFormatting sqref="O105">
    <cfRule type="cellIs" dxfId="638" priority="103" operator="equal">
      <formula>"Survey"</formula>
    </cfRule>
  </conditionalFormatting>
  <conditionalFormatting sqref="L105">
    <cfRule type="cellIs" dxfId="637" priority="104" operator="equal">
      <formula>1</formula>
    </cfRule>
  </conditionalFormatting>
  <conditionalFormatting sqref="S104">
    <cfRule type="cellIs" dxfId="636" priority="105" operator="greaterThan">
      <formula>1</formula>
    </cfRule>
  </conditionalFormatting>
  <conditionalFormatting sqref="L104">
    <cfRule type="cellIs" dxfId="635" priority="106" operator="equal">
      <formula>1</formula>
    </cfRule>
  </conditionalFormatting>
  <conditionalFormatting sqref="O104">
    <cfRule type="cellIs" dxfId="634" priority="107" operator="equal">
      <formula>"Survey"</formula>
    </cfRule>
  </conditionalFormatting>
  <conditionalFormatting sqref="AG104">
    <cfRule type="containsText" dxfId="633" priority="108" operator="containsText" text="y">
      <formula>NOT(ISERROR(SEARCH(("y"),(AG104))))</formula>
    </cfRule>
  </conditionalFormatting>
  <conditionalFormatting sqref="AF104">
    <cfRule type="containsText" dxfId="632" priority="109" operator="containsText" text="lower">
      <formula>NOT(ISERROR(SEARCH(("lower"),(AF104))))</formula>
    </cfRule>
  </conditionalFormatting>
  <conditionalFormatting sqref="AF104">
    <cfRule type="containsText" dxfId="631" priority="110" operator="containsText" text="upper">
      <formula>NOT(ISERROR(SEARCH(("upper"),(AF104))))</formula>
    </cfRule>
  </conditionalFormatting>
  <conditionalFormatting sqref="C104:AG104">
    <cfRule type="containsBlanks" dxfId="630" priority="111">
      <formula>LEN(TRIM(C104))=0</formula>
    </cfRule>
  </conditionalFormatting>
  <conditionalFormatting sqref="C103:AH103">
    <cfRule type="containsBlanks" dxfId="629" priority="112">
      <formula>LEN(TRIM(C103))=0</formula>
    </cfRule>
  </conditionalFormatting>
  <conditionalFormatting sqref="AF103">
    <cfRule type="containsText" dxfId="628" priority="113" operator="containsText" text="upper">
      <formula>NOT(ISERROR(SEARCH(("upper"),(AF103))))</formula>
    </cfRule>
  </conditionalFormatting>
  <conditionalFormatting sqref="AF103">
    <cfRule type="containsText" dxfId="627" priority="114" operator="containsText" text="lower">
      <formula>NOT(ISERROR(SEARCH(("lower"),(AF103))))</formula>
    </cfRule>
  </conditionalFormatting>
  <conditionalFormatting sqref="AG103">
    <cfRule type="containsText" dxfId="626" priority="115" operator="containsText" text="y">
      <formula>NOT(ISERROR(SEARCH(("y"),(AG103))))</formula>
    </cfRule>
  </conditionalFormatting>
  <conditionalFormatting sqref="S103">
    <cfRule type="cellIs" dxfId="625" priority="116" operator="greaterThan">
      <formula>1</formula>
    </cfRule>
  </conditionalFormatting>
  <conditionalFormatting sqref="L103">
    <cfRule type="cellIs" dxfId="624" priority="117" operator="equal">
      <formula>1</formula>
    </cfRule>
  </conditionalFormatting>
  <conditionalFormatting sqref="O103">
    <cfRule type="cellIs" dxfId="623" priority="118" operator="equal">
      <formula>"Survey"</formula>
    </cfRule>
  </conditionalFormatting>
  <conditionalFormatting sqref="C102:AH102">
    <cfRule type="containsBlanks" dxfId="622" priority="119">
      <formula>LEN(TRIM(C102))=0</formula>
    </cfRule>
  </conditionalFormatting>
  <conditionalFormatting sqref="AG102">
    <cfRule type="containsText" dxfId="621" priority="120" operator="containsText" text="y">
      <formula>NOT(ISERROR(SEARCH(("y"),(AG102))))</formula>
    </cfRule>
  </conditionalFormatting>
  <conditionalFormatting sqref="S102">
    <cfRule type="cellIs" dxfId="620" priority="121" operator="greaterThan">
      <formula>1</formula>
    </cfRule>
  </conditionalFormatting>
  <conditionalFormatting sqref="O102">
    <cfRule type="cellIs" dxfId="619" priority="122" operator="equal">
      <formula>"Survey"</formula>
    </cfRule>
  </conditionalFormatting>
  <conditionalFormatting sqref="L102">
    <cfRule type="cellIs" dxfId="618" priority="123" operator="equal">
      <formula>1</formula>
    </cfRule>
  </conditionalFormatting>
  <conditionalFormatting sqref="AF102">
    <cfRule type="containsText" dxfId="617" priority="124" operator="containsText" text="lower">
      <formula>NOT(ISERROR(SEARCH(("lower"),(AF102))))</formula>
    </cfRule>
  </conditionalFormatting>
  <conditionalFormatting sqref="AF102">
    <cfRule type="containsText" dxfId="616" priority="125" operator="containsText" text="upper">
      <formula>NOT(ISERROR(SEARCH(("upper"),(AF102))))</formula>
    </cfRule>
  </conditionalFormatting>
  <conditionalFormatting sqref="C101:AG101">
    <cfRule type="containsBlanks" dxfId="615" priority="126">
      <formula>LEN(TRIM(C101))=0</formula>
    </cfRule>
  </conditionalFormatting>
  <conditionalFormatting sqref="AG101">
    <cfRule type="containsText" dxfId="614" priority="127" operator="containsText" text="y">
      <formula>NOT(ISERROR(SEARCH(("y"),(AG101))))</formula>
    </cfRule>
  </conditionalFormatting>
  <conditionalFormatting sqref="AF101">
    <cfRule type="containsText" dxfId="613" priority="128" operator="containsText" text="lower">
      <formula>NOT(ISERROR(SEARCH(("lower"),(AF101))))</formula>
    </cfRule>
  </conditionalFormatting>
  <conditionalFormatting sqref="AF101">
    <cfRule type="containsText" dxfId="612" priority="129" operator="containsText" text="upper">
      <formula>NOT(ISERROR(SEARCH(("upper"),(AF101))))</formula>
    </cfRule>
  </conditionalFormatting>
  <conditionalFormatting sqref="O101">
    <cfRule type="cellIs" dxfId="611" priority="130" operator="equal">
      <formula>"Survey"</formula>
    </cfRule>
  </conditionalFormatting>
  <conditionalFormatting sqref="S101">
    <cfRule type="cellIs" dxfId="610" priority="131" operator="greaterThan">
      <formula>1</formula>
    </cfRule>
  </conditionalFormatting>
  <conditionalFormatting sqref="L101">
    <cfRule type="cellIs" dxfId="609" priority="132" operator="equal">
      <formula>1</formula>
    </cfRule>
  </conditionalFormatting>
  <conditionalFormatting sqref="C100:AG100">
    <cfRule type="containsBlanks" dxfId="608" priority="133">
      <formula>LEN(TRIM(C100))=0</formula>
    </cfRule>
  </conditionalFormatting>
  <conditionalFormatting sqref="AG100">
    <cfRule type="containsText" dxfId="607" priority="134" operator="containsText" text="y">
      <formula>NOT(ISERROR(SEARCH(("y"),(AG100))))</formula>
    </cfRule>
  </conditionalFormatting>
  <conditionalFormatting sqref="AF100">
    <cfRule type="containsText" dxfId="606" priority="135" operator="containsText" text="upper">
      <formula>NOT(ISERROR(SEARCH(("upper"),(AF100))))</formula>
    </cfRule>
  </conditionalFormatting>
  <conditionalFormatting sqref="AF100">
    <cfRule type="containsText" dxfId="605" priority="136" operator="containsText" text="lower">
      <formula>NOT(ISERROR(SEARCH(("lower"),(AF100))))</formula>
    </cfRule>
  </conditionalFormatting>
  <conditionalFormatting sqref="L100">
    <cfRule type="cellIs" dxfId="604" priority="137" operator="equal">
      <formula>1</formula>
    </cfRule>
  </conditionalFormatting>
  <conditionalFormatting sqref="O100">
    <cfRule type="cellIs" dxfId="603" priority="138" operator="equal">
      <formula>"Survey"</formula>
    </cfRule>
  </conditionalFormatting>
  <conditionalFormatting sqref="S100">
    <cfRule type="cellIs" dxfId="602" priority="139" operator="greaterThan">
      <formula>1</formula>
    </cfRule>
  </conditionalFormatting>
  <conditionalFormatting sqref="AJ99">
    <cfRule type="containsText" dxfId="601" priority="140" operator="containsText" text="y">
      <formula>NOT(ISERROR(SEARCH(("y"),(AJ99))))</formula>
    </cfRule>
  </conditionalFormatting>
  <conditionalFormatting sqref="C99:AJ99">
    <cfRule type="containsBlanks" dxfId="600" priority="141">
      <formula>LEN(TRIM(C99))=0</formula>
    </cfRule>
  </conditionalFormatting>
  <conditionalFormatting sqref="N99">
    <cfRule type="cellIs" dxfId="599" priority="142" operator="equal">
      <formula>1</formula>
    </cfRule>
  </conditionalFormatting>
  <conditionalFormatting sqref="AI99">
    <cfRule type="containsText" dxfId="598" priority="143" operator="containsText" text="upper">
      <formula>NOT(ISERROR(SEARCH(("upper"),(AI99))))</formula>
    </cfRule>
  </conditionalFormatting>
  <conditionalFormatting sqref="AI99">
    <cfRule type="containsText" dxfId="597" priority="144" operator="containsText" text="lower">
      <formula>NOT(ISERROR(SEARCH(("lower"),(AI99))))</formula>
    </cfRule>
  </conditionalFormatting>
  <conditionalFormatting sqref="Q99">
    <cfRule type="cellIs" dxfId="596" priority="145" operator="equal">
      <formula>"Survey"</formula>
    </cfRule>
  </conditionalFormatting>
  <conditionalFormatting sqref="U99">
    <cfRule type="cellIs" dxfId="595" priority="146" operator="greaterThan">
      <formula>1</formula>
    </cfRule>
  </conditionalFormatting>
  <conditionalFormatting sqref="C98:AJ98">
    <cfRule type="containsBlanks" dxfId="594" priority="147">
      <formula>LEN(TRIM(C98))=0</formula>
    </cfRule>
  </conditionalFormatting>
  <conditionalFormatting sqref="N98">
    <cfRule type="cellIs" dxfId="593" priority="148" operator="equal">
      <formula>1</formula>
    </cfRule>
  </conditionalFormatting>
  <conditionalFormatting sqref="AI98">
    <cfRule type="containsText" dxfId="592" priority="149" operator="containsText" text="upper">
      <formula>NOT(ISERROR(SEARCH(("upper"),(AI98))))</formula>
    </cfRule>
  </conditionalFormatting>
  <conditionalFormatting sqref="AI98">
    <cfRule type="containsText" dxfId="591" priority="150" operator="containsText" text="lower">
      <formula>NOT(ISERROR(SEARCH(("lower"),(AI98))))</formula>
    </cfRule>
  </conditionalFormatting>
  <conditionalFormatting sqref="AJ98">
    <cfRule type="containsText" dxfId="590" priority="151" operator="containsText" text="y">
      <formula>NOT(ISERROR(SEARCH(("y"),(AJ98))))</formula>
    </cfRule>
  </conditionalFormatting>
  <conditionalFormatting sqref="Q98">
    <cfRule type="cellIs" dxfId="589" priority="152" operator="equal">
      <formula>"Survey"</formula>
    </cfRule>
  </conditionalFormatting>
  <conditionalFormatting sqref="U98">
    <cfRule type="cellIs" dxfId="588" priority="153" operator="greaterThan">
      <formula>1</formula>
    </cfRule>
  </conditionalFormatting>
  <conditionalFormatting sqref="AG97">
    <cfRule type="containsText" dxfId="587" priority="154" operator="containsText" text="upper">
      <formula>NOT(ISERROR(SEARCH(("upper"),(AG97))))</formula>
    </cfRule>
  </conditionalFormatting>
  <conditionalFormatting sqref="AG97">
    <cfRule type="containsText" dxfId="586" priority="155" operator="containsText" text="lower">
      <formula>NOT(ISERROR(SEARCH(("lower"),(AG97))))</formula>
    </cfRule>
  </conditionalFormatting>
  <conditionalFormatting sqref="L97">
    <cfRule type="cellIs" dxfId="585" priority="156" operator="equal">
      <formula>1</formula>
    </cfRule>
  </conditionalFormatting>
  <conditionalFormatting sqref="AH97">
    <cfRule type="containsText" dxfId="584" priority="157" operator="containsText" text="y">
      <formula>NOT(ISERROR(SEARCH(("y"),(AH97))))</formula>
    </cfRule>
  </conditionalFormatting>
  <conditionalFormatting sqref="O97">
    <cfRule type="cellIs" dxfId="583" priority="158" operator="equal">
      <formula>"Survey"</formula>
    </cfRule>
  </conditionalFormatting>
  <conditionalFormatting sqref="T97">
    <cfRule type="cellIs" dxfId="582" priority="159" operator="greaterThan">
      <formula>1</formula>
    </cfRule>
  </conditionalFormatting>
  <conditionalFormatting sqref="C97:AH97">
    <cfRule type="containsBlanks" dxfId="581" priority="160">
      <formula>LEN(TRIM(C97))=0</formula>
    </cfRule>
  </conditionalFormatting>
  <conditionalFormatting sqref="L95">
    <cfRule type="cellIs" dxfId="580" priority="161" operator="equal">
      <formula>1</formula>
    </cfRule>
  </conditionalFormatting>
  <conditionalFormatting sqref="AG95">
    <cfRule type="containsText" dxfId="579" priority="162" operator="containsText" text="upper">
      <formula>NOT(ISERROR(SEARCH(("upper"),(AG95))))</formula>
    </cfRule>
  </conditionalFormatting>
  <conditionalFormatting sqref="AG95">
    <cfRule type="containsText" dxfId="578" priority="163" operator="containsText" text="lower">
      <formula>NOT(ISERROR(SEARCH(("lower"),(AG95))))</formula>
    </cfRule>
  </conditionalFormatting>
  <conditionalFormatting sqref="AH95">
    <cfRule type="containsText" dxfId="577" priority="164" operator="containsText" text="y">
      <formula>NOT(ISERROR(SEARCH(("y"),(AH95))))</formula>
    </cfRule>
  </conditionalFormatting>
  <conditionalFormatting sqref="O95">
    <cfRule type="cellIs" dxfId="576" priority="165" operator="equal">
      <formula>"Survey"</formula>
    </cfRule>
  </conditionalFormatting>
  <conditionalFormatting sqref="T95">
    <cfRule type="cellIs" dxfId="575" priority="166" operator="greaterThan">
      <formula>1</formula>
    </cfRule>
  </conditionalFormatting>
  <conditionalFormatting sqref="C95:AH95">
    <cfRule type="containsBlanks" dxfId="574" priority="167">
      <formula>LEN(TRIM(C95))=0</formula>
    </cfRule>
  </conditionalFormatting>
  <conditionalFormatting sqref="AG96">
    <cfRule type="containsText" dxfId="573" priority="168" operator="containsText" text="upper">
      <formula>NOT(ISERROR(SEARCH(("upper"),(AG96))))</formula>
    </cfRule>
  </conditionalFormatting>
  <conditionalFormatting sqref="AG96">
    <cfRule type="containsText" dxfId="572" priority="169" operator="containsText" text="lower">
      <formula>NOT(ISERROR(SEARCH(("lower"),(AG96))))</formula>
    </cfRule>
  </conditionalFormatting>
  <conditionalFormatting sqref="C96:AH96">
    <cfRule type="containsBlanks" dxfId="571" priority="170">
      <formula>LEN(TRIM(C96))=0</formula>
    </cfRule>
  </conditionalFormatting>
  <conditionalFormatting sqref="L96">
    <cfRule type="cellIs" dxfId="570" priority="171" operator="equal">
      <formula>1</formula>
    </cfRule>
  </conditionalFormatting>
  <conditionalFormatting sqref="AH96">
    <cfRule type="containsText" dxfId="569" priority="172" operator="containsText" text="y">
      <formula>NOT(ISERROR(SEARCH(("y"),(AH96))))</formula>
    </cfRule>
  </conditionalFormatting>
  <conditionalFormatting sqref="O96">
    <cfRule type="cellIs" dxfId="568" priority="173" operator="equal">
      <formula>"Survey"</formula>
    </cfRule>
  </conditionalFormatting>
  <conditionalFormatting sqref="T96">
    <cfRule type="cellIs" dxfId="567" priority="174" operator="greaterThan">
      <formula>1</formula>
    </cfRule>
  </conditionalFormatting>
  <conditionalFormatting sqref="C94:AH94">
    <cfRule type="containsBlanks" dxfId="566" priority="175">
      <formula>LEN(TRIM(C94))=0</formula>
    </cfRule>
  </conditionalFormatting>
  <conditionalFormatting sqref="AG94">
    <cfRule type="containsText" dxfId="565" priority="176" operator="containsText" text="upper">
      <formula>NOT(ISERROR(SEARCH(("upper"),(AG94))))</formula>
    </cfRule>
  </conditionalFormatting>
  <conditionalFormatting sqref="AG94">
    <cfRule type="containsText" dxfId="564" priority="177" operator="containsText" text="lower">
      <formula>NOT(ISERROR(SEARCH(("lower"),(AG94))))</formula>
    </cfRule>
  </conditionalFormatting>
  <conditionalFormatting sqref="AH94">
    <cfRule type="containsText" dxfId="563" priority="178" operator="containsText" text="y">
      <formula>NOT(ISERROR(SEARCH(("y"),(AH94))))</formula>
    </cfRule>
  </conditionalFormatting>
  <conditionalFormatting sqref="O94">
    <cfRule type="cellIs" dxfId="562" priority="179" operator="equal">
      <formula>"Survey"</formula>
    </cfRule>
  </conditionalFormatting>
  <conditionalFormatting sqref="T94">
    <cfRule type="cellIs" dxfId="561" priority="180" operator="greaterThan">
      <formula>1</formula>
    </cfRule>
  </conditionalFormatting>
  <conditionalFormatting sqref="L94">
    <cfRule type="cellIs" dxfId="560" priority="181" operator="equal">
      <formula>1</formula>
    </cfRule>
  </conditionalFormatting>
  <conditionalFormatting sqref="AI93">
    <cfRule type="containsText" dxfId="559" priority="182" operator="containsText" text="upper">
      <formula>NOT(ISERROR(SEARCH(("upper"),(AI93))))</formula>
    </cfRule>
  </conditionalFormatting>
  <conditionalFormatting sqref="AI93">
    <cfRule type="containsText" dxfId="558" priority="183" operator="containsText" text="lower">
      <formula>NOT(ISERROR(SEARCH(("lower"),(AI93))))</formula>
    </cfRule>
  </conditionalFormatting>
  <conditionalFormatting sqref="AJ93">
    <cfRule type="containsText" dxfId="557" priority="184" operator="containsText" text="y">
      <formula>NOT(ISERROR(SEARCH(("y"),(AJ93))))</formula>
    </cfRule>
  </conditionalFormatting>
  <conditionalFormatting sqref="V93">
    <cfRule type="cellIs" dxfId="556" priority="185" operator="greaterThan">
      <formula>1</formula>
    </cfRule>
  </conditionalFormatting>
  <conditionalFormatting sqref="C93:AJ93">
    <cfRule type="containsBlanks" dxfId="555" priority="186">
      <formula>LEN(TRIM(C93))=0</formula>
    </cfRule>
  </conditionalFormatting>
  <conditionalFormatting sqref="N93">
    <cfRule type="cellIs" dxfId="554" priority="187" operator="equal">
      <formula>1</formula>
    </cfRule>
  </conditionalFormatting>
  <conditionalFormatting sqref="Q93">
    <cfRule type="cellIs" dxfId="553" priority="188" operator="equal">
      <formula>"Survey"</formula>
    </cfRule>
  </conditionalFormatting>
  <conditionalFormatting sqref="V92">
    <cfRule type="cellIs" dxfId="552" priority="189" operator="greaterThan">
      <formula>1</formula>
    </cfRule>
  </conditionalFormatting>
  <conditionalFormatting sqref="AJ92">
    <cfRule type="containsText" dxfId="551" priority="190" operator="containsText" text="y">
      <formula>NOT(ISERROR(SEARCH(("y"),(AJ92))))</formula>
    </cfRule>
  </conditionalFormatting>
  <conditionalFormatting sqref="AI92">
    <cfRule type="containsText" dxfId="550" priority="191" operator="containsText" text="lower">
      <formula>NOT(ISERROR(SEARCH(("lower"),(AI92))))</formula>
    </cfRule>
  </conditionalFormatting>
  <conditionalFormatting sqref="AI92">
    <cfRule type="containsText" dxfId="549" priority="192" operator="containsText" text="upper">
      <formula>NOT(ISERROR(SEARCH(("upper"),(AI92))))</formula>
    </cfRule>
  </conditionalFormatting>
  <conditionalFormatting sqref="Q92">
    <cfRule type="cellIs" dxfId="548" priority="193" operator="equal">
      <formula>"Survey"</formula>
    </cfRule>
  </conditionalFormatting>
  <conditionalFormatting sqref="C92:AJ92">
    <cfRule type="containsBlanks" dxfId="547" priority="194">
      <formula>LEN(TRIM(C92))=0</formula>
    </cfRule>
  </conditionalFormatting>
  <conditionalFormatting sqref="N92">
    <cfRule type="cellIs" dxfId="546" priority="195" operator="equal">
      <formula>1</formula>
    </cfRule>
  </conditionalFormatting>
  <conditionalFormatting sqref="AI91">
    <cfRule type="containsText" dxfId="545" priority="196" operator="containsText" text="upper">
      <formula>NOT(ISERROR(SEARCH(("upper"),(AI91))))</formula>
    </cfRule>
  </conditionalFormatting>
  <conditionalFormatting sqref="AI91">
    <cfRule type="containsText" dxfId="544" priority="197" operator="containsText" text="lower">
      <formula>NOT(ISERROR(SEARCH(("lower"),(AI91))))</formula>
    </cfRule>
  </conditionalFormatting>
  <conditionalFormatting sqref="AJ91">
    <cfRule type="containsText" dxfId="543" priority="198" operator="containsText" text="y">
      <formula>NOT(ISERROR(SEARCH(("y"),(AJ91))))</formula>
    </cfRule>
  </conditionalFormatting>
  <conditionalFormatting sqref="Q91">
    <cfRule type="cellIs" dxfId="542" priority="199" operator="equal">
      <formula>"Survey"</formula>
    </cfRule>
  </conditionalFormatting>
  <conditionalFormatting sqref="V91">
    <cfRule type="cellIs" dxfId="541" priority="200" operator="greaterThan">
      <formula>1</formula>
    </cfRule>
  </conditionalFormatting>
  <conditionalFormatting sqref="C91:AJ91">
    <cfRule type="containsBlanks" dxfId="540" priority="201">
      <formula>LEN(TRIM(C91))=0</formula>
    </cfRule>
  </conditionalFormatting>
  <conditionalFormatting sqref="N91">
    <cfRule type="cellIs" dxfId="539" priority="202" operator="equal">
      <formula>1</formula>
    </cfRule>
  </conditionalFormatting>
  <conditionalFormatting sqref="C90:AJ90">
    <cfRule type="containsBlanks" dxfId="538" priority="203">
      <formula>LEN(TRIM(C90))=0</formula>
    </cfRule>
  </conditionalFormatting>
  <conditionalFormatting sqref="V90">
    <cfRule type="cellIs" dxfId="537" priority="204" operator="greaterThan">
      <formula>1</formula>
    </cfRule>
  </conditionalFormatting>
  <conditionalFormatting sqref="N90">
    <cfRule type="cellIs" dxfId="536" priority="205" operator="equal">
      <formula>1</formula>
    </cfRule>
  </conditionalFormatting>
  <conditionalFormatting sqref="Q90">
    <cfRule type="cellIs" dxfId="535" priority="206" operator="equal">
      <formula>"Survey"</formula>
    </cfRule>
  </conditionalFormatting>
  <conditionalFormatting sqref="AI90">
    <cfRule type="containsText" dxfId="534" priority="207" operator="containsText" text="upper">
      <formula>NOT(ISERROR(SEARCH(("upper"),(AI90))))</formula>
    </cfRule>
  </conditionalFormatting>
  <conditionalFormatting sqref="AI90">
    <cfRule type="containsText" dxfId="533" priority="208" operator="containsText" text="lower">
      <formula>NOT(ISERROR(SEARCH(("lower"),(AI90))))</formula>
    </cfRule>
  </conditionalFormatting>
  <conditionalFormatting sqref="AJ90">
    <cfRule type="containsText" dxfId="532" priority="209" operator="containsText" text="y">
      <formula>NOT(ISERROR(SEARCH(("y"),(AJ90))))</formula>
    </cfRule>
  </conditionalFormatting>
  <conditionalFormatting sqref="AI88">
    <cfRule type="containsText" dxfId="531" priority="210" operator="containsText" text="upper">
      <formula>NOT(ISERROR(SEARCH(("upper"),(AI88))))</formula>
    </cfRule>
  </conditionalFormatting>
  <conditionalFormatting sqref="AI88">
    <cfRule type="containsText" dxfId="530" priority="211" operator="containsText" text="lower">
      <formula>NOT(ISERROR(SEARCH(("lower"),(AI88))))</formula>
    </cfRule>
  </conditionalFormatting>
  <conditionalFormatting sqref="AJ88">
    <cfRule type="containsText" dxfId="529" priority="212" operator="containsText" text="y">
      <formula>NOT(ISERROR(SEARCH(("y"),(AJ88))))</formula>
    </cfRule>
  </conditionalFormatting>
  <conditionalFormatting sqref="V88">
    <cfRule type="cellIs" dxfId="528" priority="213" operator="greaterThan">
      <formula>1</formula>
    </cfRule>
  </conditionalFormatting>
  <conditionalFormatting sqref="Q88">
    <cfRule type="cellIs" dxfId="527" priority="214" operator="equal">
      <formula>"Survey"</formula>
    </cfRule>
  </conditionalFormatting>
  <conditionalFormatting sqref="N88">
    <cfRule type="cellIs" dxfId="526" priority="215" operator="equal">
      <formula>1</formula>
    </cfRule>
  </conditionalFormatting>
  <conditionalFormatting sqref="C88:AJ88">
    <cfRule type="containsBlanks" dxfId="525" priority="216">
      <formula>LEN(TRIM(C88))=0</formula>
    </cfRule>
  </conditionalFormatting>
  <conditionalFormatting sqref="AI87">
    <cfRule type="containsText" dxfId="524" priority="217" operator="containsText" text="upper">
      <formula>NOT(ISERROR(SEARCH(("upper"),(AI87))))</formula>
    </cfRule>
  </conditionalFormatting>
  <conditionalFormatting sqref="AI87">
    <cfRule type="containsText" dxfId="523" priority="218" operator="containsText" text="lower">
      <formula>NOT(ISERROR(SEARCH(("lower"),(AI87))))</formula>
    </cfRule>
  </conditionalFormatting>
  <conditionalFormatting sqref="AJ87">
    <cfRule type="containsText" dxfId="522" priority="219" operator="containsText" text="y">
      <formula>NOT(ISERROR(SEARCH(("y"),(AJ87))))</formula>
    </cfRule>
  </conditionalFormatting>
  <conditionalFormatting sqref="Q87">
    <cfRule type="cellIs" dxfId="521" priority="220" operator="equal">
      <formula>"Survey"</formula>
    </cfRule>
  </conditionalFormatting>
  <conditionalFormatting sqref="V87">
    <cfRule type="cellIs" dxfId="520" priority="221" operator="greaterThan">
      <formula>1</formula>
    </cfRule>
  </conditionalFormatting>
  <conditionalFormatting sqref="C87:AJ87">
    <cfRule type="containsBlanks" dxfId="519" priority="222">
      <formula>LEN(TRIM(C87))=0</formula>
    </cfRule>
  </conditionalFormatting>
  <conditionalFormatting sqref="N87">
    <cfRule type="cellIs" dxfId="518" priority="223" operator="equal">
      <formula>1</formula>
    </cfRule>
  </conditionalFormatting>
  <conditionalFormatting sqref="AI86">
    <cfRule type="containsText" dxfId="517" priority="224" operator="containsText" text="upper">
      <formula>NOT(ISERROR(SEARCH(("upper"),(AI86))))</formula>
    </cfRule>
  </conditionalFormatting>
  <conditionalFormatting sqref="AI86">
    <cfRule type="containsText" dxfId="516" priority="225" operator="containsText" text="lower">
      <formula>NOT(ISERROR(SEARCH(("lower"),(AI86))))</formula>
    </cfRule>
  </conditionalFormatting>
  <conditionalFormatting sqref="AJ86">
    <cfRule type="containsText" dxfId="515" priority="226" operator="containsText" text="y">
      <formula>NOT(ISERROR(SEARCH(("y"),(AJ86))))</formula>
    </cfRule>
  </conditionalFormatting>
  <conditionalFormatting sqref="Q86">
    <cfRule type="cellIs" dxfId="514" priority="227" operator="equal">
      <formula>"Survey"</formula>
    </cfRule>
  </conditionalFormatting>
  <conditionalFormatting sqref="N86">
    <cfRule type="cellIs" dxfId="513" priority="228" operator="equal">
      <formula>1</formula>
    </cfRule>
  </conditionalFormatting>
  <conditionalFormatting sqref="V86">
    <cfRule type="cellIs" dxfId="512" priority="229" operator="greaterThan">
      <formula>1</formula>
    </cfRule>
  </conditionalFormatting>
  <conditionalFormatting sqref="C86:AJ86">
    <cfRule type="containsBlanks" dxfId="511" priority="230">
      <formula>LEN(TRIM(C86))=0</formula>
    </cfRule>
  </conditionalFormatting>
  <conditionalFormatting sqref="N85">
    <cfRule type="cellIs" dxfId="510" priority="231" operator="equal">
      <formula>1</formula>
    </cfRule>
  </conditionalFormatting>
  <conditionalFormatting sqref="C85:AJ85">
    <cfRule type="containsBlanks" dxfId="509" priority="232">
      <formula>LEN(TRIM(C85))=0</formula>
    </cfRule>
  </conditionalFormatting>
  <conditionalFormatting sqref="AI85">
    <cfRule type="containsText" dxfId="508" priority="233" operator="containsText" text="upper">
      <formula>NOT(ISERROR(SEARCH(("upper"),(AI85))))</formula>
    </cfRule>
  </conditionalFormatting>
  <conditionalFormatting sqref="AI85">
    <cfRule type="containsText" dxfId="507" priority="234" operator="containsText" text="lower">
      <formula>NOT(ISERROR(SEARCH(("lower"),(AI85))))</formula>
    </cfRule>
  </conditionalFormatting>
  <conditionalFormatting sqref="AJ85">
    <cfRule type="containsText" dxfId="506" priority="235" operator="containsText" text="y">
      <formula>NOT(ISERROR(SEARCH(("y"),(AJ85))))</formula>
    </cfRule>
  </conditionalFormatting>
  <conditionalFormatting sqref="Q85">
    <cfRule type="cellIs" dxfId="505" priority="236" operator="equal">
      <formula>"Survey"</formula>
    </cfRule>
  </conditionalFormatting>
  <conditionalFormatting sqref="V85">
    <cfRule type="cellIs" dxfId="504" priority="237" operator="greaterThan">
      <formula>1</formula>
    </cfRule>
  </conditionalFormatting>
  <conditionalFormatting sqref="AI84">
    <cfRule type="containsText" dxfId="503" priority="238" operator="containsText" text="upper">
      <formula>NOT(ISERROR(SEARCH(("upper"),(AI84))))</formula>
    </cfRule>
  </conditionalFormatting>
  <conditionalFormatting sqref="AI84">
    <cfRule type="containsText" dxfId="502" priority="239" operator="containsText" text="lower">
      <formula>NOT(ISERROR(SEARCH(("lower"),(AI84))))</formula>
    </cfRule>
  </conditionalFormatting>
  <conditionalFormatting sqref="AJ84">
    <cfRule type="containsText" dxfId="501" priority="240" operator="containsText" text="y">
      <formula>NOT(ISERROR(SEARCH(("y"),(AJ84))))</formula>
    </cfRule>
  </conditionalFormatting>
  <conditionalFormatting sqref="V84">
    <cfRule type="cellIs" dxfId="500" priority="241" operator="greaterThan">
      <formula>1</formula>
    </cfRule>
  </conditionalFormatting>
  <conditionalFormatting sqref="Q84">
    <cfRule type="cellIs" dxfId="499" priority="242" operator="equal">
      <formula>"Survey"</formula>
    </cfRule>
  </conditionalFormatting>
  <conditionalFormatting sqref="C84:AJ84">
    <cfRule type="containsBlanks" dxfId="498" priority="243">
      <formula>LEN(TRIM(C84))=0</formula>
    </cfRule>
  </conditionalFormatting>
  <conditionalFormatting sqref="N84">
    <cfRule type="cellIs" dxfId="497" priority="244" operator="equal">
      <formula>1</formula>
    </cfRule>
  </conditionalFormatting>
  <conditionalFormatting sqref="AI83">
    <cfRule type="containsText" dxfId="496" priority="245" operator="containsText" text="upper">
      <formula>NOT(ISERROR(SEARCH(("upper"),(AI83))))</formula>
    </cfRule>
  </conditionalFormatting>
  <conditionalFormatting sqref="AI83">
    <cfRule type="containsText" dxfId="495" priority="246" operator="containsText" text="lower">
      <formula>NOT(ISERROR(SEARCH(("lower"),(AI83))))</formula>
    </cfRule>
  </conditionalFormatting>
  <conditionalFormatting sqref="AJ83">
    <cfRule type="containsText" dxfId="494" priority="247" operator="containsText" text="y">
      <formula>NOT(ISERROR(SEARCH(("y"),(AJ83))))</formula>
    </cfRule>
  </conditionalFormatting>
  <conditionalFormatting sqref="N83">
    <cfRule type="cellIs" dxfId="493" priority="248" operator="equal">
      <formula>1</formula>
    </cfRule>
  </conditionalFormatting>
  <conditionalFormatting sqref="Q83">
    <cfRule type="cellIs" dxfId="492" priority="249" operator="equal">
      <formula>"Survey"</formula>
    </cfRule>
  </conditionalFormatting>
  <conditionalFormatting sqref="V83">
    <cfRule type="cellIs" dxfId="491" priority="250" operator="greaterThan">
      <formula>1</formula>
    </cfRule>
  </conditionalFormatting>
  <conditionalFormatting sqref="C83:AJ83">
    <cfRule type="containsBlanks" dxfId="490" priority="251">
      <formula>LEN(TRIM(C83))=0</formula>
    </cfRule>
  </conditionalFormatting>
  <conditionalFormatting sqref="AI82">
    <cfRule type="containsText" dxfId="489" priority="252" operator="containsText" text="upper">
      <formula>NOT(ISERROR(SEARCH(("upper"),(AI82))))</formula>
    </cfRule>
  </conditionalFormatting>
  <conditionalFormatting sqref="AI82">
    <cfRule type="containsText" dxfId="488" priority="253" operator="containsText" text="lower">
      <formula>NOT(ISERROR(SEARCH(("lower"),(AI82))))</formula>
    </cfRule>
  </conditionalFormatting>
  <conditionalFormatting sqref="AJ82">
    <cfRule type="containsText" dxfId="487" priority="254" operator="containsText" text="y">
      <formula>NOT(ISERROR(SEARCH(("y"),(AJ82))))</formula>
    </cfRule>
  </conditionalFormatting>
  <conditionalFormatting sqref="N82">
    <cfRule type="cellIs" dxfId="486" priority="255" operator="equal">
      <formula>1</formula>
    </cfRule>
  </conditionalFormatting>
  <conditionalFormatting sqref="Q82">
    <cfRule type="cellIs" dxfId="485" priority="256" operator="equal">
      <formula>"Survey"</formula>
    </cfRule>
  </conditionalFormatting>
  <conditionalFormatting sqref="V82">
    <cfRule type="cellIs" dxfId="484" priority="257" operator="greaterThan">
      <formula>1</formula>
    </cfRule>
  </conditionalFormatting>
  <conditionalFormatting sqref="C82:AJ82">
    <cfRule type="containsBlanks" dxfId="483" priority="258">
      <formula>LEN(TRIM(C82))=0</formula>
    </cfRule>
  </conditionalFormatting>
  <conditionalFormatting sqref="AI81">
    <cfRule type="containsText" dxfId="482" priority="259" operator="containsText" text="upper">
      <formula>NOT(ISERROR(SEARCH(("upper"),(AI81))))</formula>
    </cfRule>
  </conditionalFormatting>
  <conditionalFormatting sqref="AI81">
    <cfRule type="containsText" dxfId="481" priority="260" operator="containsText" text="lower">
      <formula>NOT(ISERROR(SEARCH(("lower"),(AI81))))</formula>
    </cfRule>
  </conditionalFormatting>
  <conditionalFormatting sqref="AJ81">
    <cfRule type="containsText" dxfId="480" priority="261" operator="containsText" text="y">
      <formula>NOT(ISERROR(SEARCH(("y"),(AJ81))))</formula>
    </cfRule>
  </conditionalFormatting>
  <conditionalFormatting sqref="L81">
    <cfRule type="cellIs" dxfId="479" priority="262" operator="equal">
      <formula>1</formula>
    </cfRule>
  </conditionalFormatting>
  <conditionalFormatting sqref="Q81">
    <cfRule type="cellIs" dxfId="478" priority="263" operator="equal">
      <formula>"Survey"</formula>
    </cfRule>
  </conditionalFormatting>
  <conditionalFormatting sqref="V81">
    <cfRule type="cellIs" dxfId="477" priority="264" operator="greaterThan">
      <formula>1</formula>
    </cfRule>
  </conditionalFormatting>
  <conditionalFormatting sqref="C81:AJ81">
    <cfRule type="containsBlanks" dxfId="476" priority="265">
      <formula>LEN(TRIM(C81))=0</formula>
    </cfRule>
  </conditionalFormatting>
  <conditionalFormatting sqref="AI80">
    <cfRule type="containsText" dxfId="475" priority="266" operator="containsText" text="upper">
      <formula>NOT(ISERROR(SEARCH(("upper"),(AI80))))</formula>
    </cfRule>
  </conditionalFormatting>
  <conditionalFormatting sqref="AI80">
    <cfRule type="containsText" dxfId="474" priority="267" operator="containsText" text="lower">
      <formula>NOT(ISERROR(SEARCH(("lower"),(AI80))))</formula>
    </cfRule>
  </conditionalFormatting>
  <conditionalFormatting sqref="AJ80">
    <cfRule type="containsText" dxfId="473" priority="268" operator="containsText" text="y">
      <formula>NOT(ISERROR(SEARCH(("y"),(AJ80))))</formula>
    </cfRule>
  </conditionalFormatting>
  <conditionalFormatting sqref="L80">
    <cfRule type="cellIs" dxfId="472" priority="269" operator="equal">
      <formula>1</formula>
    </cfRule>
  </conditionalFormatting>
  <conditionalFormatting sqref="Q80">
    <cfRule type="cellIs" dxfId="471" priority="270" operator="equal">
      <formula>"Survey"</formula>
    </cfRule>
  </conditionalFormatting>
  <conditionalFormatting sqref="V80">
    <cfRule type="cellIs" dxfId="470" priority="271" operator="greaterThan">
      <formula>1</formula>
    </cfRule>
  </conditionalFormatting>
  <conditionalFormatting sqref="C80:AJ80">
    <cfRule type="containsBlanks" dxfId="469" priority="272">
      <formula>LEN(TRIM(C80))=0</formula>
    </cfRule>
  </conditionalFormatting>
  <conditionalFormatting sqref="AI79">
    <cfRule type="containsText" dxfId="468" priority="273" operator="containsText" text="upper">
      <formula>NOT(ISERROR(SEARCH(("upper"),(AI79))))</formula>
    </cfRule>
  </conditionalFormatting>
  <conditionalFormatting sqref="AI79">
    <cfRule type="containsText" dxfId="467" priority="274" operator="containsText" text="lower">
      <formula>NOT(ISERROR(SEARCH(("lower"),(AI79))))</formula>
    </cfRule>
  </conditionalFormatting>
  <conditionalFormatting sqref="AJ79">
    <cfRule type="containsText" dxfId="466" priority="275" operator="containsText" text="y">
      <formula>NOT(ISERROR(SEARCH(("y"),(AJ79))))</formula>
    </cfRule>
  </conditionalFormatting>
  <conditionalFormatting sqref="Q79">
    <cfRule type="cellIs" dxfId="465" priority="276" operator="equal">
      <formula>"Survey"</formula>
    </cfRule>
  </conditionalFormatting>
  <conditionalFormatting sqref="N79">
    <cfRule type="cellIs" dxfId="464" priority="277" operator="equal">
      <formula>1</formula>
    </cfRule>
  </conditionalFormatting>
  <conditionalFormatting sqref="V79">
    <cfRule type="cellIs" dxfId="463" priority="278" operator="greaterThan">
      <formula>1</formula>
    </cfRule>
  </conditionalFormatting>
  <conditionalFormatting sqref="C79:AJ79">
    <cfRule type="containsBlanks" dxfId="462" priority="279">
      <formula>LEN(TRIM(C79))=0</formula>
    </cfRule>
  </conditionalFormatting>
  <conditionalFormatting sqref="AI78">
    <cfRule type="containsText" dxfId="461" priority="280" operator="containsText" text="upper">
      <formula>NOT(ISERROR(SEARCH(("upper"),(AI78))))</formula>
    </cfRule>
  </conditionalFormatting>
  <conditionalFormatting sqref="AI78">
    <cfRule type="containsText" dxfId="460" priority="281" operator="containsText" text="lower">
      <formula>NOT(ISERROR(SEARCH(("lower"),(AI78))))</formula>
    </cfRule>
  </conditionalFormatting>
  <conditionalFormatting sqref="AJ78">
    <cfRule type="containsText" dxfId="459" priority="282" operator="containsText" text="y">
      <formula>NOT(ISERROR(SEARCH(("y"),(AJ78))))</formula>
    </cfRule>
  </conditionalFormatting>
  <conditionalFormatting sqref="N78">
    <cfRule type="cellIs" dxfId="458" priority="283" operator="equal">
      <formula>1</formula>
    </cfRule>
  </conditionalFormatting>
  <conditionalFormatting sqref="Q78">
    <cfRule type="cellIs" dxfId="457" priority="284" operator="equal">
      <formula>"Survey"</formula>
    </cfRule>
  </conditionalFormatting>
  <conditionalFormatting sqref="V78">
    <cfRule type="cellIs" dxfId="456" priority="285" operator="greaterThan">
      <formula>1</formula>
    </cfRule>
  </conditionalFormatting>
  <conditionalFormatting sqref="C78:AJ78">
    <cfRule type="containsBlanks" dxfId="455" priority="286">
      <formula>LEN(TRIM(C78))=0</formula>
    </cfRule>
  </conditionalFormatting>
  <conditionalFormatting sqref="AI77">
    <cfRule type="containsText" dxfId="454" priority="287" operator="containsText" text="upper">
      <formula>NOT(ISERROR(SEARCH(("upper"),(AI77))))</formula>
    </cfRule>
  </conditionalFormatting>
  <conditionalFormatting sqref="AI77">
    <cfRule type="containsText" dxfId="453" priority="288" operator="containsText" text="lower">
      <formula>NOT(ISERROR(SEARCH(("lower"),(AI77))))</formula>
    </cfRule>
  </conditionalFormatting>
  <conditionalFormatting sqref="AJ77">
    <cfRule type="containsText" dxfId="452" priority="289" operator="containsText" text="y">
      <formula>NOT(ISERROR(SEARCH(("y"),(AJ77))))</formula>
    </cfRule>
  </conditionalFormatting>
  <conditionalFormatting sqref="N77">
    <cfRule type="cellIs" dxfId="451" priority="290" operator="equal">
      <formula>1</formula>
    </cfRule>
  </conditionalFormatting>
  <conditionalFormatting sqref="Q77">
    <cfRule type="cellIs" dxfId="450" priority="291" operator="equal">
      <formula>"Survey"</formula>
    </cfRule>
  </conditionalFormatting>
  <conditionalFormatting sqref="C77:AJ77">
    <cfRule type="containsBlanks" dxfId="449" priority="292">
      <formula>LEN(TRIM(C77))=0</formula>
    </cfRule>
  </conditionalFormatting>
  <conditionalFormatting sqref="V77">
    <cfRule type="cellIs" dxfId="448" priority="293" operator="greaterThan">
      <formula>1</formula>
    </cfRule>
  </conditionalFormatting>
  <conditionalFormatting sqref="C76:AJ76">
    <cfRule type="containsBlanks" dxfId="447" priority="294">
      <formula>LEN(TRIM(C76))=0</formula>
    </cfRule>
  </conditionalFormatting>
  <conditionalFormatting sqref="Q76">
    <cfRule type="cellIs" dxfId="446" priority="295" operator="equal">
      <formula>"Survey"</formula>
    </cfRule>
  </conditionalFormatting>
  <conditionalFormatting sqref="N76">
    <cfRule type="cellIs" dxfId="445" priority="296" operator="equal">
      <formula>1</formula>
    </cfRule>
  </conditionalFormatting>
  <conditionalFormatting sqref="AI76">
    <cfRule type="containsText" dxfId="444" priority="297" operator="containsText" text="upper">
      <formula>NOT(ISERROR(SEARCH(("upper"),(AI76))))</formula>
    </cfRule>
  </conditionalFormatting>
  <conditionalFormatting sqref="AI76">
    <cfRule type="containsText" dxfId="443" priority="298" operator="containsText" text="lower">
      <formula>NOT(ISERROR(SEARCH(("lower"),(AI76))))</formula>
    </cfRule>
  </conditionalFormatting>
  <conditionalFormatting sqref="AJ76">
    <cfRule type="containsText" dxfId="442" priority="299" operator="containsText" text="y">
      <formula>NOT(ISERROR(SEARCH(("y"),(AJ76))))</formula>
    </cfRule>
  </conditionalFormatting>
  <conditionalFormatting sqref="V76">
    <cfRule type="cellIs" dxfId="441" priority="300" operator="greaterThan">
      <formula>1</formula>
    </cfRule>
  </conditionalFormatting>
  <conditionalFormatting sqref="AI75">
    <cfRule type="containsText" dxfId="440" priority="301" operator="containsText" text="upper">
      <formula>NOT(ISERROR(SEARCH(("upper"),(AI75))))</formula>
    </cfRule>
  </conditionalFormatting>
  <conditionalFormatting sqref="AI75">
    <cfRule type="containsText" dxfId="439" priority="302" operator="containsText" text="lower">
      <formula>NOT(ISERROR(SEARCH(("lower"),(AI75))))</formula>
    </cfRule>
  </conditionalFormatting>
  <conditionalFormatting sqref="N75">
    <cfRule type="cellIs" dxfId="438" priority="303" operator="equal">
      <formula>1</formula>
    </cfRule>
  </conditionalFormatting>
  <conditionalFormatting sqref="C75:AJ75">
    <cfRule type="containsBlanks" dxfId="437" priority="304">
      <formula>LEN(TRIM(C75))=0</formula>
    </cfRule>
  </conditionalFormatting>
  <conditionalFormatting sqref="AJ75">
    <cfRule type="containsText" dxfId="436" priority="305" operator="containsText" text="y">
      <formula>NOT(ISERROR(SEARCH(("y"),(AJ75))))</formula>
    </cfRule>
  </conditionalFormatting>
  <conditionalFormatting sqref="Q75">
    <cfRule type="cellIs" dxfId="435" priority="306" operator="equal">
      <formula>"Survey"</formula>
    </cfRule>
  </conditionalFormatting>
  <conditionalFormatting sqref="V75">
    <cfRule type="cellIs" dxfId="434" priority="307" operator="greaterThan">
      <formula>1</formula>
    </cfRule>
  </conditionalFormatting>
  <conditionalFormatting sqref="AJ74">
    <cfRule type="containsText" dxfId="433" priority="308" operator="containsText" text="y">
      <formula>NOT(ISERROR(SEARCH(("y"),(AJ74))))</formula>
    </cfRule>
  </conditionalFormatting>
  <conditionalFormatting sqref="N74">
    <cfRule type="cellIs" dxfId="432" priority="309" operator="equal">
      <formula>1</formula>
    </cfRule>
  </conditionalFormatting>
  <conditionalFormatting sqref="Q74">
    <cfRule type="cellIs" dxfId="431" priority="310" operator="equal">
      <formula>"Survey"</formula>
    </cfRule>
  </conditionalFormatting>
  <conditionalFormatting sqref="V74">
    <cfRule type="cellIs" dxfId="430" priority="311" operator="greaterThan">
      <formula>1</formula>
    </cfRule>
  </conditionalFormatting>
  <conditionalFormatting sqref="C74:AJ74">
    <cfRule type="containsBlanks" dxfId="429" priority="312">
      <formula>LEN(TRIM(C74))=0</formula>
    </cfRule>
  </conditionalFormatting>
  <conditionalFormatting sqref="AI74">
    <cfRule type="containsText" dxfId="428" priority="313" operator="containsText" text="upper">
      <formula>NOT(ISERROR(SEARCH(("upper"),(AI74))))</formula>
    </cfRule>
  </conditionalFormatting>
  <conditionalFormatting sqref="AI74">
    <cfRule type="containsText" dxfId="427" priority="314" operator="containsText" text="lower">
      <formula>NOT(ISERROR(SEARCH(("lower"),(AI74))))</formula>
    </cfRule>
  </conditionalFormatting>
  <conditionalFormatting sqref="N73">
    <cfRule type="cellIs" dxfId="426" priority="315" operator="equal">
      <formula>1</formula>
    </cfRule>
  </conditionalFormatting>
  <conditionalFormatting sqref="Q73">
    <cfRule type="cellIs" dxfId="425" priority="316" operator="equal">
      <formula>"Survey"</formula>
    </cfRule>
  </conditionalFormatting>
  <conditionalFormatting sqref="V73">
    <cfRule type="cellIs" dxfId="424" priority="317" operator="greaterThan">
      <formula>1</formula>
    </cfRule>
  </conditionalFormatting>
  <conditionalFormatting sqref="C73:AJ73">
    <cfRule type="containsBlanks" dxfId="423" priority="318">
      <formula>LEN(TRIM(C73))=0</formula>
    </cfRule>
  </conditionalFormatting>
  <conditionalFormatting sqref="AI73">
    <cfRule type="containsText" dxfId="422" priority="319" operator="containsText" text="upper">
      <formula>NOT(ISERROR(SEARCH(("upper"),(AI73))))</formula>
    </cfRule>
  </conditionalFormatting>
  <conditionalFormatting sqref="AI73">
    <cfRule type="containsText" dxfId="421" priority="320" operator="containsText" text="lower">
      <formula>NOT(ISERROR(SEARCH(("lower"),(AI73))))</formula>
    </cfRule>
  </conditionalFormatting>
  <conditionalFormatting sqref="AJ73">
    <cfRule type="containsText" dxfId="420" priority="321" operator="containsText" text="y">
      <formula>NOT(ISERROR(SEARCH(("y"),(AJ73))))</formula>
    </cfRule>
  </conditionalFormatting>
  <conditionalFormatting sqref="C72:AJ72">
    <cfRule type="containsBlanks" dxfId="419" priority="322">
      <formula>LEN(TRIM(C72))=0</formula>
    </cfRule>
  </conditionalFormatting>
  <conditionalFormatting sqref="N72">
    <cfRule type="cellIs" dxfId="418" priority="323" operator="equal">
      <formula>1</formula>
    </cfRule>
  </conditionalFormatting>
  <conditionalFormatting sqref="AI72">
    <cfRule type="containsText" dxfId="417" priority="324" operator="containsText" text="upper">
      <formula>NOT(ISERROR(SEARCH(("upper"),(AI72))))</formula>
    </cfRule>
  </conditionalFormatting>
  <conditionalFormatting sqref="AI72">
    <cfRule type="containsText" dxfId="416" priority="325" operator="containsText" text="lower">
      <formula>NOT(ISERROR(SEARCH(("lower"),(AI72))))</formula>
    </cfRule>
  </conditionalFormatting>
  <conditionalFormatting sqref="AJ72">
    <cfRule type="containsText" dxfId="415" priority="326" operator="containsText" text="y">
      <formula>NOT(ISERROR(SEARCH(("y"),(AJ72))))</formula>
    </cfRule>
  </conditionalFormatting>
  <conditionalFormatting sqref="Q72">
    <cfRule type="cellIs" dxfId="414" priority="327" operator="equal">
      <formula>"Survey"</formula>
    </cfRule>
  </conditionalFormatting>
  <conditionalFormatting sqref="V72">
    <cfRule type="cellIs" dxfId="413" priority="328" operator="greaterThan">
      <formula>1</formula>
    </cfRule>
  </conditionalFormatting>
  <conditionalFormatting sqref="AI71">
    <cfRule type="containsText" dxfId="412" priority="329" operator="containsText" text="upper">
      <formula>NOT(ISERROR(SEARCH(("upper"),(AI71))))</formula>
    </cfRule>
  </conditionalFormatting>
  <conditionalFormatting sqref="AI71">
    <cfRule type="containsText" dxfId="411" priority="330" operator="containsText" text="lower">
      <formula>NOT(ISERROR(SEARCH(("lower"),(AI71))))</formula>
    </cfRule>
  </conditionalFormatting>
  <conditionalFormatting sqref="AJ71">
    <cfRule type="containsText" dxfId="410" priority="331" operator="containsText" text="y">
      <formula>NOT(ISERROR(SEARCH(("y"),(AJ71))))</formula>
    </cfRule>
  </conditionalFormatting>
  <conditionalFormatting sqref="Q71">
    <cfRule type="cellIs" dxfId="409" priority="332" operator="equal">
      <formula>"Survey"</formula>
    </cfRule>
  </conditionalFormatting>
  <conditionalFormatting sqref="V71">
    <cfRule type="cellIs" dxfId="408" priority="333" operator="greaterThan">
      <formula>1</formula>
    </cfRule>
  </conditionalFormatting>
  <conditionalFormatting sqref="C71:AJ71">
    <cfRule type="containsBlanks" dxfId="407" priority="334">
      <formula>LEN(TRIM(C71))=0</formula>
    </cfRule>
  </conditionalFormatting>
  <conditionalFormatting sqref="N71">
    <cfRule type="cellIs" dxfId="406" priority="335" operator="equal">
      <formula>1</formula>
    </cfRule>
  </conditionalFormatting>
  <conditionalFormatting sqref="AJ69">
    <cfRule type="containsText" dxfId="405" priority="336" operator="containsText" text="y">
      <formula>NOT(ISERROR(SEARCH(("y"),(AJ69))))</formula>
    </cfRule>
  </conditionalFormatting>
  <conditionalFormatting sqref="Q69">
    <cfRule type="cellIs" dxfId="404" priority="337" operator="equal">
      <formula>"Survey"</formula>
    </cfRule>
  </conditionalFormatting>
  <conditionalFormatting sqref="V69">
    <cfRule type="cellIs" dxfId="403" priority="338" operator="greaterThan">
      <formula>1</formula>
    </cfRule>
  </conditionalFormatting>
  <conditionalFormatting sqref="AI69">
    <cfRule type="containsText" dxfId="402" priority="339" operator="containsText" text="upper">
      <formula>NOT(ISERROR(SEARCH(("upper"),(AI69))))</formula>
    </cfRule>
  </conditionalFormatting>
  <conditionalFormatting sqref="AI69">
    <cfRule type="containsText" dxfId="401" priority="340" operator="containsText" text="lower">
      <formula>NOT(ISERROR(SEARCH(("lower"),(AI69))))</formula>
    </cfRule>
  </conditionalFormatting>
  <conditionalFormatting sqref="N69">
    <cfRule type="cellIs" dxfId="400" priority="341" operator="equal">
      <formula>1</formula>
    </cfRule>
  </conditionalFormatting>
  <conditionalFormatting sqref="C69:AJ69">
    <cfRule type="containsBlanks" dxfId="399" priority="342">
      <formula>LEN(TRIM(C69))=0</formula>
    </cfRule>
  </conditionalFormatting>
  <conditionalFormatting sqref="C68:AJ68">
    <cfRule type="containsBlanks" dxfId="398" priority="343">
      <formula>LEN(TRIM(C68))=0</formula>
    </cfRule>
  </conditionalFormatting>
  <conditionalFormatting sqref="N68">
    <cfRule type="cellIs" dxfId="397" priority="344" operator="equal">
      <formula>1</formula>
    </cfRule>
  </conditionalFormatting>
  <conditionalFormatting sqref="AI68">
    <cfRule type="containsText" dxfId="396" priority="345" operator="containsText" text="upper">
      <formula>NOT(ISERROR(SEARCH(("upper"),(AI68))))</formula>
    </cfRule>
  </conditionalFormatting>
  <conditionalFormatting sqref="AI68">
    <cfRule type="containsText" dxfId="395" priority="346" operator="containsText" text="lower">
      <formula>NOT(ISERROR(SEARCH(("lower"),(AI68))))</formula>
    </cfRule>
  </conditionalFormatting>
  <conditionalFormatting sqref="AJ68">
    <cfRule type="containsText" dxfId="394" priority="347" operator="containsText" text="y">
      <formula>NOT(ISERROR(SEARCH(("y"),(AJ68))))</formula>
    </cfRule>
  </conditionalFormatting>
  <conditionalFormatting sqref="Q68">
    <cfRule type="cellIs" dxfId="393" priority="348" operator="equal">
      <formula>"Survey"</formula>
    </cfRule>
  </conditionalFormatting>
  <conditionalFormatting sqref="V68">
    <cfRule type="cellIs" dxfId="392" priority="349" operator="greaterThan">
      <formula>1</formula>
    </cfRule>
  </conditionalFormatting>
  <conditionalFormatting sqref="AI67">
    <cfRule type="containsText" dxfId="391" priority="350" operator="containsText" text="lower">
      <formula>NOT(ISERROR(SEARCH(("lower"),(AI67))))</formula>
    </cfRule>
  </conditionalFormatting>
  <conditionalFormatting sqref="AI67">
    <cfRule type="containsText" dxfId="390" priority="351" operator="containsText" text="upper">
      <formula>NOT(ISERROR(SEARCH(("upper"),(AI67))))</formula>
    </cfRule>
  </conditionalFormatting>
  <conditionalFormatting sqref="AJ67">
    <cfRule type="containsText" dxfId="389" priority="352" operator="containsText" text="y">
      <formula>NOT(ISERROR(SEARCH(("y"),(AJ67))))</formula>
    </cfRule>
  </conditionalFormatting>
  <conditionalFormatting sqref="Q67">
    <cfRule type="cellIs" dxfId="388" priority="353" operator="equal">
      <formula>"Survey"</formula>
    </cfRule>
  </conditionalFormatting>
  <conditionalFormatting sqref="V67">
    <cfRule type="cellIs" dxfId="387" priority="354" operator="greaterThan">
      <formula>1</formula>
    </cfRule>
  </conditionalFormatting>
  <conditionalFormatting sqref="C67:AJ67">
    <cfRule type="containsBlanks" dxfId="386" priority="355">
      <formula>LEN(TRIM(C67))=0</formula>
    </cfRule>
  </conditionalFormatting>
  <conditionalFormatting sqref="N67">
    <cfRule type="cellIs" dxfId="385" priority="356" operator="equal">
      <formula>1</formula>
    </cfRule>
  </conditionalFormatting>
  <conditionalFormatting sqref="AI66">
    <cfRule type="containsText" dxfId="384" priority="357" operator="containsText" text="upper">
      <formula>NOT(ISERROR(SEARCH(("upper"),(AI66))))</formula>
    </cfRule>
  </conditionalFormatting>
  <conditionalFormatting sqref="AI66">
    <cfRule type="containsText" dxfId="383" priority="358" operator="containsText" text="lower">
      <formula>NOT(ISERROR(SEARCH(("lower"),(AI66))))</formula>
    </cfRule>
  </conditionalFormatting>
  <conditionalFormatting sqref="Q66">
    <cfRule type="cellIs" dxfId="382" priority="359" operator="equal">
      <formula>"Survey"</formula>
    </cfRule>
  </conditionalFormatting>
  <conditionalFormatting sqref="V66">
    <cfRule type="cellIs" dxfId="381" priority="360" operator="greaterThan">
      <formula>1</formula>
    </cfRule>
  </conditionalFormatting>
  <conditionalFormatting sqref="C66:AJ66">
    <cfRule type="containsBlanks" dxfId="380" priority="361">
      <formula>LEN(TRIM(C66))=0</formula>
    </cfRule>
  </conditionalFormatting>
  <conditionalFormatting sqref="N66">
    <cfRule type="cellIs" dxfId="379" priority="362" operator="equal">
      <formula>1</formula>
    </cfRule>
  </conditionalFormatting>
  <conditionalFormatting sqref="AJ66">
    <cfRule type="containsText" dxfId="378" priority="363" operator="containsText" text="y">
      <formula>NOT(ISERROR(SEARCH(("y"),(AJ66))))</formula>
    </cfRule>
  </conditionalFormatting>
  <conditionalFormatting sqref="AI65">
    <cfRule type="containsText" dxfId="377" priority="364" operator="containsText" text="upper">
      <formula>NOT(ISERROR(SEARCH(("upper"),(AI65))))</formula>
    </cfRule>
  </conditionalFormatting>
  <conditionalFormatting sqref="AI65">
    <cfRule type="containsText" dxfId="376" priority="365" operator="containsText" text="lower">
      <formula>NOT(ISERROR(SEARCH(("lower"),(AI65))))</formula>
    </cfRule>
  </conditionalFormatting>
  <conditionalFormatting sqref="AJ65">
    <cfRule type="containsText" dxfId="375" priority="366" operator="containsText" text="y">
      <formula>NOT(ISERROR(SEARCH(("y"),(AJ65))))</formula>
    </cfRule>
  </conditionalFormatting>
  <conditionalFormatting sqref="Q65">
    <cfRule type="cellIs" dxfId="374" priority="367" operator="equal">
      <formula>"Survey"</formula>
    </cfRule>
  </conditionalFormatting>
  <conditionalFormatting sqref="V65">
    <cfRule type="cellIs" dxfId="373" priority="368" operator="greaterThan">
      <formula>1</formula>
    </cfRule>
  </conditionalFormatting>
  <conditionalFormatting sqref="N65">
    <cfRule type="cellIs" dxfId="372" priority="369" operator="equal">
      <formula>1</formula>
    </cfRule>
  </conditionalFormatting>
  <conditionalFormatting sqref="C65:AJ65">
    <cfRule type="containsBlanks" dxfId="371" priority="370">
      <formula>LEN(TRIM(C65))=0</formula>
    </cfRule>
  </conditionalFormatting>
  <conditionalFormatting sqref="AI64">
    <cfRule type="containsText" dxfId="370" priority="371" operator="containsText" text="upper">
      <formula>NOT(ISERROR(SEARCH(("upper"),(AI64))))</formula>
    </cfRule>
  </conditionalFormatting>
  <conditionalFormatting sqref="AI64">
    <cfRule type="containsText" dxfId="369" priority="372" operator="containsText" text="lower">
      <formula>NOT(ISERROR(SEARCH(("lower"),(AI64))))</formula>
    </cfRule>
  </conditionalFormatting>
  <conditionalFormatting sqref="AJ64">
    <cfRule type="containsText" dxfId="368" priority="373" operator="containsText" text="y">
      <formula>NOT(ISERROR(SEARCH(("y"),(AJ64))))</formula>
    </cfRule>
  </conditionalFormatting>
  <conditionalFormatting sqref="C64:AJ64">
    <cfRule type="containsBlanks" dxfId="367" priority="374">
      <formula>LEN(TRIM(C64))=0</formula>
    </cfRule>
  </conditionalFormatting>
  <conditionalFormatting sqref="Q64">
    <cfRule type="cellIs" dxfId="366" priority="375" operator="equal">
      <formula>"Survey"</formula>
    </cfRule>
  </conditionalFormatting>
  <conditionalFormatting sqref="V64">
    <cfRule type="cellIs" dxfId="365" priority="376" operator="greaterThan">
      <formula>1</formula>
    </cfRule>
  </conditionalFormatting>
  <conditionalFormatting sqref="N64">
    <cfRule type="cellIs" dxfId="364" priority="377" operator="equal">
      <formula>1</formula>
    </cfRule>
  </conditionalFormatting>
  <conditionalFormatting sqref="Q63">
    <cfRule type="cellIs" dxfId="363" priority="378" operator="equal">
      <formula>"Survey"</formula>
    </cfRule>
  </conditionalFormatting>
  <conditionalFormatting sqref="N63">
    <cfRule type="cellIs" dxfId="362" priority="379" operator="equal">
      <formula>1</formula>
    </cfRule>
  </conditionalFormatting>
  <conditionalFormatting sqref="C63:AJ63">
    <cfRule type="containsBlanks" dxfId="361" priority="380">
      <formula>LEN(TRIM(C63))=0</formula>
    </cfRule>
  </conditionalFormatting>
  <conditionalFormatting sqref="AI63">
    <cfRule type="containsText" dxfId="360" priority="381" operator="containsText" text="upper">
      <formula>NOT(ISERROR(SEARCH(("upper"),(AI63))))</formula>
    </cfRule>
  </conditionalFormatting>
  <conditionalFormatting sqref="AI63">
    <cfRule type="containsText" dxfId="359" priority="382" operator="containsText" text="lower">
      <formula>NOT(ISERROR(SEARCH(("lower"),(AI63))))</formula>
    </cfRule>
  </conditionalFormatting>
  <conditionalFormatting sqref="AJ63">
    <cfRule type="containsText" dxfId="358" priority="383" operator="containsText" text="y">
      <formula>NOT(ISERROR(SEARCH(("y"),(AJ63))))</formula>
    </cfRule>
  </conditionalFormatting>
  <conditionalFormatting sqref="V63">
    <cfRule type="cellIs" dxfId="357" priority="384" operator="greaterThan">
      <formula>1</formula>
    </cfRule>
  </conditionalFormatting>
  <conditionalFormatting sqref="C62:AJ62">
    <cfRule type="containsBlanks" dxfId="356" priority="385">
      <formula>LEN(TRIM(C62))=0</formula>
    </cfRule>
  </conditionalFormatting>
  <conditionalFormatting sqref="V62">
    <cfRule type="cellIs" dxfId="355" priority="386" operator="greaterThan">
      <formula>1</formula>
    </cfRule>
  </conditionalFormatting>
  <conditionalFormatting sqref="N62">
    <cfRule type="cellIs" dxfId="354" priority="387" operator="equal">
      <formula>1</formula>
    </cfRule>
  </conditionalFormatting>
  <conditionalFormatting sqref="AI62">
    <cfRule type="containsText" dxfId="353" priority="388" operator="containsText" text="upper">
      <formula>NOT(ISERROR(SEARCH(("upper"),(AI62))))</formula>
    </cfRule>
  </conditionalFormatting>
  <conditionalFormatting sqref="AI62">
    <cfRule type="containsText" dxfId="352" priority="389" operator="containsText" text="lower">
      <formula>NOT(ISERROR(SEARCH(("lower"),(AI62))))</formula>
    </cfRule>
  </conditionalFormatting>
  <conditionalFormatting sqref="AJ62">
    <cfRule type="containsText" dxfId="351" priority="390" operator="containsText" text="y">
      <formula>NOT(ISERROR(SEARCH(("y"),(AJ62))))</formula>
    </cfRule>
  </conditionalFormatting>
  <conditionalFormatting sqref="Q62">
    <cfRule type="cellIs" dxfId="350" priority="391" operator="equal">
      <formula>"Survey"</formula>
    </cfRule>
  </conditionalFormatting>
  <conditionalFormatting sqref="C61:AJ61">
    <cfRule type="containsBlanks" dxfId="349" priority="392">
      <formula>LEN(TRIM(C61))=0</formula>
    </cfRule>
  </conditionalFormatting>
  <conditionalFormatting sqref="N61">
    <cfRule type="cellIs" dxfId="348" priority="393" operator="equal">
      <formula>1</formula>
    </cfRule>
  </conditionalFormatting>
  <conditionalFormatting sqref="AI61">
    <cfRule type="containsText" dxfId="347" priority="394" operator="containsText" text="upper">
      <formula>NOT(ISERROR(SEARCH(("upper"),(AI61))))</formula>
    </cfRule>
  </conditionalFormatting>
  <conditionalFormatting sqref="AI61">
    <cfRule type="containsText" dxfId="346" priority="395" operator="containsText" text="lower">
      <formula>NOT(ISERROR(SEARCH(("lower"),(AI61))))</formula>
    </cfRule>
  </conditionalFormatting>
  <conditionalFormatting sqref="AJ61">
    <cfRule type="containsText" dxfId="345" priority="396" operator="containsText" text="y">
      <formula>NOT(ISERROR(SEARCH(("y"),(AJ61))))</formula>
    </cfRule>
  </conditionalFormatting>
  <conditionalFormatting sqref="Q61">
    <cfRule type="cellIs" dxfId="344" priority="397" operator="equal">
      <formula>"Survey"</formula>
    </cfRule>
  </conditionalFormatting>
  <conditionalFormatting sqref="V61">
    <cfRule type="cellIs" dxfId="343" priority="398" operator="greaterThan">
      <formula>1</formula>
    </cfRule>
  </conditionalFormatting>
  <conditionalFormatting sqref="C60:AJ60">
    <cfRule type="containsBlanks" dxfId="342" priority="399">
      <formula>LEN(TRIM(C60))=0</formula>
    </cfRule>
  </conditionalFormatting>
  <conditionalFormatting sqref="N60">
    <cfRule type="cellIs" dxfId="341" priority="400" operator="equal">
      <formula>1</formula>
    </cfRule>
  </conditionalFormatting>
  <conditionalFormatting sqref="AI60">
    <cfRule type="containsText" dxfId="340" priority="401" operator="containsText" text="upper">
      <formula>NOT(ISERROR(SEARCH(("upper"),(AI60))))</formula>
    </cfRule>
  </conditionalFormatting>
  <conditionalFormatting sqref="AI60">
    <cfRule type="containsText" dxfId="339" priority="402" operator="containsText" text="lower">
      <formula>NOT(ISERROR(SEARCH(("lower"),(AI60))))</formula>
    </cfRule>
  </conditionalFormatting>
  <conditionalFormatting sqref="AJ60">
    <cfRule type="containsText" dxfId="338" priority="403" operator="containsText" text="y">
      <formula>NOT(ISERROR(SEARCH(("y"),(AJ60))))</formula>
    </cfRule>
  </conditionalFormatting>
  <conditionalFormatting sqref="Q60">
    <cfRule type="cellIs" dxfId="337" priority="404" operator="equal">
      <formula>"Survey"</formula>
    </cfRule>
  </conditionalFormatting>
  <conditionalFormatting sqref="V60">
    <cfRule type="cellIs" dxfId="336" priority="405" operator="greaterThan">
      <formula>1</formula>
    </cfRule>
  </conditionalFormatting>
  <conditionalFormatting sqref="AI59">
    <cfRule type="containsText" dxfId="335" priority="406" operator="containsText" text="upper">
      <formula>NOT(ISERROR(SEARCH(("upper"),(AI59))))</formula>
    </cfRule>
  </conditionalFormatting>
  <conditionalFormatting sqref="AI59">
    <cfRule type="containsText" dxfId="334" priority="407" operator="containsText" text="lower">
      <formula>NOT(ISERROR(SEARCH(("lower"),(AI59))))</formula>
    </cfRule>
  </conditionalFormatting>
  <conditionalFormatting sqref="C59:AJ59">
    <cfRule type="containsBlanks" dxfId="333" priority="408">
      <formula>LEN(TRIM(C59))=0</formula>
    </cfRule>
  </conditionalFormatting>
  <conditionalFormatting sqref="N59">
    <cfRule type="cellIs" dxfId="332" priority="409" operator="equal">
      <formula>1</formula>
    </cfRule>
  </conditionalFormatting>
  <conditionalFormatting sqref="AJ59">
    <cfRule type="containsText" dxfId="331" priority="410" operator="containsText" text="y">
      <formula>NOT(ISERROR(SEARCH(("y"),(AJ59))))</formula>
    </cfRule>
  </conditionalFormatting>
  <conditionalFormatting sqref="Q59">
    <cfRule type="cellIs" dxfId="330" priority="411" operator="equal">
      <formula>"Survey"</formula>
    </cfRule>
  </conditionalFormatting>
  <conditionalFormatting sqref="V59">
    <cfRule type="cellIs" dxfId="329" priority="412" operator="greaterThan">
      <formula>1</formula>
    </cfRule>
  </conditionalFormatting>
  <conditionalFormatting sqref="C58:AJ58">
    <cfRule type="containsBlanks" dxfId="328" priority="413">
      <formula>LEN(TRIM(C58))=0</formula>
    </cfRule>
  </conditionalFormatting>
  <conditionalFormatting sqref="N58">
    <cfRule type="cellIs" dxfId="327" priority="414" operator="equal">
      <formula>1</formula>
    </cfRule>
  </conditionalFormatting>
  <conditionalFormatting sqref="AI58">
    <cfRule type="containsText" dxfId="326" priority="415" operator="containsText" text="upper">
      <formula>NOT(ISERROR(SEARCH(("upper"),(AI58))))</formula>
    </cfRule>
  </conditionalFormatting>
  <conditionalFormatting sqref="AI58">
    <cfRule type="containsText" dxfId="325" priority="416" operator="containsText" text="lower">
      <formula>NOT(ISERROR(SEARCH(("lower"),(AI58))))</formula>
    </cfRule>
  </conditionalFormatting>
  <conditionalFormatting sqref="AJ58">
    <cfRule type="containsText" dxfId="324" priority="417" operator="containsText" text="y">
      <formula>NOT(ISERROR(SEARCH(("y"),(AJ58))))</formula>
    </cfRule>
  </conditionalFormatting>
  <conditionalFormatting sqref="Q58">
    <cfRule type="cellIs" dxfId="323" priority="418" operator="equal">
      <formula>"Survey"</formula>
    </cfRule>
  </conditionalFormatting>
  <conditionalFormatting sqref="V58">
    <cfRule type="cellIs" dxfId="322" priority="419" operator="greaterThan">
      <formula>1</formula>
    </cfRule>
  </conditionalFormatting>
  <conditionalFormatting sqref="AI56:AI57">
    <cfRule type="containsText" dxfId="321" priority="420" operator="containsText" text="upper">
      <formula>NOT(ISERROR(SEARCH(("upper"),(AI56))))</formula>
    </cfRule>
  </conditionalFormatting>
  <conditionalFormatting sqref="AI56:AI57">
    <cfRule type="containsText" dxfId="320" priority="421" operator="containsText" text="lower">
      <formula>NOT(ISERROR(SEARCH(("lower"),(AI56))))</formula>
    </cfRule>
  </conditionalFormatting>
  <conditionalFormatting sqref="AJ56:AJ57">
    <cfRule type="containsText" dxfId="319" priority="422" operator="containsText" text="y">
      <formula>NOT(ISERROR(SEARCH(("y"),(AJ56))))</formula>
    </cfRule>
  </conditionalFormatting>
  <conditionalFormatting sqref="Q56:Q57">
    <cfRule type="cellIs" dxfId="318" priority="423" operator="equal">
      <formula>"Survey"</formula>
    </cfRule>
  </conditionalFormatting>
  <conditionalFormatting sqref="V56:V57">
    <cfRule type="cellIs" dxfId="317" priority="424" operator="greaterThan">
      <formula>1</formula>
    </cfRule>
  </conditionalFormatting>
  <conditionalFormatting sqref="N56:N57">
    <cfRule type="cellIs" dxfId="316" priority="425" operator="equal">
      <formula>1</formula>
    </cfRule>
  </conditionalFormatting>
  <conditionalFormatting sqref="C56:AJ57">
    <cfRule type="containsBlanks" dxfId="315" priority="426">
      <formula>LEN(TRIM(C56))=0</formula>
    </cfRule>
  </conditionalFormatting>
  <conditionalFormatting sqref="AI55">
    <cfRule type="containsText" dxfId="314" priority="427" operator="containsText" text="upper">
      <formula>NOT(ISERROR(SEARCH(("upper"),(AI55))))</formula>
    </cfRule>
  </conditionalFormatting>
  <conditionalFormatting sqref="AI55">
    <cfRule type="containsText" dxfId="313" priority="428" operator="containsText" text="lower">
      <formula>NOT(ISERROR(SEARCH(("lower"),(AI55))))</formula>
    </cfRule>
  </conditionalFormatting>
  <conditionalFormatting sqref="V55">
    <cfRule type="cellIs" dxfId="312" priority="429" operator="greaterThan">
      <formula>1</formula>
    </cfRule>
  </conditionalFormatting>
  <conditionalFormatting sqref="Q55">
    <cfRule type="cellIs" dxfId="311" priority="430" operator="equal">
      <formula>"Survey"</formula>
    </cfRule>
  </conditionalFormatting>
  <conditionalFormatting sqref="N55">
    <cfRule type="cellIs" dxfId="310" priority="431" operator="equal">
      <formula>1</formula>
    </cfRule>
  </conditionalFormatting>
  <conditionalFormatting sqref="AJ55">
    <cfRule type="containsText" dxfId="309" priority="432" operator="containsText" text="y">
      <formula>NOT(ISERROR(SEARCH(("y"),(AJ55))))</formula>
    </cfRule>
  </conditionalFormatting>
  <conditionalFormatting sqref="C55:AJ55">
    <cfRule type="containsBlanks" dxfId="308" priority="433">
      <formula>LEN(TRIM(C55))=0</formula>
    </cfRule>
  </conditionalFormatting>
  <conditionalFormatting sqref="V54">
    <cfRule type="cellIs" dxfId="307" priority="434" operator="greaterThan">
      <formula>1</formula>
    </cfRule>
  </conditionalFormatting>
  <conditionalFormatting sqref="C54:AJ54">
    <cfRule type="containsBlanks" dxfId="306" priority="435">
      <formula>LEN(TRIM(C54))=0</formula>
    </cfRule>
  </conditionalFormatting>
  <conditionalFormatting sqref="AI54">
    <cfRule type="containsText" dxfId="305" priority="436" operator="containsText" text="lower">
      <formula>NOT(ISERROR(SEARCH(("lower"),(AI54))))</formula>
    </cfRule>
  </conditionalFormatting>
  <conditionalFormatting sqref="AI54">
    <cfRule type="containsText" dxfId="304" priority="437" operator="containsText" text="upper">
      <formula>NOT(ISERROR(SEARCH(("upper"),(AI54))))</formula>
    </cfRule>
  </conditionalFormatting>
  <conditionalFormatting sqref="N54">
    <cfRule type="cellIs" dxfId="303" priority="438" operator="equal">
      <formula>1</formula>
    </cfRule>
  </conditionalFormatting>
  <conditionalFormatting sqref="AJ54">
    <cfRule type="containsText" dxfId="302" priority="439" operator="containsText" text="y">
      <formula>NOT(ISERROR(SEARCH(("y"),(AJ54))))</formula>
    </cfRule>
  </conditionalFormatting>
  <conditionalFormatting sqref="Q54">
    <cfRule type="cellIs" dxfId="301" priority="440" operator="equal">
      <formula>"Survey"</formula>
    </cfRule>
  </conditionalFormatting>
  <conditionalFormatting sqref="AI53">
    <cfRule type="containsText" dxfId="300" priority="441" operator="containsText" text="lower">
      <formula>NOT(ISERROR(SEARCH(("lower"),(AI53))))</formula>
    </cfRule>
  </conditionalFormatting>
  <conditionalFormatting sqref="AI53">
    <cfRule type="containsText" dxfId="299" priority="442" operator="containsText" text="upper">
      <formula>NOT(ISERROR(SEARCH(("upper"),(AI53))))</formula>
    </cfRule>
  </conditionalFormatting>
  <conditionalFormatting sqref="AJ53">
    <cfRule type="containsText" dxfId="298" priority="443" operator="containsText" text="y">
      <formula>NOT(ISERROR(SEARCH(("y"),(AJ53))))</formula>
    </cfRule>
  </conditionalFormatting>
  <conditionalFormatting sqref="Q53">
    <cfRule type="cellIs" dxfId="297" priority="444" operator="equal">
      <formula>"Survey"</formula>
    </cfRule>
  </conditionalFormatting>
  <conditionalFormatting sqref="V53">
    <cfRule type="cellIs" dxfId="296" priority="445" operator="greaterThan">
      <formula>1</formula>
    </cfRule>
  </conditionalFormatting>
  <conditionalFormatting sqref="C53:AJ53">
    <cfRule type="containsBlanks" dxfId="295" priority="446">
      <formula>LEN(TRIM(C53))=0</formula>
    </cfRule>
  </conditionalFormatting>
  <conditionalFormatting sqref="N53">
    <cfRule type="cellIs" dxfId="294" priority="447" operator="equal">
      <formula>1</formula>
    </cfRule>
  </conditionalFormatting>
  <conditionalFormatting sqref="AI52">
    <cfRule type="containsText" dxfId="293" priority="448" operator="containsText" text="upper">
      <formula>NOT(ISERROR(SEARCH(("upper"),(AI52))))</formula>
    </cfRule>
  </conditionalFormatting>
  <conditionalFormatting sqref="AI52">
    <cfRule type="containsText" dxfId="292" priority="449" operator="containsText" text="lower">
      <formula>NOT(ISERROR(SEARCH(("lower"),(AI52))))</formula>
    </cfRule>
  </conditionalFormatting>
  <conditionalFormatting sqref="V52">
    <cfRule type="cellIs" dxfId="291" priority="450" operator="greaterThan">
      <formula>1</formula>
    </cfRule>
  </conditionalFormatting>
  <conditionalFormatting sqref="C52:AJ52">
    <cfRule type="containsBlanks" dxfId="290" priority="451">
      <formula>LEN(TRIM(C52))=0</formula>
    </cfRule>
  </conditionalFormatting>
  <conditionalFormatting sqref="N52">
    <cfRule type="cellIs" dxfId="289" priority="452" operator="equal">
      <formula>1</formula>
    </cfRule>
  </conditionalFormatting>
  <conditionalFormatting sqref="AJ52">
    <cfRule type="containsText" dxfId="288" priority="453" operator="containsText" text="y">
      <formula>NOT(ISERROR(SEARCH(("y"),(AJ52))))</formula>
    </cfRule>
  </conditionalFormatting>
  <conditionalFormatting sqref="Q52">
    <cfRule type="cellIs" dxfId="287" priority="454" operator="equal">
      <formula>"Survey"</formula>
    </cfRule>
  </conditionalFormatting>
  <conditionalFormatting sqref="AI51">
    <cfRule type="containsText" dxfId="286" priority="455" operator="containsText" text="upper">
      <formula>NOT(ISERROR(SEARCH(("upper"),(AI51))))</formula>
    </cfRule>
  </conditionalFormatting>
  <conditionalFormatting sqref="AI51">
    <cfRule type="containsText" dxfId="285" priority="456" operator="containsText" text="lower">
      <formula>NOT(ISERROR(SEARCH(("lower"),(AI51))))</formula>
    </cfRule>
  </conditionalFormatting>
  <conditionalFormatting sqref="Q51">
    <cfRule type="cellIs" dxfId="284" priority="457" operator="equal">
      <formula>"Survey"</formula>
    </cfRule>
  </conditionalFormatting>
  <conditionalFormatting sqref="N51">
    <cfRule type="cellIs" dxfId="283" priority="458" operator="equal">
      <formula>1</formula>
    </cfRule>
  </conditionalFormatting>
  <conditionalFormatting sqref="C51:AJ51">
    <cfRule type="containsBlanks" dxfId="282" priority="459">
      <formula>LEN(TRIM(C51))=0</formula>
    </cfRule>
  </conditionalFormatting>
  <conditionalFormatting sqref="AJ51">
    <cfRule type="containsText" dxfId="281" priority="460" operator="containsText" text="y">
      <formula>NOT(ISERROR(SEARCH(("y"),(AJ51))))</formula>
    </cfRule>
  </conditionalFormatting>
  <conditionalFormatting sqref="V51">
    <cfRule type="cellIs" dxfId="280" priority="461" operator="greaterThan">
      <formula>1</formula>
    </cfRule>
  </conditionalFormatting>
  <conditionalFormatting sqref="AI50">
    <cfRule type="containsText" dxfId="279" priority="462" operator="containsText" text="upper">
      <formula>NOT(ISERROR(SEARCH(("upper"),(AI50))))</formula>
    </cfRule>
  </conditionalFormatting>
  <conditionalFormatting sqref="AI50">
    <cfRule type="containsText" dxfId="278" priority="463" operator="containsText" text="lower">
      <formula>NOT(ISERROR(SEARCH(("lower"),(AI50))))</formula>
    </cfRule>
  </conditionalFormatting>
  <conditionalFormatting sqref="C50:AJ50">
    <cfRule type="containsBlanks" dxfId="277" priority="464">
      <formula>LEN(TRIM(C50))=0</formula>
    </cfRule>
  </conditionalFormatting>
  <conditionalFormatting sqref="N50">
    <cfRule type="cellIs" dxfId="276" priority="465" operator="equal">
      <formula>1</formula>
    </cfRule>
  </conditionalFormatting>
  <conditionalFormatting sqref="AJ50">
    <cfRule type="containsText" dxfId="275" priority="466" operator="containsText" text="y">
      <formula>NOT(ISERROR(SEARCH(("y"),(AJ50))))</formula>
    </cfRule>
  </conditionalFormatting>
  <conditionalFormatting sqref="Q50">
    <cfRule type="cellIs" dxfId="274" priority="467" operator="equal">
      <formula>"Survey"</formula>
    </cfRule>
  </conditionalFormatting>
  <conditionalFormatting sqref="V50">
    <cfRule type="cellIs" dxfId="273" priority="468" operator="greaterThan">
      <formula>1</formula>
    </cfRule>
  </conditionalFormatting>
  <conditionalFormatting sqref="AI49">
    <cfRule type="containsText" dxfId="272" priority="469" operator="containsText" text="upper">
      <formula>NOT(ISERROR(SEARCH(("upper"),(AI49))))</formula>
    </cfRule>
  </conditionalFormatting>
  <conditionalFormatting sqref="AI49">
    <cfRule type="containsText" dxfId="271" priority="470" operator="containsText" text="lower">
      <formula>NOT(ISERROR(SEARCH(("lower"),(AI49))))</formula>
    </cfRule>
  </conditionalFormatting>
  <conditionalFormatting sqref="C49:AJ49">
    <cfRule type="containsBlanks" dxfId="270" priority="471">
      <formula>LEN(TRIM(C49))=0</formula>
    </cfRule>
  </conditionalFormatting>
  <conditionalFormatting sqref="AJ49">
    <cfRule type="containsText" dxfId="269" priority="472" operator="containsText" text="y">
      <formula>NOT(ISERROR(SEARCH(("y"),(AJ49))))</formula>
    </cfRule>
  </conditionalFormatting>
  <conditionalFormatting sqref="N49">
    <cfRule type="cellIs" dxfId="268" priority="473" operator="equal">
      <formula>1</formula>
    </cfRule>
  </conditionalFormatting>
  <conditionalFormatting sqref="Q49">
    <cfRule type="cellIs" dxfId="267" priority="474" operator="equal">
      <formula>"Survey"</formula>
    </cfRule>
  </conditionalFormatting>
  <conditionalFormatting sqref="V49">
    <cfRule type="cellIs" dxfId="266" priority="475" operator="greaterThan">
      <formula>1</formula>
    </cfRule>
  </conditionalFormatting>
  <conditionalFormatting sqref="N48">
    <cfRule type="cellIs" dxfId="265" priority="476" operator="equal">
      <formula>1</formula>
    </cfRule>
  </conditionalFormatting>
  <conditionalFormatting sqref="V48">
    <cfRule type="cellIs" dxfId="264" priority="477" operator="greaterThan">
      <formula>1</formula>
    </cfRule>
  </conditionalFormatting>
  <conditionalFormatting sqref="AI48">
    <cfRule type="containsText" dxfId="263" priority="478" operator="containsText" text="upper">
      <formula>NOT(ISERROR(SEARCH(("upper"),(AI48))))</formula>
    </cfRule>
  </conditionalFormatting>
  <conditionalFormatting sqref="AI48">
    <cfRule type="containsText" dxfId="262" priority="479" operator="containsText" text="lower">
      <formula>NOT(ISERROR(SEARCH(("lower"),(AI48))))</formula>
    </cfRule>
  </conditionalFormatting>
  <conditionalFormatting sqref="C48:AJ48">
    <cfRule type="containsBlanks" dxfId="261" priority="480">
      <formula>LEN(TRIM(C48))=0</formula>
    </cfRule>
  </conditionalFormatting>
  <conditionalFormatting sqref="AJ48">
    <cfRule type="containsText" dxfId="260" priority="481" operator="containsText" text="y">
      <formula>NOT(ISERROR(SEARCH(("y"),(AJ48))))</formula>
    </cfRule>
  </conditionalFormatting>
  <conditionalFormatting sqref="Q48">
    <cfRule type="cellIs" dxfId="259" priority="482" operator="equal">
      <formula>"Survey"</formula>
    </cfRule>
  </conditionalFormatting>
  <conditionalFormatting sqref="AI47">
    <cfRule type="containsText" dxfId="258" priority="483" operator="containsText" text="upper">
      <formula>NOT(ISERROR(SEARCH(("upper"),(AI47))))</formula>
    </cfRule>
  </conditionalFormatting>
  <conditionalFormatting sqref="AI47">
    <cfRule type="containsText" dxfId="257" priority="484" operator="containsText" text="lower">
      <formula>NOT(ISERROR(SEARCH(("lower"),(AI47))))</formula>
    </cfRule>
  </conditionalFormatting>
  <conditionalFormatting sqref="AJ47">
    <cfRule type="containsText" dxfId="256" priority="485" operator="containsText" text="y">
      <formula>NOT(ISERROR(SEARCH(("y"),(AJ47))))</formula>
    </cfRule>
  </conditionalFormatting>
  <conditionalFormatting sqref="C47:AJ47">
    <cfRule type="containsBlanks" dxfId="255" priority="486">
      <formula>LEN(TRIM(C47))=0</formula>
    </cfRule>
  </conditionalFormatting>
  <conditionalFormatting sqref="N47">
    <cfRule type="cellIs" dxfId="254" priority="487" operator="equal">
      <formula>1</formula>
    </cfRule>
  </conditionalFormatting>
  <conditionalFormatting sqref="Q47">
    <cfRule type="cellIs" dxfId="253" priority="488" operator="equal">
      <formula>"Survey"</formula>
    </cfRule>
  </conditionalFormatting>
  <conditionalFormatting sqref="V47">
    <cfRule type="cellIs" dxfId="252" priority="489" operator="greaterThan">
      <formula>1</formula>
    </cfRule>
  </conditionalFormatting>
  <conditionalFormatting sqref="N46">
    <cfRule type="cellIs" dxfId="251" priority="490" operator="equal">
      <formula>1</formula>
    </cfRule>
  </conditionalFormatting>
  <conditionalFormatting sqref="Q46">
    <cfRule type="cellIs" dxfId="250" priority="491" operator="equal">
      <formula>"Survey"</formula>
    </cfRule>
  </conditionalFormatting>
  <conditionalFormatting sqref="AI46">
    <cfRule type="containsText" dxfId="249" priority="492" operator="containsText" text="upper">
      <formula>NOT(ISERROR(SEARCH(("upper"),(AI46))))</formula>
    </cfRule>
  </conditionalFormatting>
  <conditionalFormatting sqref="AI46">
    <cfRule type="containsText" dxfId="248" priority="493" operator="containsText" text="lower">
      <formula>NOT(ISERROR(SEARCH(("lower"),(AI46))))</formula>
    </cfRule>
  </conditionalFormatting>
  <conditionalFormatting sqref="AJ46">
    <cfRule type="containsText" dxfId="247" priority="494" operator="containsText" text="y">
      <formula>NOT(ISERROR(SEARCH(("y"),(AJ46))))</formula>
    </cfRule>
  </conditionalFormatting>
  <conditionalFormatting sqref="C46:AJ46">
    <cfRule type="containsBlanks" dxfId="246" priority="495">
      <formula>LEN(TRIM(C46))=0</formula>
    </cfRule>
  </conditionalFormatting>
  <conditionalFormatting sqref="V46">
    <cfRule type="cellIs" dxfId="245" priority="496" operator="greaterThan">
      <formula>1</formula>
    </cfRule>
  </conditionalFormatting>
  <conditionalFormatting sqref="AI45">
    <cfRule type="containsText" dxfId="244" priority="497" operator="containsText" text="lower">
      <formula>NOT(ISERROR(SEARCH(("lower"),(AI45))))</formula>
    </cfRule>
  </conditionalFormatting>
  <conditionalFormatting sqref="AI45">
    <cfRule type="containsText" dxfId="243" priority="498" operator="containsText" text="upper">
      <formula>NOT(ISERROR(SEARCH(("upper"),(AI45))))</formula>
    </cfRule>
  </conditionalFormatting>
  <conditionalFormatting sqref="V45">
    <cfRule type="cellIs" dxfId="242" priority="499" operator="greaterThan">
      <formula>1</formula>
    </cfRule>
  </conditionalFormatting>
  <conditionalFormatting sqref="AJ45">
    <cfRule type="containsText" dxfId="241" priority="500" operator="containsText" text="y">
      <formula>NOT(ISERROR(SEARCH(("y"),(AJ45))))</formula>
    </cfRule>
  </conditionalFormatting>
  <conditionalFormatting sqref="Q45">
    <cfRule type="cellIs" dxfId="240" priority="501" operator="equal">
      <formula>"Survey"</formula>
    </cfRule>
  </conditionalFormatting>
  <conditionalFormatting sqref="N45">
    <cfRule type="cellIs" dxfId="239" priority="502" operator="equal">
      <formula>1</formula>
    </cfRule>
  </conditionalFormatting>
  <conditionalFormatting sqref="C45:D45 G45:AJ45">
    <cfRule type="containsBlanks" dxfId="238" priority="503">
      <formula>LEN(TRIM(C45))=0</formula>
    </cfRule>
  </conditionalFormatting>
  <conditionalFormatting sqref="V44">
    <cfRule type="cellIs" dxfId="237" priority="504" operator="greaterThan">
      <formula>1</formula>
    </cfRule>
  </conditionalFormatting>
  <conditionalFormatting sqref="Q44">
    <cfRule type="cellIs" dxfId="236" priority="505" operator="equal">
      <formula>"Survey"</formula>
    </cfRule>
  </conditionalFormatting>
  <conditionalFormatting sqref="N44">
    <cfRule type="cellIs" dxfId="235" priority="506" operator="equal">
      <formula>1</formula>
    </cfRule>
  </conditionalFormatting>
  <conditionalFormatting sqref="AJ44">
    <cfRule type="containsText" dxfId="234" priority="507" operator="containsText" text="y">
      <formula>NOT(ISERROR(SEARCH(("y"),(AJ44))))</formula>
    </cfRule>
  </conditionalFormatting>
  <conditionalFormatting sqref="AI44">
    <cfRule type="containsText" dxfId="233" priority="508" operator="containsText" text="lower">
      <formula>NOT(ISERROR(SEARCH(("lower"),(AI44))))</formula>
    </cfRule>
  </conditionalFormatting>
  <conditionalFormatting sqref="AI44">
    <cfRule type="containsText" dxfId="232" priority="509" operator="containsText" text="upper">
      <formula>NOT(ISERROR(SEARCH(("upper"),(AI44))))</formula>
    </cfRule>
  </conditionalFormatting>
  <conditionalFormatting sqref="C44:AJ44">
    <cfRule type="containsBlanks" dxfId="231" priority="510">
      <formula>LEN(TRIM(C44))=0</formula>
    </cfRule>
  </conditionalFormatting>
  <conditionalFormatting sqref="Q43">
    <cfRule type="cellIs" dxfId="230" priority="511" operator="equal">
      <formula>"Survey"</formula>
    </cfRule>
  </conditionalFormatting>
  <conditionalFormatting sqref="V43">
    <cfRule type="cellIs" dxfId="229" priority="512" operator="greaterThan">
      <formula>1</formula>
    </cfRule>
  </conditionalFormatting>
  <conditionalFormatting sqref="C43:AJ43">
    <cfRule type="containsBlanks" dxfId="228" priority="513">
      <formula>LEN(TRIM(C43))=0</formula>
    </cfRule>
  </conditionalFormatting>
  <conditionalFormatting sqref="AJ43">
    <cfRule type="containsText" dxfId="227" priority="514" operator="containsText" text="y">
      <formula>NOT(ISERROR(SEARCH(("y"),(AJ43))))</formula>
    </cfRule>
  </conditionalFormatting>
  <conditionalFormatting sqref="N43">
    <cfRule type="cellIs" dxfId="226" priority="515" operator="equal">
      <formula>1</formula>
    </cfRule>
  </conditionalFormatting>
  <conditionalFormatting sqref="AI43">
    <cfRule type="containsText" dxfId="225" priority="516" operator="containsText" text="upper">
      <formula>NOT(ISERROR(SEARCH(("upper"),(AI43))))</formula>
    </cfRule>
  </conditionalFormatting>
  <conditionalFormatting sqref="AI43">
    <cfRule type="containsText" dxfId="224" priority="517" operator="containsText" text="lower">
      <formula>NOT(ISERROR(SEARCH(("lower"),(AI43))))</formula>
    </cfRule>
  </conditionalFormatting>
  <conditionalFormatting sqref="AJ42">
    <cfRule type="containsText" dxfId="223" priority="518" operator="containsText" text="y">
      <formula>NOT(ISERROR(SEARCH(("y"),(AJ42))))</formula>
    </cfRule>
  </conditionalFormatting>
  <conditionalFormatting sqref="N42">
    <cfRule type="cellIs" dxfId="222" priority="519" operator="equal">
      <formula>1</formula>
    </cfRule>
  </conditionalFormatting>
  <conditionalFormatting sqref="C42:AJ42">
    <cfRule type="containsBlanks" dxfId="221" priority="520">
      <formula>LEN(TRIM(C42))=0</formula>
    </cfRule>
  </conditionalFormatting>
  <conditionalFormatting sqref="V42">
    <cfRule type="cellIs" dxfId="220" priority="521" operator="greaterThan">
      <formula>1</formula>
    </cfRule>
  </conditionalFormatting>
  <conditionalFormatting sqref="Q42">
    <cfRule type="cellIs" dxfId="219" priority="522" operator="equal">
      <formula>"Survey"</formula>
    </cfRule>
  </conditionalFormatting>
  <conditionalFormatting sqref="AI42">
    <cfRule type="containsText" dxfId="218" priority="523" operator="containsText" text="lower">
      <formula>NOT(ISERROR(SEARCH(("lower"),(AI42))))</formula>
    </cfRule>
  </conditionalFormatting>
  <conditionalFormatting sqref="AI42">
    <cfRule type="containsText" dxfId="217" priority="524" operator="containsText" text="upper">
      <formula>NOT(ISERROR(SEARCH(("upper"),(AI42))))</formula>
    </cfRule>
  </conditionalFormatting>
  <conditionalFormatting sqref="Q41">
    <cfRule type="cellIs" dxfId="216" priority="525" operator="equal">
      <formula>"Survey"</formula>
    </cfRule>
  </conditionalFormatting>
  <conditionalFormatting sqref="V41">
    <cfRule type="cellIs" dxfId="215" priority="526" operator="greaterThan">
      <formula>1</formula>
    </cfRule>
  </conditionalFormatting>
  <conditionalFormatting sqref="C41:AJ41">
    <cfRule type="containsBlanks" dxfId="214" priority="527">
      <formula>LEN(TRIM(C41))=0</formula>
    </cfRule>
  </conditionalFormatting>
  <conditionalFormatting sqref="AJ41">
    <cfRule type="containsText" dxfId="213" priority="528" operator="containsText" text="y">
      <formula>NOT(ISERROR(SEARCH(("y"),(AJ41))))</formula>
    </cfRule>
  </conditionalFormatting>
  <conditionalFormatting sqref="N41">
    <cfRule type="cellIs" dxfId="212" priority="529" operator="equal">
      <formula>1</formula>
    </cfRule>
  </conditionalFormatting>
  <conditionalFormatting sqref="AI41">
    <cfRule type="containsText" dxfId="211" priority="530" operator="containsText" text="upper">
      <formula>NOT(ISERROR(SEARCH(("upper"),(AI41))))</formula>
    </cfRule>
  </conditionalFormatting>
  <conditionalFormatting sqref="AI41">
    <cfRule type="containsText" dxfId="210" priority="531" operator="containsText" text="lower">
      <formula>NOT(ISERROR(SEARCH(("lower"),(AI41))))</formula>
    </cfRule>
  </conditionalFormatting>
  <conditionalFormatting sqref="AI40">
    <cfRule type="containsText" dxfId="209" priority="532" operator="containsText" text="lower">
      <formula>NOT(ISERROR(SEARCH(("lower"),(AI40))))</formula>
    </cfRule>
  </conditionalFormatting>
  <conditionalFormatting sqref="AI40">
    <cfRule type="containsText" dxfId="208" priority="533" operator="containsText" text="upper">
      <formula>NOT(ISERROR(SEARCH(("upper"),(AI40))))</formula>
    </cfRule>
  </conditionalFormatting>
  <conditionalFormatting sqref="AJ40">
    <cfRule type="containsText" dxfId="207" priority="534" operator="containsText" text="y">
      <formula>NOT(ISERROR(SEARCH(("y"),(AJ40))))</formula>
    </cfRule>
  </conditionalFormatting>
  <conditionalFormatting sqref="N40">
    <cfRule type="cellIs" dxfId="206" priority="535" operator="equal">
      <formula>1</formula>
    </cfRule>
  </conditionalFormatting>
  <conditionalFormatting sqref="C40:AJ40">
    <cfRule type="containsBlanks" dxfId="205" priority="536">
      <formula>LEN(TRIM(C40))=0</formula>
    </cfRule>
  </conditionalFormatting>
  <conditionalFormatting sqref="V40">
    <cfRule type="cellIs" dxfId="204" priority="537" operator="greaterThan">
      <formula>1</formula>
    </cfRule>
  </conditionalFormatting>
  <conditionalFormatting sqref="Q40">
    <cfRule type="cellIs" dxfId="203" priority="538" operator="equal">
      <formula>"Survey"</formula>
    </cfRule>
  </conditionalFormatting>
  <conditionalFormatting sqref="AI39">
    <cfRule type="containsText" dxfId="202" priority="539" operator="containsText" text="upper">
      <formula>NOT(ISERROR(SEARCH(("upper"),(AI39))))</formula>
    </cfRule>
  </conditionalFormatting>
  <conditionalFormatting sqref="AI39">
    <cfRule type="containsText" dxfId="201" priority="540" operator="containsText" text="lower">
      <formula>NOT(ISERROR(SEARCH(("lower"),(AI39))))</formula>
    </cfRule>
  </conditionalFormatting>
  <conditionalFormatting sqref="C39:AJ39">
    <cfRule type="containsBlanks" dxfId="200" priority="541">
      <formula>LEN(TRIM(C39))=0</formula>
    </cfRule>
  </conditionalFormatting>
  <conditionalFormatting sqref="V39">
    <cfRule type="cellIs" dxfId="199" priority="542" operator="greaterThan">
      <formula>1</formula>
    </cfRule>
  </conditionalFormatting>
  <conditionalFormatting sqref="N39">
    <cfRule type="cellIs" dxfId="198" priority="543" operator="equal">
      <formula>1</formula>
    </cfRule>
  </conditionalFormatting>
  <conditionalFormatting sqref="AJ39">
    <cfRule type="containsText" dxfId="197" priority="544" operator="containsText" text="y">
      <formula>NOT(ISERROR(SEARCH(("y"),(AJ39))))</formula>
    </cfRule>
  </conditionalFormatting>
  <conditionalFormatting sqref="Q39">
    <cfRule type="cellIs" dxfId="196" priority="545" operator="equal">
      <formula>"Survey"</formula>
    </cfRule>
  </conditionalFormatting>
  <conditionalFormatting sqref="N38">
    <cfRule type="cellIs" dxfId="195" priority="546" operator="equal">
      <formula>1</formula>
    </cfRule>
  </conditionalFormatting>
  <conditionalFormatting sqref="AI38">
    <cfRule type="containsText" dxfId="194" priority="547" operator="containsText" text="lower">
      <formula>NOT(ISERROR(SEARCH(("lower"),(AI38))))</formula>
    </cfRule>
  </conditionalFormatting>
  <conditionalFormatting sqref="AI38">
    <cfRule type="containsText" dxfId="193" priority="548" operator="containsText" text="upper">
      <formula>NOT(ISERROR(SEARCH(("upper"),(AI38))))</formula>
    </cfRule>
  </conditionalFormatting>
  <conditionalFormatting sqref="AJ38">
    <cfRule type="containsText" dxfId="192" priority="549" operator="containsText" text="y">
      <formula>NOT(ISERROR(SEARCH(("y"),(AJ38))))</formula>
    </cfRule>
  </conditionalFormatting>
  <conditionalFormatting sqref="Q38">
    <cfRule type="cellIs" dxfId="191" priority="550" operator="equal">
      <formula>"Survey"</formula>
    </cfRule>
  </conditionalFormatting>
  <conditionalFormatting sqref="V38">
    <cfRule type="cellIs" dxfId="190" priority="551" operator="greaterThan">
      <formula>1</formula>
    </cfRule>
  </conditionalFormatting>
  <conditionalFormatting sqref="C38:AJ38">
    <cfRule type="containsBlanks" dxfId="189" priority="552">
      <formula>LEN(TRIM(C38))=0</formula>
    </cfRule>
  </conditionalFormatting>
  <conditionalFormatting sqref="C37:AJ37">
    <cfRule type="containsBlanks" dxfId="188" priority="553">
      <formula>LEN(TRIM(C37))=0</formula>
    </cfRule>
  </conditionalFormatting>
  <conditionalFormatting sqref="AJ37">
    <cfRule type="containsText" dxfId="187" priority="554" operator="containsText" text="y">
      <formula>NOT(ISERROR(SEARCH(("y"),(AJ37))))</formula>
    </cfRule>
  </conditionalFormatting>
  <conditionalFormatting sqref="N37">
    <cfRule type="cellIs" dxfId="186" priority="555" operator="equal">
      <formula>1</formula>
    </cfRule>
  </conditionalFormatting>
  <conditionalFormatting sqref="AI37">
    <cfRule type="containsText" dxfId="185" priority="556" operator="containsText" text="upper">
      <formula>NOT(ISERROR(SEARCH(("upper"),(AI37))))</formula>
    </cfRule>
  </conditionalFormatting>
  <conditionalFormatting sqref="AI37">
    <cfRule type="containsText" dxfId="184" priority="557" operator="containsText" text="lower">
      <formula>NOT(ISERROR(SEARCH(("lower"),(AI37))))</formula>
    </cfRule>
  </conditionalFormatting>
  <conditionalFormatting sqref="Q37">
    <cfRule type="cellIs" dxfId="183" priority="558" operator="equal">
      <formula>"Survey"</formula>
    </cfRule>
  </conditionalFormatting>
  <conditionalFormatting sqref="V37">
    <cfRule type="cellIs" dxfId="182" priority="559" operator="greaterThan">
      <formula>1</formula>
    </cfRule>
  </conditionalFormatting>
  <conditionalFormatting sqref="C36:AK36">
    <cfRule type="containsBlanks" dxfId="181" priority="560">
      <formula>LEN(TRIM(C36))=0</formula>
    </cfRule>
  </conditionalFormatting>
  <conditionalFormatting sqref="N36">
    <cfRule type="cellIs" dxfId="180" priority="561" operator="equal">
      <formula>1</formula>
    </cfRule>
  </conditionalFormatting>
  <conditionalFormatting sqref="AJ36">
    <cfRule type="containsText" dxfId="179" priority="562" operator="containsText" text="y">
      <formula>NOT(ISERROR(SEARCH(("y"),(AJ36))))</formula>
    </cfRule>
  </conditionalFormatting>
  <conditionalFormatting sqref="Q36">
    <cfRule type="cellIs" dxfId="178" priority="563" operator="equal">
      <formula>"Survey"</formula>
    </cfRule>
  </conditionalFormatting>
  <conditionalFormatting sqref="V36">
    <cfRule type="cellIs" dxfId="177" priority="564" operator="greaterThan">
      <formula>1</formula>
    </cfRule>
  </conditionalFormatting>
  <conditionalFormatting sqref="AI36:AJ36">
    <cfRule type="containsText" dxfId="176" priority="565" operator="containsText" text="upper">
      <formula>NOT(ISERROR(SEARCH(("upper"),(AI36))))</formula>
    </cfRule>
  </conditionalFormatting>
  <conditionalFormatting sqref="AI36:AJ36">
    <cfRule type="containsText" dxfId="175" priority="566" operator="containsText" text="lower">
      <formula>NOT(ISERROR(SEARCH(("lower"),(AI36))))</formula>
    </cfRule>
  </conditionalFormatting>
  <conditionalFormatting sqref="AH35">
    <cfRule type="containsText" dxfId="174" priority="567" operator="containsText" text="upper">
      <formula>NOT(ISERROR(SEARCH(("upper"),(AH35))))</formula>
    </cfRule>
  </conditionalFormatting>
  <conditionalFormatting sqref="AH35">
    <cfRule type="containsText" dxfId="173" priority="568" operator="containsText" text="lower">
      <formula>NOT(ISERROR(SEARCH(("lower"),(AH35))))</formula>
    </cfRule>
  </conditionalFormatting>
  <conditionalFormatting sqref="C35:AJ35">
    <cfRule type="containsBlanks" dxfId="172" priority="569">
      <formula>LEN(TRIM(C35))=0</formula>
    </cfRule>
  </conditionalFormatting>
  <conditionalFormatting sqref="P35">
    <cfRule type="cellIs" dxfId="171" priority="570" operator="equal">
      <formula>"Survey"</formula>
    </cfRule>
  </conditionalFormatting>
  <conditionalFormatting sqref="U35">
    <cfRule type="cellIs" dxfId="170" priority="571" operator="greaterThan">
      <formula>1</formula>
    </cfRule>
  </conditionalFormatting>
  <conditionalFormatting sqref="M35">
    <cfRule type="cellIs" dxfId="169" priority="572" operator="equal">
      <formula>1</formula>
    </cfRule>
  </conditionalFormatting>
  <conditionalFormatting sqref="AI35:AJ35">
    <cfRule type="containsText" dxfId="168" priority="573" operator="containsText" text="y">
      <formula>NOT(ISERROR(SEARCH(("y"),(AI35))))</formula>
    </cfRule>
  </conditionalFormatting>
  <conditionalFormatting sqref="C34:AJ34">
    <cfRule type="containsBlanks" dxfId="167" priority="574">
      <formula>LEN(TRIM(C34))=0</formula>
    </cfRule>
  </conditionalFormatting>
  <conditionalFormatting sqref="M34">
    <cfRule type="cellIs" dxfId="166" priority="575" operator="equal">
      <formula>1</formula>
    </cfRule>
  </conditionalFormatting>
  <conditionalFormatting sqref="P34">
    <cfRule type="cellIs" dxfId="165" priority="576" operator="equal">
      <formula>"Survey"</formula>
    </cfRule>
  </conditionalFormatting>
  <conditionalFormatting sqref="AH34">
    <cfRule type="containsText" dxfId="164" priority="577" operator="containsText" text="upper">
      <formula>NOT(ISERROR(SEARCH(("upper"),(AH34))))</formula>
    </cfRule>
  </conditionalFormatting>
  <conditionalFormatting sqref="AH34">
    <cfRule type="containsText" dxfId="163" priority="578" operator="containsText" text="lower">
      <formula>NOT(ISERROR(SEARCH(("lower"),(AH34))))</formula>
    </cfRule>
  </conditionalFormatting>
  <conditionalFormatting sqref="AI34:AJ34">
    <cfRule type="containsText" dxfId="162" priority="579" operator="containsText" text="y">
      <formula>NOT(ISERROR(SEARCH(("y"),(AI34))))</formula>
    </cfRule>
  </conditionalFormatting>
  <conditionalFormatting sqref="U34">
    <cfRule type="cellIs" dxfId="161" priority="580" operator="greaterThan">
      <formula>1</formula>
    </cfRule>
  </conditionalFormatting>
  <conditionalFormatting sqref="O33">
    <cfRule type="cellIs" dxfId="160" priority="581" operator="equal">
      <formula>"Survey"</formula>
    </cfRule>
  </conditionalFormatting>
  <conditionalFormatting sqref="L33">
    <cfRule type="cellIs" dxfId="159" priority="582" operator="equal">
      <formula>1</formula>
    </cfRule>
  </conditionalFormatting>
  <conditionalFormatting sqref="T33">
    <cfRule type="cellIs" dxfId="158" priority="583" operator="greaterThan">
      <formula>1</formula>
    </cfRule>
  </conditionalFormatting>
  <conditionalFormatting sqref="AJ33">
    <cfRule type="containsText" dxfId="157" priority="584" operator="containsText" text="y">
      <formula>NOT(ISERROR(SEARCH(("y"),(AJ33))))</formula>
    </cfRule>
  </conditionalFormatting>
  <conditionalFormatting sqref="C33:AK33">
    <cfRule type="containsBlanks" dxfId="156" priority="585">
      <formula>LEN(TRIM(C33))=0</formula>
    </cfRule>
  </conditionalFormatting>
  <conditionalFormatting sqref="AH33:AJ33">
    <cfRule type="containsText" dxfId="155" priority="586" operator="containsText" text="lower">
      <formula>NOT(ISERROR(SEARCH(("lower"),(AH33))))</formula>
    </cfRule>
  </conditionalFormatting>
  <conditionalFormatting sqref="AH33:AJ33">
    <cfRule type="containsText" dxfId="154" priority="587" operator="containsText" text="upper">
      <formula>NOT(ISERROR(SEARCH(("upper"),(AH33))))</formula>
    </cfRule>
  </conditionalFormatting>
  <conditionalFormatting sqref="Q32:S32">
    <cfRule type="containsBlanks" dxfId="153" priority="588">
      <formula>LEN(TRIM(Q32))=0</formula>
    </cfRule>
  </conditionalFormatting>
  <conditionalFormatting sqref="AG32">
    <cfRule type="containsText" dxfId="152" priority="589" operator="containsText" text="upper">
      <formula>NOT(ISERROR(SEARCH(("upper"),(AG32))))</formula>
    </cfRule>
  </conditionalFormatting>
  <conditionalFormatting sqref="AG32">
    <cfRule type="containsText" dxfId="151" priority="590" operator="containsText" text="lower">
      <formula>NOT(ISERROR(SEARCH(("lower"),(AG32))))</formula>
    </cfRule>
  </conditionalFormatting>
  <conditionalFormatting sqref="AH32:AJ32">
    <cfRule type="containsText" dxfId="150" priority="591" operator="containsText" text="y">
      <formula>NOT(ISERROR(SEARCH(("y"),(AH32))))</formula>
    </cfRule>
  </conditionalFormatting>
  <conditionalFormatting sqref="T32">
    <cfRule type="cellIs" dxfId="149" priority="592" operator="greaterThan">
      <formula>1</formula>
    </cfRule>
  </conditionalFormatting>
  <conditionalFormatting sqref="L32">
    <cfRule type="cellIs" dxfId="148" priority="593" operator="equal">
      <formula>1</formula>
    </cfRule>
  </conditionalFormatting>
  <conditionalFormatting sqref="O32">
    <cfRule type="cellIs" dxfId="147" priority="594" operator="equal">
      <formula>"Survey"</formula>
    </cfRule>
  </conditionalFormatting>
  <conditionalFormatting sqref="AG31">
    <cfRule type="containsText" dxfId="146" priority="595" operator="containsText" text="upper">
      <formula>NOT(ISERROR(SEARCH(("upper"),(AG31))))</formula>
    </cfRule>
  </conditionalFormatting>
  <conditionalFormatting sqref="AG31">
    <cfRule type="containsText" dxfId="145" priority="596" operator="containsText" text="lower">
      <formula>NOT(ISERROR(SEARCH(("lower"),(AG31))))</formula>
    </cfRule>
  </conditionalFormatting>
  <conditionalFormatting sqref="AH31:AJ31">
    <cfRule type="containsText" dxfId="144" priority="597" operator="containsText" text="y">
      <formula>NOT(ISERROR(SEARCH(("y"),(AH31))))</formula>
    </cfRule>
  </conditionalFormatting>
  <conditionalFormatting sqref="Q31:S31">
    <cfRule type="containsBlanks" dxfId="143" priority="598">
      <formula>LEN(TRIM(Q31))=0</formula>
    </cfRule>
  </conditionalFormatting>
  <conditionalFormatting sqref="O31">
    <cfRule type="cellIs" dxfId="142" priority="599" operator="equal">
      <formula>"Survey"</formula>
    </cfRule>
  </conditionalFormatting>
  <conditionalFormatting sqref="T31">
    <cfRule type="cellIs" dxfId="141" priority="600" operator="greaterThan">
      <formula>1</formula>
    </cfRule>
  </conditionalFormatting>
  <conditionalFormatting sqref="L31">
    <cfRule type="cellIs" dxfId="140" priority="601" operator="equal">
      <formula>1</formula>
    </cfRule>
  </conditionalFormatting>
  <conditionalFormatting sqref="AG30">
    <cfRule type="containsText" dxfId="139" priority="602" operator="containsText" text="upper">
      <formula>NOT(ISERROR(SEARCH(("upper"),(AG30))))</formula>
    </cfRule>
  </conditionalFormatting>
  <conditionalFormatting sqref="AG30">
    <cfRule type="containsText" dxfId="138" priority="603" operator="containsText" text="lower">
      <formula>NOT(ISERROR(SEARCH(("lower"),(AG30))))</formula>
    </cfRule>
  </conditionalFormatting>
  <conditionalFormatting sqref="Q30:S30">
    <cfRule type="containsBlanks" dxfId="137" priority="604">
      <formula>LEN(TRIM(Q30))=0</formula>
    </cfRule>
  </conditionalFormatting>
  <conditionalFormatting sqref="O30">
    <cfRule type="cellIs" dxfId="136" priority="605" operator="equal">
      <formula>"Survey"</formula>
    </cfRule>
  </conditionalFormatting>
  <conditionalFormatting sqref="T30">
    <cfRule type="cellIs" dxfId="135" priority="606" operator="greaterThan">
      <formula>1</formula>
    </cfRule>
  </conditionalFormatting>
  <conditionalFormatting sqref="AH30:AJ30">
    <cfRule type="containsText" dxfId="134" priority="607" operator="containsText" text="y">
      <formula>NOT(ISERROR(SEARCH(("y"),(AH30))))</formula>
    </cfRule>
  </conditionalFormatting>
  <conditionalFormatting sqref="AG29">
    <cfRule type="containsText" dxfId="133" priority="608" operator="containsText" text="upper">
      <formula>NOT(ISERROR(SEARCH(("upper"),(AG29))))</formula>
    </cfRule>
  </conditionalFormatting>
  <conditionalFormatting sqref="AG29">
    <cfRule type="containsText" dxfId="132" priority="609" operator="containsText" text="lower">
      <formula>NOT(ISERROR(SEARCH(("lower"),(AG29))))</formula>
    </cfRule>
  </conditionalFormatting>
  <conditionalFormatting sqref="Q29:S29">
    <cfRule type="containsBlanks" dxfId="131" priority="610">
      <formula>LEN(TRIM(Q29))=0</formula>
    </cfRule>
  </conditionalFormatting>
  <conditionalFormatting sqref="O29">
    <cfRule type="cellIs" dxfId="130" priority="611" operator="equal">
      <formula>"Survey"</formula>
    </cfRule>
  </conditionalFormatting>
  <conditionalFormatting sqref="T29">
    <cfRule type="cellIs" dxfId="129" priority="612" operator="greaterThan">
      <formula>1</formula>
    </cfRule>
  </conditionalFormatting>
  <conditionalFormatting sqref="AH29:AJ29">
    <cfRule type="containsText" dxfId="128" priority="613" operator="containsText" text="y">
      <formula>NOT(ISERROR(SEARCH(("y"),(AH29))))</formula>
    </cfRule>
  </conditionalFormatting>
  <conditionalFormatting sqref="AG28">
    <cfRule type="containsText" dxfId="127" priority="614" operator="containsText" text="upper">
      <formula>NOT(ISERROR(SEARCH(("upper"),(AG28))))</formula>
    </cfRule>
  </conditionalFormatting>
  <conditionalFormatting sqref="AG28">
    <cfRule type="containsText" dxfId="126" priority="615" operator="containsText" text="lower">
      <formula>NOT(ISERROR(SEARCH(("lower"),(AG28))))</formula>
    </cfRule>
  </conditionalFormatting>
  <conditionalFormatting sqref="Q28:S28">
    <cfRule type="containsBlanks" dxfId="125" priority="616">
      <formula>LEN(TRIM(Q28))=0</formula>
    </cfRule>
  </conditionalFormatting>
  <conditionalFormatting sqref="O28">
    <cfRule type="cellIs" dxfId="124" priority="617" operator="equal">
      <formula>"Survey"</formula>
    </cfRule>
  </conditionalFormatting>
  <conditionalFormatting sqref="T28">
    <cfRule type="cellIs" dxfId="123" priority="618" operator="greaterThan">
      <formula>1</formula>
    </cfRule>
  </conditionalFormatting>
  <conditionalFormatting sqref="AH28:AJ28">
    <cfRule type="containsText" dxfId="122" priority="619" operator="containsText" text="y">
      <formula>NOT(ISERROR(SEARCH(("y"),(AH28))))</formula>
    </cfRule>
  </conditionalFormatting>
  <conditionalFormatting sqref="AG27">
    <cfRule type="containsText" dxfId="121" priority="620" operator="containsText" text="upper">
      <formula>NOT(ISERROR(SEARCH(("upper"),(AG27))))</formula>
    </cfRule>
  </conditionalFormatting>
  <conditionalFormatting sqref="AG27">
    <cfRule type="containsText" dxfId="120" priority="621" operator="containsText" text="lower">
      <formula>NOT(ISERROR(SEARCH(("lower"),(AG27))))</formula>
    </cfRule>
  </conditionalFormatting>
  <conditionalFormatting sqref="Q27:S27">
    <cfRule type="containsBlanks" dxfId="119" priority="622">
      <formula>LEN(TRIM(Q27))=0</formula>
    </cfRule>
  </conditionalFormatting>
  <conditionalFormatting sqref="O27">
    <cfRule type="cellIs" dxfId="118" priority="623" operator="equal">
      <formula>"Survey"</formula>
    </cfRule>
  </conditionalFormatting>
  <conditionalFormatting sqref="T27">
    <cfRule type="cellIs" dxfId="117" priority="624" operator="greaterThan">
      <formula>1</formula>
    </cfRule>
  </conditionalFormatting>
  <conditionalFormatting sqref="AH27:AJ27">
    <cfRule type="containsText" dxfId="116" priority="625" operator="containsText" text="y">
      <formula>NOT(ISERROR(SEARCH(("y"),(AH27))))</formula>
    </cfRule>
  </conditionalFormatting>
  <conditionalFormatting sqref="AG26">
    <cfRule type="containsText" dxfId="115" priority="626" operator="containsText" text="upper">
      <formula>NOT(ISERROR(SEARCH(("upper"),(AG26))))</formula>
    </cfRule>
  </conditionalFormatting>
  <conditionalFormatting sqref="AG26">
    <cfRule type="containsText" dxfId="114" priority="627" operator="containsText" text="lower">
      <formula>NOT(ISERROR(SEARCH(("lower"),(AG26))))</formula>
    </cfRule>
  </conditionalFormatting>
  <conditionalFormatting sqref="AH26:AJ26">
    <cfRule type="containsText" dxfId="113" priority="628" operator="containsText" text="y">
      <formula>NOT(ISERROR(SEARCH(("y"),(AH26))))</formula>
    </cfRule>
  </conditionalFormatting>
  <conditionalFormatting sqref="Q26:S26">
    <cfRule type="containsBlanks" dxfId="112" priority="629">
      <formula>LEN(TRIM(Q26))=0</formula>
    </cfRule>
  </conditionalFormatting>
  <conditionalFormatting sqref="O26">
    <cfRule type="cellIs" dxfId="111" priority="630" operator="equal">
      <formula>"Survey"</formula>
    </cfRule>
  </conditionalFormatting>
  <conditionalFormatting sqref="T26">
    <cfRule type="cellIs" dxfId="110" priority="631" operator="greaterThan">
      <formula>1</formula>
    </cfRule>
  </conditionalFormatting>
  <conditionalFormatting sqref="AG25">
    <cfRule type="containsText" dxfId="109" priority="632" operator="containsText" text="upper">
      <formula>NOT(ISERROR(SEARCH(("upper"),(AG25))))</formula>
    </cfRule>
  </conditionalFormatting>
  <conditionalFormatting sqref="AG25">
    <cfRule type="containsText" dxfId="108" priority="633" operator="containsText" text="lower">
      <formula>NOT(ISERROR(SEARCH(("lower"),(AG25))))</formula>
    </cfRule>
  </conditionalFormatting>
  <conditionalFormatting sqref="Q25:S25">
    <cfRule type="containsBlanks" dxfId="107" priority="634">
      <formula>LEN(TRIM(Q25))=0</formula>
    </cfRule>
  </conditionalFormatting>
  <conditionalFormatting sqref="AH25:AJ25">
    <cfRule type="containsText" dxfId="106" priority="635" operator="containsText" text="y">
      <formula>NOT(ISERROR(SEARCH(("y"),(AH25))))</formula>
    </cfRule>
  </conditionalFormatting>
  <conditionalFormatting sqref="O25">
    <cfRule type="cellIs" dxfId="105" priority="636" operator="equal">
      <formula>"Survey"</formula>
    </cfRule>
  </conditionalFormatting>
  <conditionalFormatting sqref="T25">
    <cfRule type="cellIs" dxfId="104" priority="637" operator="greaterThan">
      <formula>1</formula>
    </cfRule>
  </conditionalFormatting>
  <conditionalFormatting sqref="AG24">
    <cfRule type="containsText" dxfId="103" priority="638" operator="containsText" text="upper">
      <formula>NOT(ISERROR(SEARCH(("upper"),(AG24))))</formula>
    </cfRule>
  </conditionalFormatting>
  <conditionalFormatting sqref="AG24">
    <cfRule type="containsText" dxfId="102" priority="639" operator="containsText" text="lower">
      <formula>NOT(ISERROR(SEARCH(("lower"),(AG24))))</formula>
    </cfRule>
  </conditionalFormatting>
  <conditionalFormatting sqref="Q24:S24">
    <cfRule type="containsBlanks" dxfId="101" priority="640">
      <formula>LEN(TRIM(Q24))=0</formula>
    </cfRule>
  </conditionalFormatting>
  <conditionalFormatting sqref="AH24:AJ24">
    <cfRule type="containsText" dxfId="100" priority="641" operator="containsText" text="y">
      <formula>NOT(ISERROR(SEARCH(("y"),(AH24))))</formula>
    </cfRule>
  </conditionalFormatting>
  <conditionalFormatting sqref="O24">
    <cfRule type="cellIs" dxfId="99" priority="642" operator="equal">
      <formula>"Survey"</formula>
    </cfRule>
  </conditionalFormatting>
  <conditionalFormatting sqref="T24">
    <cfRule type="cellIs" dxfId="98" priority="643" operator="greaterThan">
      <formula>1</formula>
    </cfRule>
  </conditionalFormatting>
  <conditionalFormatting sqref="AG23">
    <cfRule type="containsText" dxfId="97" priority="644" operator="containsText" text="upper">
      <formula>NOT(ISERROR(SEARCH(("upper"),(AG23))))</formula>
    </cfRule>
  </conditionalFormatting>
  <conditionalFormatting sqref="AG23">
    <cfRule type="containsText" dxfId="96" priority="645" operator="containsText" text="lower">
      <formula>NOT(ISERROR(SEARCH(("lower"),(AG23))))</formula>
    </cfRule>
  </conditionalFormatting>
  <conditionalFormatting sqref="Q23:S23">
    <cfRule type="containsBlanks" dxfId="95" priority="646">
      <formula>LEN(TRIM(Q23))=0</formula>
    </cfRule>
  </conditionalFormatting>
  <conditionalFormatting sqref="AH23:AJ23">
    <cfRule type="containsText" dxfId="94" priority="647" operator="containsText" text="y">
      <formula>NOT(ISERROR(SEARCH(("y"),(AH23))))</formula>
    </cfRule>
  </conditionalFormatting>
  <conditionalFormatting sqref="O23">
    <cfRule type="cellIs" dxfId="93" priority="648" operator="equal">
      <formula>"Survey"</formula>
    </cfRule>
  </conditionalFormatting>
  <conditionalFormatting sqref="T23">
    <cfRule type="cellIs" dxfId="92" priority="649" operator="greaterThan">
      <formula>1</formula>
    </cfRule>
  </conditionalFormatting>
  <conditionalFormatting sqref="AG22">
    <cfRule type="containsText" dxfId="91" priority="650" operator="containsText" text="upper">
      <formula>NOT(ISERROR(SEARCH(("upper"),(AG22))))</formula>
    </cfRule>
  </conditionalFormatting>
  <conditionalFormatting sqref="AG22">
    <cfRule type="containsText" dxfId="90" priority="651" operator="containsText" text="lower">
      <formula>NOT(ISERROR(SEARCH(("lower"),(AG22))))</formula>
    </cfRule>
  </conditionalFormatting>
  <conditionalFormatting sqref="AH22:AJ22">
    <cfRule type="containsText" dxfId="89" priority="652" operator="containsText" text="y">
      <formula>NOT(ISERROR(SEARCH(("y"),(AH22))))</formula>
    </cfRule>
  </conditionalFormatting>
  <conditionalFormatting sqref="O22">
    <cfRule type="cellIs" dxfId="88" priority="653" operator="equal">
      <formula>"Survey"</formula>
    </cfRule>
  </conditionalFormatting>
  <conditionalFormatting sqref="T22">
    <cfRule type="cellIs" dxfId="87" priority="654" operator="greaterThan">
      <formula>1</formula>
    </cfRule>
  </conditionalFormatting>
  <conditionalFormatting sqref="Q22:S22">
    <cfRule type="containsBlanks" dxfId="86" priority="655">
      <formula>LEN(TRIM(Q22))=0</formula>
    </cfRule>
  </conditionalFormatting>
  <conditionalFormatting sqref="AG21">
    <cfRule type="containsText" dxfId="85" priority="656" operator="containsText" text="upper">
      <formula>NOT(ISERROR(SEARCH(("upper"),(AG21))))</formula>
    </cfRule>
  </conditionalFormatting>
  <conditionalFormatting sqref="AG21">
    <cfRule type="containsText" dxfId="84" priority="657" operator="containsText" text="lower">
      <formula>NOT(ISERROR(SEARCH(("lower"),(AG21))))</formula>
    </cfRule>
  </conditionalFormatting>
  <conditionalFormatting sqref="Q21:S21">
    <cfRule type="containsBlanks" dxfId="83" priority="658">
      <formula>LEN(TRIM(Q21))=0</formula>
    </cfRule>
  </conditionalFormatting>
  <conditionalFormatting sqref="AH21:AJ21">
    <cfRule type="containsText" dxfId="82" priority="659" operator="containsText" text="y">
      <formula>NOT(ISERROR(SEARCH(("y"),(AH21))))</formula>
    </cfRule>
  </conditionalFormatting>
  <conditionalFormatting sqref="O21">
    <cfRule type="cellIs" dxfId="81" priority="660" operator="equal">
      <formula>"Survey"</formula>
    </cfRule>
  </conditionalFormatting>
  <conditionalFormatting sqref="T21">
    <cfRule type="cellIs" dxfId="80" priority="661" operator="greaterThan">
      <formula>1</formula>
    </cfRule>
  </conditionalFormatting>
  <conditionalFormatting sqref="AG20">
    <cfRule type="containsText" dxfId="79" priority="662" operator="containsText" text="upper">
      <formula>NOT(ISERROR(SEARCH(("upper"),(AG20))))</formula>
    </cfRule>
  </conditionalFormatting>
  <conditionalFormatting sqref="AG20">
    <cfRule type="containsText" dxfId="78" priority="663" operator="containsText" text="lower">
      <formula>NOT(ISERROR(SEARCH(("lower"),(AG20))))</formula>
    </cfRule>
  </conditionalFormatting>
  <conditionalFormatting sqref="Q20:S20">
    <cfRule type="containsBlanks" dxfId="77" priority="664">
      <formula>LEN(TRIM(Q20))=0</formula>
    </cfRule>
  </conditionalFormatting>
  <conditionalFormatting sqref="AH20:AJ20">
    <cfRule type="containsText" dxfId="76" priority="665" operator="containsText" text="y">
      <formula>NOT(ISERROR(SEARCH(("y"),(AH20))))</formula>
    </cfRule>
  </conditionalFormatting>
  <conditionalFormatting sqref="O20">
    <cfRule type="cellIs" dxfId="75" priority="666" operator="equal">
      <formula>"Survey"</formula>
    </cfRule>
  </conditionalFormatting>
  <conditionalFormatting sqref="T20">
    <cfRule type="cellIs" dxfId="74" priority="667" operator="greaterThan">
      <formula>1</formula>
    </cfRule>
  </conditionalFormatting>
  <conditionalFormatting sqref="AG19">
    <cfRule type="containsText" dxfId="73" priority="668" operator="containsText" text="upper">
      <formula>NOT(ISERROR(SEARCH(("upper"),(AG19))))</formula>
    </cfRule>
  </conditionalFormatting>
  <conditionalFormatting sqref="AG19">
    <cfRule type="containsText" dxfId="72" priority="669" operator="containsText" text="lower">
      <formula>NOT(ISERROR(SEARCH(("lower"),(AG19))))</formula>
    </cfRule>
  </conditionalFormatting>
  <conditionalFormatting sqref="Q19:S19">
    <cfRule type="containsBlanks" dxfId="71" priority="670">
      <formula>LEN(TRIM(Q19))=0</formula>
    </cfRule>
  </conditionalFormatting>
  <conditionalFormatting sqref="AH19:AJ19">
    <cfRule type="containsText" dxfId="70" priority="671" operator="containsText" text="y">
      <formula>NOT(ISERROR(SEARCH(("y"),(AH19))))</formula>
    </cfRule>
  </conditionalFormatting>
  <conditionalFormatting sqref="O19">
    <cfRule type="cellIs" dxfId="69" priority="672" operator="equal">
      <formula>"Survey"</formula>
    </cfRule>
  </conditionalFormatting>
  <conditionalFormatting sqref="T19">
    <cfRule type="cellIs" dxfId="68" priority="673" operator="greaterThan">
      <formula>1</formula>
    </cfRule>
  </conditionalFormatting>
  <conditionalFormatting sqref="AG18">
    <cfRule type="containsText" dxfId="67" priority="674" operator="containsText" text="upper">
      <formula>NOT(ISERROR(SEARCH(("upper"),(AG18))))</formula>
    </cfRule>
  </conditionalFormatting>
  <conditionalFormatting sqref="AG18">
    <cfRule type="containsText" dxfId="66" priority="675" operator="containsText" text="lower">
      <formula>NOT(ISERROR(SEARCH(("lower"),(AG18))))</formula>
    </cfRule>
  </conditionalFormatting>
  <conditionalFormatting sqref="AH18:AJ18">
    <cfRule type="containsText" dxfId="65" priority="676" operator="containsText" text="y">
      <formula>NOT(ISERROR(SEARCH(("y"),(AH18))))</formula>
    </cfRule>
  </conditionalFormatting>
  <conditionalFormatting sqref="O18">
    <cfRule type="cellIs" dxfId="64" priority="677" operator="equal">
      <formula>"Survey"</formula>
    </cfRule>
  </conditionalFormatting>
  <conditionalFormatting sqref="Q18:S18">
    <cfRule type="containsBlanks" dxfId="63" priority="678">
      <formula>LEN(TRIM(Q18))=0</formula>
    </cfRule>
  </conditionalFormatting>
  <conditionalFormatting sqref="T18">
    <cfRule type="cellIs" dxfId="62" priority="679" operator="greaterThan">
      <formula>1</formula>
    </cfRule>
  </conditionalFormatting>
  <conditionalFormatting sqref="AH17:AJ17">
    <cfRule type="containsText" dxfId="61" priority="680" operator="containsText" text="y">
      <formula>NOT(ISERROR(SEARCH(("y"),(AH17))))</formula>
    </cfRule>
  </conditionalFormatting>
  <conditionalFormatting sqref="O17">
    <cfRule type="cellIs" dxfId="60" priority="681" operator="equal">
      <formula>"Survey"</formula>
    </cfRule>
  </conditionalFormatting>
  <conditionalFormatting sqref="T17">
    <cfRule type="cellIs" dxfId="59" priority="682" operator="notEqual">
      <formula>1</formula>
    </cfRule>
  </conditionalFormatting>
  <conditionalFormatting sqref="AG17">
    <cfRule type="containsText" dxfId="58" priority="683" operator="containsText" text="upper">
      <formula>NOT(ISERROR(SEARCH(("upper"),(AG17))))</formula>
    </cfRule>
  </conditionalFormatting>
  <conditionalFormatting sqref="AG17">
    <cfRule type="containsText" dxfId="57" priority="684" operator="containsText" text="lower">
      <formula>NOT(ISERROR(SEARCH(("lower"),(AG17))))</formula>
    </cfRule>
  </conditionalFormatting>
  <conditionalFormatting sqref="O16">
    <cfRule type="cellIs" dxfId="56" priority="685" operator="equal">
      <formula>"Survey"</formula>
    </cfRule>
  </conditionalFormatting>
  <conditionalFormatting sqref="T16">
    <cfRule type="cellIs" dxfId="55" priority="686" operator="notEqual">
      <formula>1</formula>
    </cfRule>
  </conditionalFormatting>
  <conditionalFormatting sqref="AG15">
    <cfRule type="containsText" dxfId="54" priority="687" operator="containsText" text="upper">
      <formula>NOT(ISERROR(SEARCH(("upper"),(AG15))))</formula>
    </cfRule>
  </conditionalFormatting>
  <conditionalFormatting sqref="AG15">
    <cfRule type="containsText" dxfId="53" priority="688" operator="containsText" text="lower">
      <formula>NOT(ISERROR(SEARCH(("lower"),(AG15))))</formula>
    </cfRule>
  </conditionalFormatting>
  <conditionalFormatting sqref="AH15:AJ15">
    <cfRule type="containsText" dxfId="52" priority="689" operator="containsText" text="y">
      <formula>NOT(ISERROR(SEARCH(("y"),(AH15))))</formula>
    </cfRule>
  </conditionalFormatting>
  <conditionalFormatting sqref="O15">
    <cfRule type="cellIs" dxfId="51" priority="690" operator="equal">
      <formula>"Survey"</formula>
    </cfRule>
  </conditionalFormatting>
  <conditionalFormatting sqref="T15">
    <cfRule type="cellIs" dxfId="50" priority="691" operator="notEqual">
      <formula>1</formula>
    </cfRule>
  </conditionalFormatting>
  <conditionalFormatting sqref="AG14">
    <cfRule type="containsText" dxfId="49" priority="692" operator="containsText" text="upper">
      <formula>NOT(ISERROR(SEARCH(("upper"),(AG14))))</formula>
    </cfRule>
  </conditionalFormatting>
  <conditionalFormatting sqref="AG14">
    <cfRule type="containsText" dxfId="48" priority="693" operator="containsText" text="lower">
      <formula>NOT(ISERROR(SEARCH(("lower"),(AG14))))</formula>
    </cfRule>
  </conditionalFormatting>
  <conditionalFormatting sqref="AH14:AJ14">
    <cfRule type="containsText" dxfId="47" priority="694" operator="containsText" text="y">
      <formula>NOT(ISERROR(SEARCH(("y"),(AH14))))</formula>
    </cfRule>
  </conditionalFormatting>
  <conditionalFormatting sqref="O14">
    <cfRule type="cellIs" dxfId="46" priority="695" operator="equal">
      <formula>"Survey"</formula>
    </cfRule>
  </conditionalFormatting>
  <conditionalFormatting sqref="T14">
    <cfRule type="cellIs" dxfId="45" priority="696" operator="notEqual">
      <formula>1</formula>
    </cfRule>
  </conditionalFormatting>
  <conditionalFormatting sqref="AG13">
    <cfRule type="containsText" dxfId="44" priority="697" operator="containsText" text="upper">
      <formula>NOT(ISERROR(SEARCH(("upper"),(AG13))))</formula>
    </cfRule>
  </conditionalFormatting>
  <conditionalFormatting sqref="AG13">
    <cfRule type="containsText" dxfId="43" priority="698" operator="containsText" text="lower">
      <formula>NOT(ISERROR(SEARCH(("lower"),(AG13))))</formula>
    </cfRule>
  </conditionalFormatting>
  <conditionalFormatting sqref="AH13:AJ13">
    <cfRule type="containsText" dxfId="42" priority="699" operator="containsText" text="y">
      <formula>NOT(ISERROR(SEARCH(("y"),(AH13))))</formula>
    </cfRule>
  </conditionalFormatting>
  <conditionalFormatting sqref="O13">
    <cfRule type="cellIs" dxfId="41" priority="700" operator="equal">
      <formula>"Survey"</formula>
    </cfRule>
  </conditionalFormatting>
  <conditionalFormatting sqref="T13">
    <cfRule type="cellIs" dxfId="40" priority="701" operator="notEqual">
      <formula>1</formula>
    </cfRule>
  </conditionalFormatting>
  <conditionalFormatting sqref="AH12:AJ12">
    <cfRule type="containsText" dxfId="39" priority="702" operator="containsText" text="y">
      <formula>NOT(ISERROR(SEARCH(("y"),(AH12))))</formula>
    </cfRule>
  </conditionalFormatting>
  <conditionalFormatting sqref="O12">
    <cfRule type="cellIs" dxfId="38" priority="703" operator="equal">
      <formula>"Survey"</formula>
    </cfRule>
  </conditionalFormatting>
  <conditionalFormatting sqref="T12">
    <cfRule type="cellIs" dxfId="37" priority="704" operator="notEqual">
      <formula>1</formula>
    </cfRule>
  </conditionalFormatting>
  <conditionalFormatting sqref="AG12">
    <cfRule type="containsText" dxfId="36" priority="705" operator="containsText" text="upper">
      <formula>NOT(ISERROR(SEARCH(("upper"),(AG12))))</formula>
    </cfRule>
  </conditionalFormatting>
  <conditionalFormatting sqref="AG12">
    <cfRule type="containsText" dxfId="35" priority="706" operator="containsText" text="lower">
      <formula>NOT(ISERROR(SEARCH(("lower"),(AG12))))</formula>
    </cfRule>
  </conditionalFormatting>
  <conditionalFormatting sqref="AH11:AJ11">
    <cfRule type="containsText" dxfId="34" priority="707" operator="containsText" text="y">
      <formula>NOT(ISERROR(SEARCH(("y"),(AH11))))</formula>
    </cfRule>
  </conditionalFormatting>
  <conditionalFormatting sqref="O11">
    <cfRule type="cellIs" dxfId="33" priority="708" operator="equal">
      <formula>"Survey"</formula>
    </cfRule>
  </conditionalFormatting>
  <conditionalFormatting sqref="T11">
    <cfRule type="cellIs" dxfId="32" priority="709" operator="notEqual">
      <formula>1</formula>
    </cfRule>
  </conditionalFormatting>
  <conditionalFormatting sqref="AG11">
    <cfRule type="containsText" dxfId="31" priority="710" operator="containsText" text="upper">
      <formula>NOT(ISERROR(SEARCH(("upper"),(AG11))))</formula>
    </cfRule>
  </conditionalFormatting>
  <conditionalFormatting sqref="AG11">
    <cfRule type="containsText" dxfId="30" priority="711" operator="containsText" text="lower">
      <formula>NOT(ISERROR(SEARCH(("lower"),(AG11))))</formula>
    </cfRule>
  </conditionalFormatting>
  <conditionalFormatting sqref="AH9:AJ9">
    <cfRule type="containsText" dxfId="29" priority="712" operator="containsText" text="y">
      <formula>NOT(ISERROR(SEARCH(("y"),(AH9))))</formula>
    </cfRule>
  </conditionalFormatting>
  <conditionalFormatting sqref="O9">
    <cfRule type="cellIs" dxfId="28" priority="713" operator="equal">
      <formula>"Survey"</formula>
    </cfRule>
  </conditionalFormatting>
  <conditionalFormatting sqref="T9">
    <cfRule type="cellIs" dxfId="27" priority="714" operator="notEqual">
      <formula>1</formula>
    </cfRule>
  </conditionalFormatting>
  <conditionalFormatting sqref="AG9">
    <cfRule type="containsText" dxfId="26" priority="715" operator="containsText" text="upper">
      <formula>NOT(ISERROR(SEARCH(("upper"),(AG9))))</formula>
    </cfRule>
  </conditionalFormatting>
  <conditionalFormatting sqref="AG9">
    <cfRule type="containsText" dxfId="25" priority="716" operator="containsText" text="lower">
      <formula>NOT(ISERROR(SEARCH(("lower"),(AG9))))</formula>
    </cfRule>
  </conditionalFormatting>
  <conditionalFormatting sqref="AH8:AJ8">
    <cfRule type="containsText" dxfId="24" priority="717" operator="containsText" text="y">
      <formula>NOT(ISERROR(SEARCH(("y"),(AH8))))</formula>
    </cfRule>
  </conditionalFormatting>
  <conditionalFormatting sqref="O8">
    <cfRule type="cellIs" dxfId="23" priority="718" operator="equal">
      <formula>"Survey"</formula>
    </cfRule>
  </conditionalFormatting>
  <conditionalFormatting sqref="T8">
    <cfRule type="cellIs" dxfId="22" priority="719" operator="notEqual">
      <formula>1</formula>
    </cfRule>
  </conditionalFormatting>
  <conditionalFormatting sqref="AG8">
    <cfRule type="containsText" dxfId="21" priority="720" operator="containsText" text="upper">
      <formula>NOT(ISERROR(SEARCH(("upper"),(AG8))))</formula>
    </cfRule>
  </conditionalFormatting>
  <conditionalFormatting sqref="AG8">
    <cfRule type="containsText" dxfId="20" priority="721" operator="containsText" text="lower">
      <formula>NOT(ISERROR(SEARCH(("lower"),(AG8))))</formula>
    </cfRule>
  </conditionalFormatting>
  <conditionalFormatting sqref="AH7:AJ7">
    <cfRule type="containsText" dxfId="19" priority="722" operator="containsText" text="y">
      <formula>NOT(ISERROR(SEARCH(("y"),(AH7))))</formula>
    </cfRule>
  </conditionalFormatting>
  <conditionalFormatting sqref="O7">
    <cfRule type="cellIs" dxfId="18" priority="723" operator="equal">
      <formula>"Survey"</formula>
    </cfRule>
  </conditionalFormatting>
  <conditionalFormatting sqref="T7">
    <cfRule type="cellIs" dxfId="17" priority="724" operator="notEqual">
      <formula>1</formula>
    </cfRule>
  </conditionalFormatting>
  <conditionalFormatting sqref="AG7">
    <cfRule type="containsText" dxfId="16" priority="725" operator="containsText" text="upper">
      <formula>NOT(ISERROR(SEARCH(("upper"),(AG7))))</formula>
    </cfRule>
  </conditionalFormatting>
  <conditionalFormatting sqref="AG7">
    <cfRule type="containsText" dxfId="15" priority="726" operator="containsText" text="lower">
      <formula>NOT(ISERROR(SEARCH(("lower"),(AG7))))</formula>
    </cfRule>
  </conditionalFormatting>
  <conditionalFormatting sqref="T6">
    <cfRule type="cellIs" dxfId="14" priority="727" operator="notEqual">
      <formula>1</formula>
    </cfRule>
  </conditionalFormatting>
  <conditionalFormatting sqref="AG6">
    <cfRule type="containsText" dxfId="13" priority="728" operator="containsText" text="upper">
      <formula>NOT(ISERROR(SEARCH(("upper"),(AG6))))</formula>
    </cfRule>
  </conditionalFormatting>
  <conditionalFormatting sqref="AG6">
    <cfRule type="containsText" dxfId="12" priority="729" operator="containsText" text="lower">
      <formula>NOT(ISERROR(SEARCH(("lower"),(AG6))))</formula>
    </cfRule>
  </conditionalFormatting>
  <conditionalFormatting sqref="AH6:AJ6">
    <cfRule type="containsText" dxfId="11" priority="730" operator="containsText" text="y">
      <formula>NOT(ISERROR(SEARCH(("y"),(AH6))))</formula>
    </cfRule>
  </conditionalFormatting>
  <conditionalFormatting sqref="O6">
    <cfRule type="cellIs" dxfId="10" priority="731" operator="equal">
      <formula>"Survey"</formula>
    </cfRule>
  </conditionalFormatting>
  <conditionalFormatting sqref="O5">
    <cfRule type="cellIs" dxfId="9" priority="732" operator="equal">
      <formula>"Survey"</formula>
    </cfRule>
  </conditionalFormatting>
  <conditionalFormatting sqref="T5">
    <cfRule type="cellIs" dxfId="8" priority="733" operator="notEqual">
      <formula>1</formula>
    </cfRule>
  </conditionalFormatting>
  <conditionalFormatting sqref="AH5:AJ5">
    <cfRule type="containsText" dxfId="7" priority="734" operator="containsText" text="y">
      <formula>NOT(ISERROR(SEARCH(("y"),(AH5))))</formula>
    </cfRule>
  </conditionalFormatting>
  <conditionalFormatting sqref="AG5:AJ5">
    <cfRule type="containsText" dxfId="6" priority="735" operator="containsText" text="lower">
      <formula>NOT(ISERROR(SEARCH(("lower"),(AG5))))</formula>
    </cfRule>
  </conditionalFormatting>
  <conditionalFormatting sqref="AG5:AJ5">
    <cfRule type="containsText" dxfId="5" priority="736" operator="containsText" text="upper">
      <formula>NOT(ISERROR(SEARCH(("upper"),(AG5))))</formula>
    </cfRule>
  </conditionalFormatting>
  <conditionalFormatting sqref="T4">
    <cfRule type="cellIs" dxfId="4" priority="737" operator="notEqual">
      <formula>1</formula>
    </cfRule>
  </conditionalFormatting>
  <conditionalFormatting sqref="O4">
    <cfRule type="cellIs" dxfId="3" priority="738" operator="equal">
      <formula>"Survey"</formula>
    </cfRule>
  </conditionalFormatting>
  <pageMargins left="0.7" right="0.7" top="0.75" bottom="0.75"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FF"/>
    <outlinePr summaryBelow="0" summaryRight="0"/>
  </sheetPr>
  <dimension ref="A1:F1016"/>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20.6640625" customWidth="1"/>
    <col min="2" max="2" width="9.6640625" customWidth="1"/>
    <col min="3" max="3" width="8.5" customWidth="1"/>
    <col min="4" max="4" width="18" customWidth="1"/>
    <col min="5" max="5" width="70.83203125" customWidth="1"/>
    <col min="6" max="6" width="110.6640625" customWidth="1"/>
  </cols>
  <sheetData>
    <row r="1" spans="1:6" ht="15.75" customHeight="1" x14ac:dyDescent="0.15">
      <c r="A1" s="7" t="s">
        <v>4858</v>
      </c>
      <c r="B1" s="7" t="s">
        <v>4859</v>
      </c>
      <c r="C1" s="7" t="s">
        <v>4860</v>
      </c>
      <c r="D1" s="65" t="s">
        <v>4861</v>
      </c>
      <c r="E1" s="80" t="s">
        <v>4862</v>
      </c>
      <c r="F1" s="80" t="s">
        <v>4863</v>
      </c>
    </row>
    <row r="2" spans="1:6" ht="15.75" customHeight="1" x14ac:dyDescent="0.15">
      <c r="A2" s="7" t="s">
        <v>4864</v>
      </c>
      <c r="B2" s="7"/>
      <c r="C2" s="7" t="s">
        <v>4865</v>
      </c>
      <c r="D2" s="65" t="s">
        <v>4866</v>
      </c>
      <c r="E2" s="80" t="s">
        <v>4867</v>
      </c>
      <c r="F2" s="80" t="s">
        <v>4868</v>
      </c>
    </row>
    <row r="3" spans="1:6" ht="15.75" customHeight="1" x14ac:dyDescent="0.15">
      <c r="A3" s="7" t="s">
        <v>4869</v>
      </c>
      <c r="B3" s="7">
        <v>-10</v>
      </c>
      <c r="C3" s="7" t="s">
        <v>4870</v>
      </c>
      <c r="D3" s="93" t="s">
        <v>4871</v>
      </c>
      <c r="E3" s="80" t="s">
        <v>4872</v>
      </c>
      <c r="F3" s="94"/>
    </row>
    <row r="4" spans="1:6" ht="15.75" customHeight="1" x14ac:dyDescent="0.15">
      <c r="A4" s="7" t="s">
        <v>4873</v>
      </c>
      <c r="B4" s="7">
        <v>-10</v>
      </c>
      <c r="C4" s="7">
        <v>-10</v>
      </c>
      <c r="D4" s="65" t="s">
        <v>4874</v>
      </c>
      <c r="E4" s="80" t="s">
        <v>4875</v>
      </c>
      <c r="F4" s="80"/>
    </row>
    <row r="5" spans="1:6" ht="15.75" customHeight="1" x14ac:dyDescent="0.15">
      <c r="A5" s="7" t="s">
        <v>2310</v>
      </c>
      <c r="B5" s="7">
        <v>-10</v>
      </c>
      <c r="C5" s="7">
        <v>2</v>
      </c>
      <c r="D5" s="95" t="s">
        <v>4876</v>
      </c>
      <c r="E5" s="96" t="s">
        <v>4877</v>
      </c>
      <c r="F5" s="80" t="s">
        <v>4878</v>
      </c>
    </row>
    <row r="6" spans="1:6" ht="15.75" customHeight="1" x14ac:dyDescent="0.15">
      <c r="A6" s="7" t="s">
        <v>4879</v>
      </c>
      <c r="B6" s="7">
        <v>-9</v>
      </c>
      <c r="C6" s="7">
        <v>0</v>
      </c>
      <c r="D6" s="65" t="s">
        <v>4880</v>
      </c>
      <c r="E6" s="80" t="s">
        <v>4881</v>
      </c>
      <c r="F6" s="80" t="s">
        <v>4882</v>
      </c>
    </row>
    <row r="7" spans="1:6" ht="15.75" customHeight="1" x14ac:dyDescent="0.15">
      <c r="A7" s="7" t="s">
        <v>4883</v>
      </c>
      <c r="B7" s="7">
        <v>-8</v>
      </c>
      <c r="C7" s="7">
        <v>0</v>
      </c>
      <c r="D7" s="65" t="s">
        <v>4880</v>
      </c>
      <c r="E7" s="80" t="s">
        <v>4884</v>
      </c>
      <c r="F7" s="80"/>
    </row>
    <row r="8" spans="1:6" ht="15.75" customHeight="1" x14ac:dyDescent="0.15">
      <c r="A8" s="7" t="s">
        <v>4885</v>
      </c>
      <c r="B8" s="7">
        <v>-8</v>
      </c>
      <c r="C8" s="7">
        <v>0</v>
      </c>
      <c r="D8" s="65" t="s">
        <v>4880</v>
      </c>
      <c r="E8" s="80" t="s">
        <v>4886</v>
      </c>
      <c r="F8" s="80"/>
    </row>
    <row r="9" spans="1:6" ht="15.75" customHeight="1" x14ac:dyDescent="0.15">
      <c r="A9" s="7" t="s">
        <v>4887</v>
      </c>
      <c r="B9" s="7">
        <v>-7</v>
      </c>
      <c r="C9" s="7" t="s">
        <v>4888</v>
      </c>
      <c r="D9" s="65" t="s">
        <v>4889</v>
      </c>
      <c r="E9" s="80" t="s">
        <v>4890</v>
      </c>
      <c r="F9" s="80"/>
    </row>
    <row r="10" spans="1:6" ht="15.75" customHeight="1" x14ac:dyDescent="0.15">
      <c r="A10" s="7" t="s">
        <v>4891</v>
      </c>
      <c r="B10" s="7">
        <v>-7</v>
      </c>
      <c r="C10" s="7">
        <v>-5</v>
      </c>
      <c r="D10" s="65" t="s">
        <v>4892</v>
      </c>
      <c r="E10" s="80" t="s">
        <v>4893</v>
      </c>
      <c r="F10" s="80" t="s">
        <v>4894</v>
      </c>
    </row>
    <row r="11" spans="1:6" ht="15.75" customHeight="1" x14ac:dyDescent="0.15">
      <c r="A11" s="7" t="s">
        <v>4895</v>
      </c>
      <c r="B11" s="7">
        <v>-7</v>
      </c>
      <c r="C11" s="7">
        <v>-2</v>
      </c>
      <c r="D11" s="65" t="s">
        <v>4896</v>
      </c>
      <c r="E11" s="80" t="s">
        <v>4897</v>
      </c>
      <c r="F11" s="80" t="s">
        <v>4898</v>
      </c>
    </row>
    <row r="12" spans="1:6" ht="15.75" customHeight="1" x14ac:dyDescent="0.15">
      <c r="A12" s="7" t="s">
        <v>4899</v>
      </c>
      <c r="B12" s="7">
        <v>-4</v>
      </c>
      <c r="C12" s="97">
        <v>-2</v>
      </c>
      <c r="D12" s="98" t="s">
        <v>4900</v>
      </c>
      <c r="E12" s="80" t="s">
        <v>4901</v>
      </c>
      <c r="F12" s="94"/>
    </row>
    <row r="13" spans="1:6" ht="15.75" customHeight="1" x14ac:dyDescent="0.15">
      <c r="A13" s="7" t="s">
        <v>4902</v>
      </c>
      <c r="B13" s="7">
        <v>-7</v>
      </c>
      <c r="C13" s="7">
        <v>-3</v>
      </c>
      <c r="D13" s="98" t="s">
        <v>4903</v>
      </c>
      <c r="E13" s="7" t="s">
        <v>4904</v>
      </c>
      <c r="F13" s="80" t="s">
        <v>4905</v>
      </c>
    </row>
    <row r="14" spans="1:6" ht="15.75" customHeight="1" x14ac:dyDescent="0.15">
      <c r="A14" s="7" t="s">
        <v>4906</v>
      </c>
      <c r="B14" s="7">
        <v>-4</v>
      </c>
      <c r="C14" s="7">
        <v>-3</v>
      </c>
      <c r="D14" s="65" t="s">
        <v>4907</v>
      </c>
      <c r="E14" s="80" t="s">
        <v>4908</v>
      </c>
      <c r="F14" s="94"/>
    </row>
    <row r="15" spans="1:6" ht="15.75" customHeight="1" x14ac:dyDescent="0.15">
      <c r="A15" s="7" t="s">
        <v>4909</v>
      </c>
      <c r="B15" s="7" t="s">
        <v>94</v>
      </c>
      <c r="C15" s="7">
        <v>3</v>
      </c>
      <c r="D15" s="65" t="s">
        <v>4910</v>
      </c>
      <c r="E15" s="80" t="s">
        <v>4911</v>
      </c>
      <c r="F15" s="94"/>
    </row>
    <row r="16" spans="1:6" ht="15.75" customHeight="1" x14ac:dyDescent="0.15">
      <c r="A16" s="7" t="s">
        <v>1207</v>
      </c>
      <c r="B16" s="7">
        <v>-4</v>
      </c>
      <c r="C16" s="7">
        <v>-2</v>
      </c>
      <c r="D16" s="65" t="s">
        <v>4907</v>
      </c>
      <c r="E16" s="80" t="s">
        <v>4912</v>
      </c>
      <c r="F16" s="94"/>
    </row>
    <row r="17" spans="1:6" ht="15.75" customHeight="1" x14ac:dyDescent="0.15">
      <c r="A17" s="7" t="s">
        <v>4913</v>
      </c>
      <c r="B17" s="7">
        <v>-3</v>
      </c>
      <c r="C17" s="7">
        <v>-2</v>
      </c>
      <c r="D17" s="65" t="s">
        <v>4914</v>
      </c>
      <c r="E17" s="80" t="s">
        <v>4915</v>
      </c>
      <c r="F17" s="94"/>
    </row>
    <row r="18" spans="1:6" ht="15.75" customHeight="1" x14ac:dyDescent="0.15">
      <c r="A18" s="7" t="s">
        <v>4626</v>
      </c>
      <c r="B18" s="7">
        <v>-3</v>
      </c>
      <c r="C18" s="7" t="s">
        <v>4916</v>
      </c>
      <c r="D18" s="65" t="s">
        <v>4917</v>
      </c>
      <c r="E18" s="80" t="s">
        <v>4918</v>
      </c>
      <c r="F18" s="80" t="s">
        <v>4919</v>
      </c>
    </row>
    <row r="19" spans="1:6" ht="15.75" customHeight="1" x14ac:dyDescent="0.15">
      <c r="A19" s="7" t="s">
        <v>4670</v>
      </c>
      <c r="B19" s="7">
        <v>-3</v>
      </c>
      <c r="C19" s="7" t="s">
        <v>4916</v>
      </c>
      <c r="D19" s="65" t="s">
        <v>4920</v>
      </c>
      <c r="E19" s="80" t="s">
        <v>4918</v>
      </c>
      <c r="F19" s="80" t="s">
        <v>4921</v>
      </c>
    </row>
    <row r="20" spans="1:6" ht="15.75" customHeight="1" x14ac:dyDescent="0.15">
      <c r="A20" s="7" t="s">
        <v>4922</v>
      </c>
      <c r="B20" s="7">
        <v>-3</v>
      </c>
      <c r="C20" s="7">
        <v>0</v>
      </c>
      <c r="D20" s="65" t="s">
        <v>4917</v>
      </c>
      <c r="E20" s="80" t="s">
        <v>4923</v>
      </c>
      <c r="F20" s="80"/>
    </row>
    <row r="21" spans="1:6" ht="15.75" customHeight="1" x14ac:dyDescent="0.15">
      <c r="A21" s="7" t="s">
        <v>164</v>
      </c>
      <c r="B21" s="7">
        <v>-3</v>
      </c>
      <c r="C21" s="7">
        <v>0</v>
      </c>
      <c r="D21" s="65" t="s">
        <v>4917</v>
      </c>
      <c r="E21" s="80" t="s">
        <v>4923</v>
      </c>
      <c r="F21" s="80"/>
    </row>
    <row r="22" spans="1:6" ht="15.75" customHeight="1" x14ac:dyDescent="0.15">
      <c r="A22" s="7" t="s">
        <v>580</v>
      </c>
      <c r="B22" s="7">
        <v>-3</v>
      </c>
      <c r="C22" s="7">
        <v>0</v>
      </c>
      <c r="D22" s="65" t="s">
        <v>4924</v>
      </c>
      <c r="E22" s="80" t="s">
        <v>4925</v>
      </c>
      <c r="F22" s="94"/>
    </row>
    <row r="23" spans="1:6" ht="15.75" customHeight="1" x14ac:dyDescent="0.15">
      <c r="A23" s="7" t="s">
        <v>762</v>
      </c>
      <c r="B23" s="7">
        <v>-3</v>
      </c>
      <c r="C23" s="7">
        <v>0</v>
      </c>
      <c r="D23" s="65" t="s">
        <v>4920</v>
      </c>
      <c r="E23" s="80" t="s">
        <v>4926</v>
      </c>
      <c r="F23" s="94"/>
    </row>
    <row r="24" spans="1:6" ht="15.75" customHeight="1" x14ac:dyDescent="0.15">
      <c r="A24" s="7" t="s">
        <v>2242</v>
      </c>
      <c r="B24" s="7">
        <v>-3</v>
      </c>
      <c r="C24" s="7">
        <v>1</v>
      </c>
      <c r="D24" s="65" t="s">
        <v>4907</v>
      </c>
      <c r="E24" s="80" t="s">
        <v>4927</v>
      </c>
      <c r="F24" s="94"/>
    </row>
    <row r="25" spans="1:6" ht="15.75" customHeight="1" x14ac:dyDescent="0.15">
      <c r="A25" s="7" t="s">
        <v>4928</v>
      </c>
      <c r="B25" s="7">
        <v>-3</v>
      </c>
      <c r="C25" s="7">
        <v>-3</v>
      </c>
      <c r="D25" s="65" t="s">
        <v>4907</v>
      </c>
      <c r="E25" s="80" t="s">
        <v>4929</v>
      </c>
      <c r="F25" s="94"/>
    </row>
    <row r="26" spans="1:6" ht="15.75" customHeight="1" x14ac:dyDescent="0.15">
      <c r="A26" s="7" t="s">
        <v>4930</v>
      </c>
      <c r="B26" s="7">
        <v>-3</v>
      </c>
      <c r="C26" s="7">
        <v>-1</v>
      </c>
      <c r="D26" s="65" t="s">
        <v>4931</v>
      </c>
      <c r="E26" s="80" t="s">
        <v>4932</v>
      </c>
      <c r="F26" s="94"/>
    </row>
    <row r="27" spans="1:6" ht="15.75" customHeight="1" x14ac:dyDescent="0.15">
      <c r="A27" s="7" t="s">
        <v>4933</v>
      </c>
      <c r="B27" s="7">
        <v>-2</v>
      </c>
      <c r="C27" s="7">
        <v>-3</v>
      </c>
      <c r="D27" s="65" t="s">
        <v>4934</v>
      </c>
      <c r="E27" s="80" t="s">
        <v>4935</v>
      </c>
      <c r="F27" s="94"/>
    </row>
    <row r="28" spans="1:6" ht="15.75" customHeight="1" x14ac:dyDescent="0.15">
      <c r="D28" s="72"/>
      <c r="E28" s="94"/>
      <c r="F28" s="94"/>
    </row>
    <row r="29" spans="1:6" ht="15.75" customHeight="1" x14ac:dyDescent="0.15">
      <c r="D29" s="72"/>
      <c r="E29" s="94"/>
      <c r="F29" s="94"/>
    </row>
    <row r="30" spans="1:6" ht="15.75" customHeight="1" x14ac:dyDescent="0.15">
      <c r="D30" s="72"/>
      <c r="E30" s="94"/>
      <c r="F30" s="94"/>
    </row>
    <row r="31" spans="1:6" ht="15.75" customHeight="1" x14ac:dyDescent="0.15">
      <c r="D31" s="72"/>
      <c r="E31" s="94"/>
      <c r="F31" s="94"/>
    </row>
    <row r="32" spans="1:6" ht="15.75" customHeight="1" x14ac:dyDescent="0.15">
      <c r="D32" s="72"/>
      <c r="E32" s="94"/>
      <c r="F32" s="94"/>
    </row>
    <row r="33" spans="4:6" ht="15.75" customHeight="1" x14ac:dyDescent="0.15">
      <c r="D33" s="72"/>
      <c r="E33" s="94"/>
      <c r="F33" s="94"/>
    </row>
    <row r="34" spans="4:6" ht="15.75" customHeight="1" x14ac:dyDescent="0.15">
      <c r="D34" s="72"/>
      <c r="E34" s="94"/>
      <c r="F34" s="94"/>
    </row>
    <row r="35" spans="4:6" ht="15.75" customHeight="1" x14ac:dyDescent="0.15">
      <c r="D35" s="72"/>
      <c r="E35" s="94"/>
      <c r="F35" s="94"/>
    </row>
    <row r="36" spans="4:6" ht="15.75" customHeight="1" x14ac:dyDescent="0.15">
      <c r="D36" s="72"/>
      <c r="E36" s="94"/>
      <c r="F36" s="94"/>
    </row>
    <row r="37" spans="4:6" ht="15.75" customHeight="1" x14ac:dyDescent="0.15">
      <c r="D37" s="72"/>
      <c r="E37" s="94"/>
      <c r="F37" s="94"/>
    </row>
    <row r="38" spans="4:6" ht="15.75" customHeight="1" x14ac:dyDescent="0.15">
      <c r="D38" s="72"/>
      <c r="E38" s="94"/>
      <c r="F38" s="94"/>
    </row>
    <row r="39" spans="4:6" ht="15.75" customHeight="1" x14ac:dyDescent="0.15">
      <c r="D39" s="72"/>
      <c r="E39" s="94"/>
      <c r="F39" s="94"/>
    </row>
    <row r="40" spans="4:6" ht="15.75" customHeight="1" x14ac:dyDescent="0.15">
      <c r="D40" s="72"/>
      <c r="E40" s="94"/>
      <c r="F40" s="94"/>
    </row>
    <row r="41" spans="4:6" ht="15.75" customHeight="1" x14ac:dyDescent="0.15">
      <c r="D41" s="72"/>
      <c r="E41" s="94"/>
      <c r="F41" s="94"/>
    </row>
    <row r="42" spans="4:6" ht="15.75" customHeight="1" x14ac:dyDescent="0.15">
      <c r="D42" s="72"/>
      <c r="E42" s="94"/>
      <c r="F42" s="94"/>
    </row>
    <row r="43" spans="4:6" ht="15.75" customHeight="1" x14ac:dyDescent="0.15">
      <c r="D43" s="72"/>
      <c r="E43" s="94"/>
      <c r="F43" s="94"/>
    </row>
    <row r="44" spans="4:6" ht="15.75" customHeight="1" x14ac:dyDescent="0.15">
      <c r="D44" s="72"/>
      <c r="E44" s="94"/>
      <c r="F44" s="94"/>
    </row>
    <row r="45" spans="4:6" ht="15.75" customHeight="1" x14ac:dyDescent="0.15">
      <c r="D45" s="72"/>
      <c r="E45" s="94"/>
      <c r="F45" s="94"/>
    </row>
    <row r="46" spans="4:6" ht="15.75" customHeight="1" x14ac:dyDescent="0.15">
      <c r="D46" s="72"/>
      <c r="E46" s="94"/>
      <c r="F46" s="94"/>
    </row>
    <row r="47" spans="4:6" ht="15.75" customHeight="1" x14ac:dyDescent="0.15">
      <c r="D47" s="72"/>
      <c r="E47" s="94"/>
      <c r="F47" s="94"/>
    </row>
    <row r="48" spans="4:6" ht="15.75" customHeight="1" x14ac:dyDescent="0.15">
      <c r="D48" s="72"/>
      <c r="E48" s="94"/>
      <c r="F48" s="94"/>
    </row>
    <row r="49" spans="4:6" ht="15.75" customHeight="1" x14ac:dyDescent="0.15">
      <c r="D49" s="72"/>
      <c r="E49" s="94"/>
      <c r="F49" s="94"/>
    </row>
    <row r="50" spans="4:6" ht="15.75" customHeight="1" x14ac:dyDescent="0.15">
      <c r="D50" s="72"/>
      <c r="E50" s="94"/>
      <c r="F50" s="94"/>
    </row>
    <row r="51" spans="4:6" ht="15.75" customHeight="1" x14ac:dyDescent="0.15">
      <c r="D51" s="72"/>
      <c r="E51" s="94"/>
      <c r="F51" s="94"/>
    </row>
    <row r="52" spans="4:6" ht="15.75" customHeight="1" x14ac:dyDescent="0.15">
      <c r="D52" s="72"/>
      <c r="E52" s="94"/>
      <c r="F52" s="94"/>
    </row>
    <row r="53" spans="4:6" ht="15.75" customHeight="1" x14ac:dyDescent="0.15">
      <c r="D53" s="72"/>
      <c r="E53" s="94"/>
      <c r="F53" s="94"/>
    </row>
    <row r="54" spans="4:6" ht="13" x14ac:dyDescent="0.15">
      <c r="D54" s="72"/>
      <c r="E54" s="94"/>
      <c r="F54" s="94"/>
    </row>
    <row r="55" spans="4:6" ht="13" x14ac:dyDescent="0.15">
      <c r="D55" s="72"/>
      <c r="E55" s="94"/>
      <c r="F55" s="94"/>
    </row>
    <row r="56" spans="4:6" ht="13" x14ac:dyDescent="0.15">
      <c r="D56" s="72"/>
      <c r="E56" s="94"/>
      <c r="F56" s="94"/>
    </row>
    <row r="57" spans="4:6" ht="13" x14ac:dyDescent="0.15">
      <c r="D57" s="72"/>
      <c r="E57" s="94"/>
      <c r="F57" s="94"/>
    </row>
    <row r="58" spans="4:6" ht="13" x14ac:dyDescent="0.15">
      <c r="D58" s="72"/>
      <c r="E58" s="94"/>
      <c r="F58" s="94"/>
    </row>
    <row r="59" spans="4:6" ht="13" x14ac:dyDescent="0.15">
      <c r="D59" s="72"/>
      <c r="E59" s="94"/>
      <c r="F59" s="94"/>
    </row>
    <row r="60" spans="4:6" ht="13" x14ac:dyDescent="0.15">
      <c r="D60" s="72"/>
      <c r="E60" s="94"/>
      <c r="F60" s="94"/>
    </row>
    <row r="61" spans="4:6" ht="13" x14ac:dyDescent="0.15">
      <c r="D61" s="72"/>
      <c r="E61" s="94"/>
      <c r="F61" s="94"/>
    </row>
    <row r="62" spans="4:6" ht="13" x14ac:dyDescent="0.15">
      <c r="D62" s="72"/>
      <c r="E62" s="94"/>
      <c r="F62" s="94"/>
    </row>
    <row r="63" spans="4:6" ht="13" x14ac:dyDescent="0.15">
      <c r="D63" s="72"/>
      <c r="E63" s="94"/>
      <c r="F63" s="94"/>
    </row>
    <row r="64" spans="4:6" ht="13" x14ac:dyDescent="0.15">
      <c r="D64" s="72"/>
      <c r="E64" s="94"/>
      <c r="F64" s="94"/>
    </row>
    <row r="65" spans="4:6" ht="13" x14ac:dyDescent="0.15">
      <c r="D65" s="72"/>
      <c r="E65" s="94"/>
      <c r="F65" s="94"/>
    </row>
    <row r="66" spans="4:6" ht="13" x14ac:dyDescent="0.15">
      <c r="D66" s="72"/>
      <c r="E66" s="94"/>
      <c r="F66" s="94"/>
    </row>
    <row r="67" spans="4:6" ht="13" x14ac:dyDescent="0.15">
      <c r="D67" s="72"/>
      <c r="E67" s="94"/>
      <c r="F67" s="94"/>
    </row>
    <row r="68" spans="4:6" ht="13" x14ac:dyDescent="0.15">
      <c r="D68" s="72"/>
      <c r="E68" s="94"/>
      <c r="F68" s="94"/>
    </row>
    <row r="69" spans="4:6" ht="13" x14ac:dyDescent="0.15">
      <c r="D69" s="72"/>
      <c r="E69" s="94"/>
      <c r="F69" s="94"/>
    </row>
    <row r="70" spans="4:6" ht="13" x14ac:dyDescent="0.15">
      <c r="D70" s="72"/>
      <c r="E70" s="94"/>
      <c r="F70" s="94"/>
    </row>
    <row r="71" spans="4:6" ht="13" x14ac:dyDescent="0.15">
      <c r="D71" s="72"/>
      <c r="E71" s="94"/>
      <c r="F71" s="94"/>
    </row>
    <row r="72" spans="4:6" ht="13" x14ac:dyDescent="0.15">
      <c r="D72" s="72"/>
      <c r="E72" s="94"/>
      <c r="F72" s="94"/>
    </row>
    <row r="73" spans="4:6" ht="13" x14ac:dyDescent="0.15">
      <c r="D73" s="72"/>
      <c r="E73" s="94"/>
      <c r="F73" s="94"/>
    </row>
    <row r="74" spans="4:6" ht="13" x14ac:dyDescent="0.15">
      <c r="D74" s="72"/>
      <c r="E74" s="94"/>
      <c r="F74" s="94"/>
    </row>
    <row r="75" spans="4:6" ht="13" x14ac:dyDescent="0.15">
      <c r="D75" s="72"/>
      <c r="E75" s="94"/>
      <c r="F75" s="94"/>
    </row>
    <row r="76" spans="4:6" ht="13" x14ac:dyDescent="0.15">
      <c r="D76" s="72"/>
      <c r="E76" s="94"/>
      <c r="F76" s="94"/>
    </row>
    <row r="77" spans="4:6" ht="13" x14ac:dyDescent="0.15">
      <c r="D77" s="72"/>
      <c r="E77" s="94"/>
      <c r="F77" s="94"/>
    </row>
    <row r="78" spans="4:6" ht="13" x14ac:dyDescent="0.15">
      <c r="D78" s="72"/>
      <c r="E78" s="94"/>
      <c r="F78" s="94"/>
    </row>
    <row r="79" spans="4:6" ht="13" x14ac:dyDescent="0.15">
      <c r="D79" s="72"/>
      <c r="E79" s="94"/>
      <c r="F79" s="94"/>
    </row>
    <row r="80" spans="4:6" ht="13" x14ac:dyDescent="0.15">
      <c r="D80" s="72"/>
      <c r="E80" s="94"/>
      <c r="F80" s="94"/>
    </row>
    <row r="81" spans="4:6" ht="13" x14ac:dyDescent="0.15">
      <c r="D81" s="72"/>
      <c r="E81" s="94"/>
      <c r="F81" s="94"/>
    </row>
    <row r="82" spans="4:6" ht="13" x14ac:dyDescent="0.15">
      <c r="D82" s="72"/>
      <c r="E82" s="94"/>
      <c r="F82" s="94"/>
    </row>
    <row r="83" spans="4:6" ht="13" x14ac:dyDescent="0.15">
      <c r="D83" s="72"/>
      <c r="E83" s="94"/>
      <c r="F83" s="94"/>
    </row>
    <row r="84" spans="4:6" ht="13" x14ac:dyDescent="0.15">
      <c r="D84" s="72"/>
      <c r="E84" s="94"/>
      <c r="F84" s="94"/>
    </row>
    <row r="85" spans="4:6" ht="13" x14ac:dyDescent="0.15">
      <c r="D85" s="72"/>
      <c r="E85" s="94"/>
      <c r="F85" s="94"/>
    </row>
    <row r="86" spans="4:6" ht="13" x14ac:dyDescent="0.15">
      <c r="D86" s="72"/>
      <c r="E86" s="94"/>
      <c r="F86" s="94"/>
    </row>
    <row r="87" spans="4:6" ht="13" x14ac:dyDescent="0.15">
      <c r="D87" s="72"/>
      <c r="E87" s="94"/>
      <c r="F87" s="94"/>
    </row>
    <row r="88" spans="4:6" ht="13" x14ac:dyDescent="0.15">
      <c r="D88" s="72"/>
      <c r="E88" s="94"/>
      <c r="F88" s="94"/>
    </row>
    <row r="89" spans="4:6" ht="13" x14ac:dyDescent="0.15">
      <c r="D89" s="72"/>
      <c r="E89" s="94"/>
      <c r="F89" s="94"/>
    </row>
    <row r="90" spans="4:6" ht="13" x14ac:dyDescent="0.15">
      <c r="D90" s="72"/>
      <c r="E90" s="94"/>
      <c r="F90" s="94"/>
    </row>
    <row r="91" spans="4:6" ht="13" x14ac:dyDescent="0.15">
      <c r="D91" s="72"/>
      <c r="E91" s="94"/>
      <c r="F91" s="94"/>
    </row>
    <row r="92" spans="4:6" ht="13" x14ac:dyDescent="0.15">
      <c r="D92" s="72"/>
      <c r="E92" s="94"/>
      <c r="F92" s="94"/>
    </row>
    <row r="93" spans="4:6" ht="13" x14ac:dyDescent="0.15">
      <c r="D93" s="72"/>
      <c r="E93" s="94"/>
      <c r="F93" s="94"/>
    </row>
    <row r="94" spans="4:6" ht="13" x14ac:dyDescent="0.15">
      <c r="D94" s="72"/>
      <c r="E94" s="94"/>
      <c r="F94" s="94"/>
    </row>
    <row r="95" spans="4:6" ht="13" x14ac:dyDescent="0.15">
      <c r="D95" s="72"/>
      <c r="E95" s="94"/>
      <c r="F95" s="94"/>
    </row>
    <row r="96" spans="4:6" ht="13" x14ac:dyDescent="0.15">
      <c r="D96" s="72"/>
      <c r="E96" s="94"/>
      <c r="F96" s="94"/>
    </row>
    <row r="97" spans="4:6" ht="13" x14ac:dyDescent="0.15">
      <c r="D97" s="72"/>
      <c r="E97" s="94"/>
      <c r="F97" s="94"/>
    </row>
    <row r="98" spans="4:6" ht="13" x14ac:dyDescent="0.15">
      <c r="D98" s="72"/>
      <c r="E98" s="94"/>
      <c r="F98" s="94"/>
    </row>
    <row r="99" spans="4:6" ht="13" x14ac:dyDescent="0.15">
      <c r="D99" s="72"/>
      <c r="E99" s="94"/>
      <c r="F99" s="94"/>
    </row>
    <row r="100" spans="4:6" ht="13" x14ac:dyDescent="0.15">
      <c r="D100" s="72"/>
      <c r="E100" s="94"/>
      <c r="F100" s="94"/>
    </row>
    <row r="101" spans="4:6" ht="13" x14ac:dyDescent="0.15">
      <c r="D101" s="72"/>
      <c r="E101" s="94"/>
      <c r="F101" s="94"/>
    </row>
    <row r="102" spans="4:6" ht="13" x14ac:dyDescent="0.15">
      <c r="D102" s="72"/>
      <c r="E102" s="94"/>
      <c r="F102" s="94"/>
    </row>
    <row r="103" spans="4:6" ht="13" x14ac:dyDescent="0.15">
      <c r="D103" s="72"/>
      <c r="E103" s="94"/>
      <c r="F103" s="94"/>
    </row>
    <row r="104" spans="4:6" ht="13" x14ac:dyDescent="0.15">
      <c r="D104" s="72"/>
      <c r="E104" s="94"/>
      <c r="F104" s="94"/>
    </row>
    <row r="105" spans="4:6" ht="13" x14ac:dyDescent="0.15">
      <c r="D105" s="72"/>
      <c r="E105" s="94"/>
      <c r="F105" s="94"/>
    </row>
    <row r="106" spans="4:6" ht="13" x14ac:dyDescent="0.15">
      <c r="D106" s="72"/>
      <c r="E106" s="94"/>
      <c r="F106" s="94"/>
    </row>
    <row r="107" spans="4:6" ht="13" x14ac:dyDescent="0.15">
      <c r="D107" s="72"/>
      <c r="E107" s="94"/>
      <c r="F107" s="94"/>
    </row>
    <row r="108" spans="4:6" ht="13" x14ac:dyDescent="0.15">
      <c r="D108" s="72"/>
      <c r="E108" s="94"/>
      <c r="F108" s="94"/>
    </row>
    <row r="109" spans="4:6" ht="13" x14ac:dyDescent="0.15">
      <c r="D109" s="72"/>
      <c r="E109" s="94"/>
      <c r="F109" s="94"/>
    </row>
    <row r="110" spans="4:6" ht="13" x14ac:dyDescent="0.15">
      <c r="D110" s="72"/>
      <c r="E110" s="94"/>
      <c r="F110" s="94"/>
    </row>
    <row r="111" spans="4:6" ht="13" x14ac:dyDescent="0.15">
      <c r="D111" s="72"/>
      <c r="E111" s="94"/>
      <c r="F111" s="94"/>
    </row>
    <row r="112" spans="4:6" ht="13" x14ac:dyDescent="0.15">
      <c r="D112" s="72"/>
      <c r="E112" s="94"/>
      <c r="F112" s="94"/>
    </row>
    <row r="113" spans="4:6" ht="13" x14ac:dyDescent="0.15">
      <c r="D113" s="72"/>
      <c r="E113" s="94"/>
      <c r="F113" s="94"/>
    </row>
    <row r="114" spans="4:6" ht="13" x14ac:dyDescent="0.15">
      <c r="D114" s="72"/>
      <c r="E114" s="94"/>
      <c r="F114" s="94"/>
    </row>
    <row r="115" spans="4:6" ht="13" x14ac:dyDescent="0.15">
      <c r="D115" s="72"/>
      <c r="E115" s="94"/>
      <c r="F115" s="94"/>
    </row>
    <row r="116" spans="4:6" ht="13" x14ac:dyDescent="0.15">
      <c r="D116" s="72"/>
      <c r="E116" s="94"/>
      <c r="F116" s="94"/>
    </row>
    <row r="117" spans="4:6" ht="13" x14ac:dyDescent="0.15">
      <c r="D117" s="72"/>
      <c r="E117" s="94"/>
      <c r="F117" s="94"/>
    </row>
    <row r="118" spans="4:6" ht="13" x14ac:dyDescent="0.15">
      <c r="D118" s="72"/>
      <c r="E118" s="94"/>
      <c r="F118" s="94"/>
    </row>
    <row r="119" spans="4:6" ht="13" x14ac:dyDescent="0.15">
      <c r="D119" s="72"/>
      <c r="E119" s="94"/>
      <c r="F119" s="94"/>
    </row>
    <row r="120" spans="4:6" ht="13" x14ac:dyDescent="0.15">
      <c r="D120" s="72"/>
      <c r="E120" s="94"/>
      <c r="F120" s="94"/>
    </row>
    <row r="121" spans="4:6" ht="13" x14ac:dyDescent="0.15">
      <c r="D121" s="72"/>
      <c r="E121" s="94"/>
      <c r="F121" s="94"/>
    </row>
    <row r="122" spans="4:6" ht="13" x14ac:dyDescent="0.15">
      <c r="D122" s="72"/>
      <c r="E122" s="94"/>
      <c r="F122" s="94"/>
    </row>
    <row r="123" spans="4:6" ht="13" x14ac:dyDescent="0.15">
      <c r="D123" s="72"/>
      <c r="E123" s="94"/>
      <c r="F123" s="94"/>
    </row>
    <row r="124" spans="4:6" ht="13" x14ac:dyDescent="0.15">
      <c r="D124" s="72"/>
      <c r="E124" s="94"/>
      <c r="F124" s="94"/>
    </row>
    <row r="125" spans="4:6" ht="13" x14ac:dyDescent="0.15">
      <c r="D125" s="72"/>
      <c r="E125" s="94"/>
      <c r="F125" s="94"/>
    </row>
    <row r="126" spans="4:6" ht="13" x14ac:dyDescent="0.15">
      <c r="D126" s="72"/>
      <c r="E126" s="94"/>
      <c r="F126" s="94"/>
    </row>
    <row r="127" spans="4:6" ht="13" x14ac:dyDescent="0.15">
      <c r="D127" s="72"/>
      <c r="E127" s="94"/>
      <c r="F127" s="94"/>
    </row>
    <row r="128" spans="4:6" ht="13" x14ac:dyDescent="0.15">
      <c r="D128" s="72"/>
      <c r="E128" s="94"/>
      <c r="F128" s="94"/>
    </row>
    <row r="129" spans="4:6" ht="13" x14ac:dyDescent="0.15">
      <c r="D129" s="72"/>
      <c r="E129" s="94"/>
      <c r="F129" s="94"/>
    </row>
    <row r="130" spans="4:6" ht="13" x14ac:dyDescent="0.15">
      <c r="D130" s="72"/>
      <c r="E130" s="94"/>
      <c r="F130" s="94"/>
    </row>
    <row r="131" spans="4:6" ht="13" x14ac:dyDescent="0.15">
      <c r="D131" s="72"/>
      <c r="E131" s="94"/>
      <c r="F131" s="94"/>
    </row>
    <row r="132" spans="4:6" ht="13" x14ac:dyDescent="0.15">
      <c r="D132" s="72"/>
      <c r="E132" s="94"/>
      <c r="F132" s="94"/>
    </row>
    <row r="133" spans="4:6" ht="13" x14ac:dyDescent="0.15">
      <c r="D133" s="72"/>
      <c r="E133" s="94"/>
      <c r="F133" s="94"/>
    </row>
    <row r="134" spans="4:6" ht="13" x14ac:dyDescent="0.15">
      <c r="D134" s="72"/>
      <c r="E134" s="94"/>
      <c r="F134" s="94"/>
    </row>
    <row r="135" spans="4:6" ht="13" x14ac:dyDescent="0.15">
      <c r="D135" s="72"/>
      <c r="E135" s="94"/>
      <c r="F135" s="94"/>
    </row>
    <row r="136" spans="4:6" ht="13" x14ac:dyDescent="0.15">
      <c r="D136" s="72"/>
      <c r="E136" s="94"/>
      <c r="F136" s="94"/>
    </row>
    <row r="137" spans="4:6" ht="13" x14ac:dyDescent="0.15">
      <c r="D137" s="72"/>
      <c r="E137" s="94"/>
      <c r="F137" s="94"/>
    </row>
    <row r="138" spans="4:6" ht="13" x14ac:dyDescent="0.15">
      <c r="D138" s="72"/>
      <c r="E138" s="94"/>
      <c r="F138" s="94"/>
    </row>
    <row r="139" spans="4:6" ht="13" x14ac:dyDescent="0.15">
      <c r="D139" s="72"/>
      <c r="E139" s="94"/>
      <c r="F139" s="94"/>
    </row>
    <row r="140" spans="4:6" ht="13" x14ac:dyDescent="0.15">
      <c r="D140" s="72"/>
      <c r="E140" s="94"/>
      <c r="F140" s="94"/>
    </row>
    <row r="141" spans="4:6" ht="13" x14ac:dyDescent="0.15">
      <c r="D141" s="72"/>
      <c r="E141" s="94"/>
      <c r="F141" s="94"/>
    </row>
    <row r="142" spans="4:6" ht="13" x14ac:dyDescent="0.15">
      <c r="D142" s="72"/>
      <c r="E142" s="94"/>
      <c r="F142" s="94"/>
    </row>
    <row r="143" spans="4:6" ht="13" x14ac:dyDescent="0.15">
      <c r="D143" s="72"/>
      <c r="E143" s="94"/>
      <c r="F143" s="94"/>
    </row>
    <row r="144" spans="4:6" ht="13" x14ac:dyDescent="0.15">
      <c r="D144" s="72"/>
      <c r="E144" s="94"/>
      <c r="F144" s="94"/>
    </row>
    <row r="145" spans="4:6" ht="13" x14ac:dyDescent="0.15">
      <c r="D145" s="72"/>
      <c r="E145" s="94"/>
      <c r="F145" s="94"/>
    </row>
    <row r="146" spans="4:6" ht="13" x14ac:dyDescent="0.15">
      <c r="D146" s="72"/>
      <c r="E146" s="94"/>
      <c r="F146" s="94"/>
    </row>
    <row r="147" spans="4:6" ht="13" x14ac:dyDescent="0.15">
      <c r="D147" s="72"/>
      <c r="E147" s="94"/>
      <c r="F147" s="94"/>
    </row>
    <row r="148" spans="4:6" ht="13" x14ac:dyDescent="0.15">
      <c r="D148" s="72"/>
      <c r="E148" s="94"/>
      <c r="F148" s="94"/>
    </row>
    <row r="149" spans="4:6" ht="13" x14ac:dyDescent="0.15">
      <c r="D149" s="72"/>
      <c r="E149" s="94"/>
      <c r="F149" s="94"/>
    </row>
    <row r="150" spans="4:6" ht="13" x14ac:dyDescent="0.15">
      <c r="D150" s="72"/>
      <c r="E150" s="94"/>
      <c r="F150" s="94"/>
    </row>
    <row r="151" spans="4:6" ht="13" x14ac:dyDescent="0.15">
      <c r="D151" s="72"/>
      <c r="E151" s="94"/>
      <c r="F151" s="94"/>
    </row>
    <row r="152" spans="4:6" ht="13" x14ac:dyDescent="0.15">
      <c r="D152" s="72"/>
      <c r="E152" s="94"/>
      <c r="F152" s="94"/>
    </row>
    <row r="153" spans="4:6" ht="13" x14ac:dyDescent="0.15">
      <c r="D153" s="72"/>
      <c r="E153" s="94"/>
      <c r="F153" s="94"/>
    </row>
    <row r="154" spans="4:6" ht="13" x14ac:dyDescent="0.15">
      <c r="D154" s="72"/>
      <c r="E154" s="94"/>
      <c r="F154" s="94"/>
    </row>
    <row r="155" spans="4:6" ht="13" x14ac:dyDescent="0.15">
      <c r="D155" s="72"/>
      <c r="E155" s="94"/>
      <c r="F155" s="94"/>
    </row>
    <row r="156" spans="4:6" ht="13" x14ac:dyDescent="0.15">
      <c r="D156" s="72"/>
      <c r="E156" s="94"/>
      <c r="F156" s="94"/>
    </row>
    <row r="157" spans="4:6" ht="13" x14ac:dyDescent="0.15">
      <c r="D157" s="72"/>
      <c r="E157" s="94"/>
      <c r="F157" s="94"/>
    </row>
    <row r="158" spans="4:6" ht="13" x14ac:dyDescent="0.15">
      <c r="D158" s="72"/>
      <c r="E158" s="94"/>
      <c r="F158" s="94"/>
    </row>
    <row r="159" spans="4:6" ht="13" x14ac:dyDescent="0.15">
      <c r="D159" s="72"/>
      <c r="E159" s="94"/>
      <c r="F159" s="94"/>
    </row>
    <row r="160" spans="4:6" ht="13" x14ac:dyDescent="0.15">
      <c r="D160" s="72"/>
      <c r="E160" s="94"/>
      <c r="F160" s="94"/>
    </row>
    <row r="161" spans="4:6" ht="13" x14ac:dyDescent="0.15">
      <c r="D161" s="72"/>
      <c r="E161" s="94"/>
      <c r="F161" s="94"/>
    </row>
    <row r="162" spans="4:6" ht="13" x14ac:dyDescent="0.15">
      <c r="D162" s="72"/>
      <c r="E162" s="94"/>
      <c r="F162" s="94"/>
    </row>
    <row r="163" spans="4:6" ht="13" x14ac:dyDescent="0.15">
      <c r="D163" s="72"/>
      <c r="E163" s="94"/>
      <c r="F163" s="94"/>
    </row>
    <row r="164" spans="4:6" ht="13" x14ac:dyDescent="0.15">
      <c r="D164" s="72"/>
      <c r="E164" s="94"/>
      <c r="F164" s="94"/>
    </row>
    <row r="165" spans="4:6" ht="13" x14ac:dyDescent="0.15">
      <c r="D165" s="72"/>
      <c r="E165" s="94"/>
      <c r="F165" s="94"/>
    </row>
    <row r="166" spans="4:6" ht="13" x14ac:dyDescent="0.15">
      <c r="D166" s="72"/>
      <c r="E166" s="94"/>
      <c r="F166" s="94"/>
    </row>
    <row r="167" spans="4:6" ht="13" x14ac:dyDescent="0.15">
      <c r="D167" s="72"/>
      <c r="E167" s="94"/>
      <c r="F167" s="94"/>
    </row>
    <row r="168" spans="4:6" ht="13" x14ac:dyDescent="0.15">
      <c r="D168" s="72"/>
      <c r="E168" s="94"/>
      <c r="F168" s="94"/>
    </row>
    <row r="169" spans="4:6" ht="13" x14ac:dyDescent="0.15">
      <c r="D169" s="72"/>
      <c r="E169" s="94"/>
      <c r="F169" s="94"/>
    </row>
    <row r="170" spans="4:6" ht="13" x14ac:dyDescent="0.15">
      <c r="D170" s="72"/>
      <c r="E170" s="94"/>
      <c r="F170" s="94"/>
    </row>
    <row r="171" spans="4:6" ht="13" x14ac:dyDescent="0.15">
      <c r="D171" s="72"/>
      <c r="E171" s="94"/>
      <c r="F171" s="94"/>
    </row>
    <row r="172" spans="4:6" ht="13" x14ac:dyDescent="0.15">
      <c r="D172" s="72"/>
      <c r="E172" s="94"/>
      <c r="F172" s="94"/>
    </row>
    <row r="173" spans="4:6" ht="13" x14ac:dyDescent="0.15">
      <c r="D173" s="72"/>
      <c r="E173" s="94"/>
      <c r="F173" s="94"/>
    </row>
    <row r="174" spans="4:6" ht="13" x14ac:dyDescent="0.15">
      <c r="D174" s="72"/>
      <c r="E174" s="94"/>
      <c r="F174" s="94"/>
    </row>
    <row r="175" spans="4:6" ht="13" x14ac:dyDescent="0.15">
      <c r="D175" s="72"/>
      <c r="E175" s="94"/>
      <c r="F175" s="94"/>
    </row>
    <row r="176" spans="4:6" ht="13" x14ac:dyDescent="0.15">
      <c r="D176" s="72"/>
      <c r="E176" s="94"/>
      <c r="F176" s="94"/>
    </row>
    <row r="177" spans="4:6" ht="13" x14ac:dyDescent="0.15">
      <c r="D177" s="72"/>
      <c r="E177" s="94"/>
      <c r="F177" s="94"/>
    </row>
    <row r="178" spans="4:6" ht="13" x14ac:dyDescent="0.15">
      <c r="D178" s="72"/>
      <c r="E178" s="94"/>
      <c r="F178" s="94"/>
    </row>
    <row r="179" spans="4:6" ht="13" x14ac:dyDescent="0.15">
      <c r="D179" s="72"/>
      <c r="E179" s="94"/>
      <c r="F179" s="94"/>
    </row>
    <row r="180" spans="4:6" ht="13" x14ac:dyDescent="0.15">
      <c r="D180" s="72"/>
      <c r="E180" s="94"/>
      <c r="F180" s="94"/>
    </row>
    <row r="181" spans="4:6" ht="13" x14ac:dyDescent="0.15">
      <c r="D181" s="72"/>
      <c r="E181" s="94"/>
      <c r="F181" s="94"/>
    </row>
    <row r="182" spans="4:6" ht="13" x14ac:dyDescent="0.15">
      <c r="D182" s="72"/>
      <c r="E182" s="94"/>
      <c r="F182" s="94"/>
    </row>
    <row r="183" spans="4:6" ht="13" x14ac:dyDescent="0.15">
      <c r="D183" s="72"/>
      <c r="E183" s="94"/>
      <c r="F183" s="94"/>
    </row>
    <row r="184" spans="4:6" ht="13" x14ac:dyDescent="0.15">
      <c r="D184" s="72"/>
      <c r="E184" s="94"/>
      <c r="F184" s="94"/>
    </row>
    <row r="185" spans="4:6" ht="13" x14ac:dyDescent="0.15">
      <c r="D185" s="72"/>
      <c r="E185" s="94"/>
      <c r="F185" s="94"/>
    </row>
    <row r="186" spans="4:6" ht="13" x14ac:dyDescent="0.15">
      <c r="D186" s="72"/>
      <c r="E186" s="94"/>
      <c r="F186" s="94"/>
    </row>
    <row r="187" spans="4:6" ht="13" x14ac:dyDescent="0.15">
      <c r="D187" s="72"/>
      <c r="E187" s="94"/>
      <c r="F187" s="94"/>
    </row>
    <row r="188" spans="4:6" ht="13" x14ac:dyDescent="0.15">
      <c r="D188" s="72"/>
      <c r="E188" s="94"/>
      <c r="F188" s="94"/>
    </row>
    <row r="189" spans="4:6" ht="13" x14ac:dyDescent="0.15">
      <c r="D189" s="72"/>
      <c r="E189" s="94"/>
      <c r="F189" s="94"/>
    </row>
    <row r="190" spans="4:6" ht="13" x14ac:dyDescent="0.15">
      <c r="D190" s="72"/>
      <c r="E190" s="94"/>
      <c r="F190" s="94"/>
    </row>
    <row r="191" spans="4:6" ht="13" x14ac:dyDescent="0.15">
      <c r="D191" s="72"/>
      <c r="E191" s="94"/>
      <c r="F191" s="94"/>
    </row>
    <row r="192" spans="4:6" ht="13" x14ac:dyDescent="0.15">
      <c r="D192" s="72"/>
      <c r="E192" s="94"/>
      <c r="F192" s="94"/>
    </row>
    <row r="193" spans="4:6" ht="13" x14ac:dyDescent="0.15">
      <c r="D193" s="72"/>
      <c r="E193" s="94"/>
      <c r="F193" s="94"/>
    </row>
    <row r="194" spans="4:6" ht="13" x14ac:dyDescent="0.15">
      <c r="D194" s="72"/>
      <c r="E194" s="94"/>
      <c r="F194" s="94"/>
    </row>
    <row r="195" spans="4:6" ht="13" x14ac:dyDescent="0.15">
      <c r="D195" s="72"/>
      <c r="E195" s="94"/>
      <c r="F195" s="94"/>
    </row>
    <row r="196" spans="4:6" ht="13" x14ac:dyDescent="0.15">
      <c r="D196" s="72"/>
      <c r="E196" s="94"/>
      <c r="F196" s="94"/>
    </row>
    <row r="197" spans="4:6" ht="13" x14ac:dyDescent="0.15">
      <c r="D197" s="72"/>
      <c r="E197" s="94"/>
      <c r="F197" s="94"/>
    </row>
    <row r="198" spans="4:6" ht="13" x14ac:dyDescent="0.15">
      <c r="D198" s="72"/>
      <c r="E198" s="94"/>
      <c r="F198" s="94"/>
    </row>
    <row r="199" spans="4:6" ht="13" x14ac:dyDescent="0.15">
      <c r="D199" s="72"/>
      <c r="E199" s="94"/>
      <c r="F199" s="94"/>
    </row>
    <row r="200" spans="4:6" ht="13" x14ac:dyDescent="0.15">
      <c r="D200" s="72"/>
      <c r="E200" s="94"/>
      <c r="F200" s="94"/>
    </row>
    <row r="201" spans="4:6" ht="13" x14ac:dyDescent="0.15">
      <c r="D201" s="72"/>
      <c r="E201" s="94"/>
      <c r="F201" s="94"/>
    </row>
    <row r="202" spans="4:6" ht="13" x14ac:dyDescent="0.15">
      <c r="D202" s="72"/>
      <c r="E202" s="94"/>
      <c r="F202" s="94"/>
    </row>
    <row r="203" spans="4:6" ht="13" x14ac:dyDescent="0.15">
      <c r="D203" s="72"/>
      <c r="E203" s="94"/>
      <c r="F203" s="94"/>
    </row>
    <row r="204" spans="4:6" ht="13" x14ac:dyDescent="0.15">
      <c r="D204" s="72"/>
      <c r="E204" s="94"/>
      <c r="F204" s="94"/>
    </row>
    <row r="205" spans="4:6" ht="13" x14ac:dyDescent="0.15">
      <c r="D205" s="72"/>
      <c r="E205" s="94"/>
      <c r="F205" s="94"/>
    </row>
    <row r="206" spans="4:6" ht="13" x14ac:dyDescent="0.15">
      <c r="D206" s="72"/>
      <c r="E206" s="94"/>
      <c r="F206" s="94"/>
    </row>
    <row r="207" spans="4:6" ht="13" x14ac:dyDescent="0.15">
      <c r="D207" s="72"/>
      <c r="E207" s="94"/>
      <c r="F207" s="94"/>
    </row>
    <row r="208" spans="4:6" ht="13" x14ac:dyDescent="0.15">
      <c r="D208" s="72"/>
      <c r="E208" s="94"/>
      <c r="F208" s="94"/>
    </row>
    <row r="209" spans="4:6" ht="13" x14ac:dyDescent="0.15">
      <c r="D209" s="72"/>
      <c r="E209" s="94"/>
      <c r="F209" s="94"/>
    </row>
    <row r="210" spans="4:6" ht="13" x14ac:dyDescent="0.15">
      <c r="D210" s="72"/>
      <c r="E210" s="94"/>
      <c r="F210" s="94"/>
    </row>
    <row r="211" spans="4:6" ht="13" x14ac:dyDescent="0.15">
      <c r="D211" s="72"/>
      <c r="E211" s="94"/>
      <c r="F211" s="94"/>
    </row>
    <row r="212" spans="4:6" ht="13" x14ac:dyDescent="0.15">
      <c r="D212" s="72"/>
      <c r="E212" s="94"/>
      <c r="F212" s="94"/>
    </row>
    <row r="213" spans="4:6" ht="13" x14ac:dyDescent="0.15">
      <c r="D213" s="72"/>
      <c r="E213" s="94"/>
      <c r="F213" s="94"/>
    </row>
    <row r="214" spans="4:6" ht="13" x14ac:dyDescent="0.15">
      <c r="D214" s="72"/>
      <c r="E214" s="94"/>
      <c r="F214" s="94"/>
    </row>
    <row r="215" spans="4:6" ht="13" x14ac:dyDescent="0.15">
      <c r="D215" s="72"/>
      <c r="E215" s="94"/>
      <c r="F215" s="94"/>
    </row>
    <row r="216" spans="4:6" ht="13" x14ac:dyDescent="0.15">
      <c r="D216" s="72"/>
      <c r="E216" s="94"/>
      <c r="F216" s="94"/>
    </row>
    <row r="217" spans="4:6" ht="13" x14ac:dyDescent="0.15">
      <c r="D217" s="72"/>
      <c r="E217" s="94"/>
      <c r="F217" s="94"/>
    </row>
    <row r="218" spans="4:6" ht="13" x14ac:dyDescent="0.15">
      <c r="D218" s="72"/>
      <c r="E218" s="94"/>
      <c r="F218" s="94"/>
    </row>
    <row r="219" spans="4:6" ht="13" x14ac:dyDescent="0.15">
      <c r="D219" s="72"/>
      <c r="E219" s="94"/>
      <c r="F219" s="94"/>
    </row>
    <row r="220" spans="4:6" ht="13" x14ac:dyDescent="0.15">
      <c r="D220" s="72"/>
      <c r="E220" s="94"/>
      <c r="F220" s="94"/>
    </row>
    <row r="221" spans="4:6" ht="13" x14ac:dyDescent="0.15">
      <c r="D221" s="72"/>
      <c r="E221" s="94"/>
      <c r="F221" s="94"/>
    </row>
    <row r="222" spans="4:6" ht="13" x14ac:dyDescent="0.15">
      <c r="D222" s="72"/>
      <c r="E222" s="94"/>
      <c r="F222" s="94"/>
    </row>
    <row r="223" spans="4:6" ht="13" x14ac:dyDescent="0.15">
      <c r="D223" s="72"/>
      <c r="E223" s="94"/>
      <c r="F223" s="94"/>
    </row>
    <row r="224" spans="4:6" ht="13" x14ac:dyDescent="0.15">
      <c r="D224" s="72"/>
      <c r="E224" s="94"/>
      <c r="F224" s="94"/>
    </row>
    <row r="225" spans="4:6" ht="13" x14ac:dyDescent="0.15">
      <c r="D225" s="72"/>
      <c r="E225" s="94"/>
      <c r="F225" s="94"/>
    </row>
    <row r="226" spans="4:6" ht="13" x14ac:dyDescent="0.15">
      <c r="D226" s="72"/>
      <c r="E226" s="94"/>
      <c r="F226" s="94"/>
    </row>
    <row r="227" spans="4:6" ht="13" x14ac:dyDescent="0.15">
      <c r="D227" s="72"/>
      <c r="E227" s="94"/>
      <c r="F227" s="94"/>
    </row>
    <row r="228" spans="4:6" ht="13" x14ac:dyDescent="0.15">
      <c r="D228" s="72"/>
      <c r="E228" s="94"/>
      <c r="F228" s="94"/>
    </row>
    <row r="229" spans="4:6" ht="13" x14ac:dyDescent="0.15">
      <c r="D229" s="72"/>
      <c r="E229" s="94"/>
      <c r="F229" s="94"/>
    </row>
    <row r="230" spans="4:6" ht="13" x14ac:dyDescent="0.15">
      <c r="D230" s="72"/>
      <c r="E230" s="94"/>
      <c r="F230" s="94"/>
    </row>
    <row r="231" spans="4:6" ht="13" x14ac:dyDescent="0.15">
      <c r="D231" s="72"/>
      <c r="E231" s="94"/>
      <c r="F231" s="94"/>
    </row>
    <row r="232" spans="4:6" ht="13" x14ac:dyDescent="0.15">
      <c r="D232" s="72"/>
      <c r="E232" s="94"/>
      <c r="F232" s="94"/>
    </row>
    <row r="233" spans="4:6" ht="13" x14ac:dyDescent="0.15">
      <c r="D233" s="72"/>
      <c r="E233" s="94"/>
      <c r="F233" s="94"/>
    </row>
    <row r="234" spans="4:6" ht="13" x14ac:dyDescent="0.15">
      <c r="D234" s="72"/>
      <c r="E234" s="94"/>
      <c r="F234" s="94"/>
    </row>
    <row r="235" spans="4:6" ht="13" x14ac:dyDescent="0.15">
      <c r="D235" s="72"/>
      <c r="E235" s="94"/>
      <c r="F235" s="94"/>
    </row>
    <row r="236" spans="4:6" ht="13" x14ac:dyDescent="0.15">
      <c r="D236" s="72"/>
      <c r="E236" s="94"/>
      <c r="F236" s="94"/>
    </row>
    <row r="237" spans="4:6" ht="13" x14ac:dyDescent="0.15">
      <c r="D237" s="72"/>
      <c r="E237" s="94"/>
      <c r="F237" s="94"/>
    </row>
    <row r="238" spans="4:6" ht="13" x14ac:dyDescent="0.15">
      <c r="D238" s="72"/>
      <c r="E238" s="94"/>
      <c r="F238" s="94"/>
    </row>
    <row r="239" spans="4:6" ht="13" x14ac:dyDescent="0.15">
      <c r="D239" s="72"/>
      <c r="E239" s="94"/>
      <c r="F239" s="94"/>
    </row>
    <row r="240" spans="4:6" ht="13" x14ac:dyDescent="0.15">
      <c r="D240" s="72"/>
      <c r="E240" s="94"/>
      <c r="F240" s="94"/>
    </row>
    <row r="241" spans="4:6" ht="13" x14ac:dyDescent="0.15">
      <c r="D241" s="72"/>
      <c r="E241" s="94"/>
      <c r="F241" s="94"/>
    </row>
    <row r="242" spans="4:6" ht="13" x14ac:dyDescent="0.15">
      <c r="D242" s="72"/>
      <c r="E242" s="94"/>
      <c r="F242" s="94"/>
    </row>
    <row r="243" spans="4:6" ht="13" x14ac:dyDescent="0.15">
      <c r="D243" s="72"/>
      <c r="E243" s="94"/>
      <c r="F243" s="94"/>
    </row>
    <row r="244" spans="4:6" ht="13" x14ac:dyDescent="0.15">
      <c r="D244" s="72"/>
      <c r="E244" s="94"/>
      <c r="F244" s="94"/>
    </row>
    <row r="245" spans="4:6" ht="13" x14ac:dyDescent="0.15">
      <c r="D245" s="72"/>
      <c r="E245" s="94"/>
      <c r="F245" s="94"/>
    </row>
    <row r="246" spans="4:6" ht="13" x14ac:dyDescent="0.15">
      <c r="D246" s="72"/>
      <c r="E246" s="94"/>
      <c r="F246" s="94"/>
    </row>
    <row r="247" spans="4:6" ht="13" x14ac:dyDescent="0.15">
      <c r="D247" s="72"/>
      <c r="E247" s="94"/>
      <c r="F247" s="94"/>
    </row>
    <row r="248" spans="4:6" ht="13" x14ac:dyDescent="0.15">
      <c r="D248" s="72"/>
      <c r="E248" s="94"/>
      <c r="F248" s="94"/>
    </row>
    <row r="249" spans="4:6" ht="13" x14ac:dyDescent="0.15">
      <c r="D249" s="72"/>
      <c r="E249" s="94"/>
      <c r="F249" s="94"/>
    </row>
    <row r="250" spans="4:6" ht="13" x14ac:dyDescent="0.15">
      <c r="D250" s="72"/>
      <c r="E250" s="94"/>
      <c r="F250" s="94"/>
    </row>
    <row r="251" spans="4:6" ht="13" x14ac:dyDescent="0.15">
      <c r="D251" s="72"/>
      <c r="E251" s="94"/>
      <c r="F251" s="94"/>
    </row>
    <row r="252" spans="4:6" ht="13" x14ac:dyDescent="0.15">
      <c r="D252" s="72"/>
      <c r="E252" s="94"/>
      <c r="F252" s="94"/>
    </row>
    <row r="253" spans="4:6" ht="13" x14ac:dyDescent="0.15">
      <c r="D253" s="72"/>
      <c r="E253" s="94"/>
      <c r="F253" s="94"/>
    </row>
    <row r="254" spans="4:6" ht="13" x14ac:dyDescent="0.15">
      <c r="D254" s="72"/>
      <c r="E254" s="94"/>
      <c r="F254" s="94"/>
    </row>
    <row r="255" spans="4:6" ht="13" x14ac:dyDescent="0.15">
      <c r="D255" s="72"/>
      <c r="E255" s="94"/>
      <c r="F255" s="94"/>
    </row>
    <row r="256" spans="4:6" ht="13" x14ac:dyDescent="0.15">
      <c r="D256" s="72"/>
      <c r="E256" s="94"/>
      <c r="F256" s="94"/>
    </row>
    <row r="257" spans="4:6" ht="13" x14ac:dyDescent="0.15">
      <c r="D257" s="72"/>
      <c r="E257" s="94"/>
      <c r="F257" s="94"/>
    </row>
    <row r="258" spans="4:6" ht="13" x14ac:dyDescent="0.15">
      <c r="D258" s="72"/>
      <c r="E258" s="94"/>
      <c r="F258" s="94"/>
    </row>
    <row r="259" spans="4:6" ht="13" x14ac:dyDescent="0.15">
      <c r="D259" s="72"/>
      <c r="E259" s="94"/>
      <c r="F259" s="94"/>
    </row>
    <row r="260" spans="4:6" ht="13" x14ac:dyDescent="0.15">
      <c r="D260" s="72"/>
      <c r="E260" s="94"/>
      <c r="F260" s="94"/>
    </row>
    <row r="261" spans="4:6" ht="13" x14ac:dyDescent="0.15">
      <c r="D261" s="72"/>
      <c r="E261" s="94"/>
      <c r="F261" s="94"/>
    </row>
    <row r="262" spans="4:6" ht="13" x14ac:dyDescent="0.15">
      <c r="D262" s="72"/>
      <c r="E262" s="94"/>
      <c r="F262" s="94"/>
    </row>
    <row r="263" spans="4:6" ht="13" x14ac:dyDescent="0.15">
      <c r="D263" s="72"/>
      <c r="E263" s="94"/>
      <c r="F263" s="94"/>
    </row>
    <row r="264" spans="4:6" ht="13" x14ac:dyDescent="0.15">
      <c r="D264" s="72"/>
      <c r="E264" s="94"/>
      <c r="F264" s="94"/>
    </row>
    <row r="265" spans="4:6" ht="13" x14ac:dyDescent="0.15">
      <c r="D265" s="72"/>
      <c r="E265" s="94"/>
      <c r="F265" s="94"/>
    </row>
    <row r="266" spans="4:6" ht="13" x14ac:dyDescent="0.15">
      <c r="D266" s="72"/>
      <c r="E266" s="94"/>
      <c r="F266" s="94"/>
    </row>
    <row r="267" spans="4:6" ht="13" x14ac:dyDescent="0.15">
      <c r="D267" s="72"/>
      <c r="E267" s="94"/>
      <c r="F267" s="94"/>
    </row>
    <row r="268" spans="4:6" ht="13" x14ac:dyDescent="0.15">
      <c r="D268" s="72"/>
      <c r="E268" s="94"/>
      <c r="F268" s="94"/>
    </row>
    <row r="269" spans="4:6" ht="13" x14ac:dyDescent="0.15">
      <c r="D269" s="72"/>
      <c r="E269" s="94"/>
      <c r="F269" s="94"/>
    </row>
    <row r="270" spans="4:6" ht="13" x14ac:dyDescent="0.15">
      <c r="D270" s="72"/>
      <c r="E270" s="94"/>
      <c r="F270" s="94"/>
    </row>
    <row r="271" spans="4:6" ht="13" x14ac:dyDescent="0.15">
      <c r="D271" s="72"/>
      <c r="E271" s="94"/>
      <c r="F271" s="94"/>
    </row>
    <row r="272" spans="4:6" ht="13" x14ac:dyDescent="0.15">
      <c r="D272" s="72"/>
      <c r="E272" s="94"/>
      <c r="F272" s="94"/>
    </row>
    <row r="273" spans="4:6" ht="13" x14ac:dyDescent="0.15">
      <c r="D273" s="72"/>
      <c r="E273" s="94"/>
      <c r="F273" s="94"/>
    </row>
    <row r="274" spans="4:6" ht="13" x14ac:dyDescent="0.15">
      <c r="D274" s="72"/>
      <c r="E274" s="94"/>
      <c r="F274" s="94"/>
    </row>
    <row r="275" spans="4:6" ht="13" x14ac:dyDescent="0.15">
      <c r="D275" s="72"/>
      <c r="E275" s="94"/>
      <c r="F275" s="94"/>
    </row>
    <row r="276" spans="4:6" ht="13" x14ac:dyDescent="0.15">
      <c r="D276" s="72"/>
      <c r="E276" s="94"/>
      <c r="F276" s="94"/>
    </row>
    <row r="277" spans="4:6" ht="13" x14ac:dyDescent="0.15">
      <c r="D277" s="72"/>
      <c r="E277" s="94"/>
      <c r="F277" s="94"/>
    </row>
    <row r="278" spans="4:6" ht="13" x14ac:dyDescent="0.15">
      <c r="D278" s="72"/>
      <c r="E278" s="94"/>
      <c r="F278" s="94"/>
    </row>
    <row r="279" spans="4:6" ht="13" x14ac:dyDescent="0.15">
      <c r="D279" s="72"/>
      <c r="E279" s="94"/>
      <c r="F279" s="94"/>
    </row>
    <row r="280" spans="4:6" ht="13" x14ac:dyDescent="0.15">
      <c r="D280" s="72"/>
      <c r="E280" s="94"/>
      <c r="F280" s="94"/>
    </row>
    <row r="281" spans="4:6" ht="13" x14ac:dyDescent="0.15">
      <c r="D281" s="72"/>
      <c r="E281" s="94"/>
      <c r="F281" s="94"/>
    </row>
    <row r="282" spans="4:6" ht="13" x14ac:dyDescent="0.15">
      <c r="D282" s="72"/>
      <c r="E282" s="94"/>
      <c r="F282" s="94"/>
    </row>
    <row r="283" spans="4:6" ht="13" x14ac:dyDescent="0.15">
      <c r="D283" s="72"/>
      <c r="E283" s="94"/>
      <c r="F283" s="94"/>
    </row>
    <row r="284" spans="4:6" ht="13" x14ac:dyDescent="0.15">
      <c r="D284" s="72"/>
      <c r="E284" s="94"/>
      <c r="F284" s="94"/>
    </row>
    <row r="285" spans="4:6" ht="13" x14ac:dyDescent="0.15">
      <c r="D285" s="72"/>
      <c r="E285" s="94"/>
      <c r="F285" s="94"/>
    </row>
    <row r="286" spans="4:6" ht="13" x14ac:dyDescent="0.15">
      <c r="D286" s="72"/>
      <c r="E286" s="94"/>
      <c r="F286" s="94"/>
    </row>
    <row r="287" spans="4:6" ht="13" x14ac:dyDescent="0.15">
      <c r="D287" s="72"/>
      <c r="E287" s="94"/>
      <c r="F287" s="94"/>
    </row>
    <row r="288" spans="4:6" ht="13" x14ac:dyDescent="0.15">
      <c r="D288" s="72"/>
      <c r="E288" s="94"/>
      <c r="F288" s="94"/>
    </row>
    <row r="289" spans="4:6" ht="13" x14ac:dyDescent="0.15">
      <c r="D289" s="72"/>
      <c r="E289" s="94"/>
      <c r="F289" s="94"/>
    </row>
    <row r="290" spans="4:6" ht="13" x14ac:dyDescent="0.15">
      <c r="D290" s="72"/>
      <c r="E290" s="94"/>
      <c r="F290" s="94"/>
    </row>
    <row r="291" spans="4:6" ht="13" x14ac:dyDescent="0.15">
      <c r="D291" s="72"/>
      <c r="E291" s="94"/>
      <c r="F291" s="94"/>
    </row>
    <row r="292" spans="4:6" ht="13" x14ac:dyDescent="0.15">
      <c r="D292" s="72"/>
      <c r="E292" s="94"/>
      <c r="F292" s="94"/>
    </row>
    <row r="293" spans="4:6" ht="13" x14ac:dyDescent="0.15">
      <c r="D293" s="72"/>
      <c r="E293" s="94"/>
      <c r="F293" s="94"/>
    </row>
    <row r="294" spans="4:6" ht="13" x14ac:dyDescent="0.15">
      <c r="D294" s="72"/>
      <c r="E294" s="94"/>
      <c r="F294" s="94"/>
    </row>
    <row r="295" spans="4:6" ht="13" x14ac:dyDescent="0.15">
      <c r="D295" s="72"/>
      <c r="E295" s="94"/>
      <c r="F295" s="94"/>
    </row>
    <row r="296" spans="4:6" ht="13" x14ac:dyDescent="0.15">
      <c r="D296" s="72"/>
      <c r="E296" s="94"/>
      <c r="F296" s="94"/>
    </row>
    <row r="297" spans="4:6" ht="13" x14ac:dyDescent="0.15">
      <c r="D297" s="72"/>
      <c r="E297" s="94"/>
      <c r="F297" s="94"/>
    </row>
    <row r="298" spans="4:6" ht="13" x14ac:dyDescent="0.15">
      <c r="D298" s="72"/>
      <c r="E298" s="94"/>
      <c r="F298" s="94"/>
    </row>
    <row r="299" spans="4:6" ht="13" x14ac:dyDescent="0.15">
      <c r="D299" s="72"/>
      <c r="E299" s="94"/>
      <c r="F299" s="94"/>
    </row>
    <row r="300" spans="4:6" ht="13" x14ac:dyDescent="0.15">
      <c r="D300" s="72"/>
      <c r="E300" s="94"/>
      <c r="F300" s="94"/>
    </row>
    <row r="301" spans="4:6" ht="13" x14ac:dyDescent="0.15">
      <c r="D301" s="72"/>
      <c r="E301" s="94"/>
      <c r="F301" s="94"/>
    </row>
    <row r="302" spans="4:6" ht="13" x14ac:dyDescent="0.15">
      <c r="D302" s="72"/>
      <c r="E302" s="94"/>
      <c r="F302" s="94"/>
    </row>
    <row r="303" spans="4:6" ht="13" x14ac:dyDescent="0.15">
      <c r="D303" s="72"/>
      <c r="E303" s="94"/>
      <c r="F303" s="94"/>
    </row>
    <row r="304" spans="4:6" ht="13" x14ac:dyDescent="0.15">
      <c r="D304" s="72"/>
      <c r="E304" s="94"/>
      <c r="F304" s="94"/>
    </row>
    <row r="305" spans="4:6" ht="13" x14ac:dyDescent="0.15">
      <c r="D305" s="72"/>
      <c r="E305" s="94"/>
      <c r="F305" s="94"/>
    </row>
    <row r="306" spans="4:6" ht="13" x14ac:dyDescent="0.15">
      <c r="D306" s="72"/>
      <c r="E306" s="94"/>
      <c r="F306" s="94"/>
    </row>
    <row r="307" spans="4:6" ht="13" x14ac:dyDescent="0.15">
      <c r="D307" s="72"/>
      <c r="E307" s="94"/>
      <c r="F307" s="94"/>
    </row>
    <row r="308" spans="4:6" ht="13" x14ac:dyDescent="0.15">
      <c r="D308" s="72"/>
      <c r="E308" s="94"/>
      <c r="F308" s="94"/>
    </row>
    <row r="309" spans="4:6" ht="13" x14ac:dyDescent="0.15">
      <c r="D309" s="72"/>
      <c r="E309" s="94"/>
      <c r="F309" s="94"/>
    </row>
    <row r="310" spans="4:6" ht="13" x14ac:dyDescent="0.15">
      <c r="D310" s="72"/>
      <c r="E310" s="94"/>
      <c r="F310" s="94"/>
    </row>
    <row r="311" spans="4:6" ht="13" x14ac:dyDescent="0.15">
      <c r="D311" s="72"/>
      <c r="E311" s="94"/>
      <c r="F311" s="94"/>
    </row>
    <row r="312" spans="4:6" ht="13" x14ac:dyDescent="0.15">
      <c r="D312" s="72"/>
      <c r="E312" s="94"/>
      <c r="F312" s="94"/>
    </row>
    <row r="313" spans="4:6" ht="13" x14ac:dyDescent="0.15">
      <c r="D313" s="72"/>
      <c r="E313" s="94"/>
      <c r="F313" s="94"/>
    </row>
    <row r="314" spans="4:6" ht="13" x14ac:dyDescent="0.15">
      <c r="D314" s="72"/>
      <c r="E314" s="94"/>
      <c r="F314" s="94"/>
    </row>
    <row r="315" spans="4:6" ht="13" x14ac:dyDescent="0.15">
      <c r="D315" s="72"/>
      <c r="E315" s="94"/>
      <c r="F315" s="94"/>
    </row>
    <row r="316" spans="4:6" ht="13" x14ac:dyDescent="0.15">
      <c r="D316" s="72"/>
      <c r="E316" s="94"/>
      <c r="F316" s="94"/>
    </row>
    <row r="317" spans="4:6" ht="13" x14ac:dyDescent="0.15">
      <c r="D317" s="72"/>
      <c r="E317" s="94"/>
      <c r="F317" s="94"/>
    </row>
    <row r="318" spans="4:6" ht="13" x14ac:dyDescent="0.15">
      <c r="D318" s="72"/>
      <c r="E318" s="94"/>
      <c r="F318" s="94"/>
    </row>
    <row r="319" spans="4:6" ht="13" x14ac:dyDescent="0.15">
      <c r="D319" s="72"/>
      <c r="E319" s="94"/>
      <c r="F319" s="94"/>
    </row>
    <row r="320" spans="4:6" ht="13" x14ac:dyDescent="0.15">
      <c r="D320" s="72"/>
      <c r="E320" s="94"/>
      <c r="F320" s="94"/>
    </row>
    <row r="321" spans="4:6" ht="13" x14ac:dyDescent="0.15">
      <c r="D321" s="72"/>
      <c r="E321" s="94"/>
      <c r="F321" s="94"/>
    </row>
    <row r="322" spans="4:6" ht="13" x14ac:dyDescent="0.15">
      <c r="D322" s="72"/>
      <c r="E322" s="94"/>
      <c r="F322" s="94"/>
    </row>
    <row r="323" spans="4:6" ht="13" x14ac:dyDescent="0.15">
      <c r="D323" s="72"/>
      <c r="E323" s="94"/>
      <c r="F323" s="94"/>
    </row>
    <row r="324" spans="4:6" ht="13" x14ac:dyDescent="0.15">
      <c r="D324" s="72"/>
      <c r="E324" s="94"/>
      <c r="F324" s="94"/>
    </row>
    <row r="325" spans="4:6" ht="13" x14ac:dyDescent="0.15">
      <c r="D325" s="72"/>
      <c r="E325" s="94"/>
      <c r="F325" s="94"/>
    </row>
    <row r="326" spans="4:6" ht="13" x14ac:dyDescent="0.15">
      <c r="D326" s="72"/>
      <c r="E326" s="94"/>
      <c r="F326" s="94"/>
    </row>
    <row r="327" spans="4:6" ht="13" x14ac:dyDescent="0.15">
      <c r="D327" s="72"/>
      <c r="E327" s="94"/>
      <c r="F327" s="94"/>
    </row>
    <row r="328" spans="4:6" ht="13" x14ac:dyDescent="0.15">
      <c r="D328" s="72"/>
      <c r="E328" s="94"/>
      <c r="F328" s="94"/>
    </row>
    <row r="329" spans="4:6" ht="13" x14ac:dyDescent="0.15">
      <c r="D329" s="72"/>
      <c r="E329" s="94"/>
      <c r="F329" s="94"/>
    </row>
    <row r="330" spans="4:6" ht="13" x14ac:dyDescent="0.15">
      <c r="D330" s="72"/>
      <c r="E330" s="94"/>
      <c r="F330" s="94"/>
    </row>
    <row r="331" spans="4:6" ht="13" x14ac:dyDescent="0.15">
      <c r="D331" s="72"/>
      <c r="E331" s="94"/>
      <c r="F331" s="94"/>
    </row>
    <row r="332" spans="4:6" ht="13" x14ac:dyDescent="0.15">
      <c r="D332" s="72"/>
      <c r="E332" s="94"/>
      <c r="F332" s="94"/>
    </row>
    <row r="333" spans="4:6" ht="13" x14ac:dyDescent="0.15">
      <c r="D333" s="72"/>
      <c r="E333" s="94"/>
      <c r="F333" s="94"/>
    </row>
    <row r="334" spans="4:6" ht="13" x14ac:dyDescent="0.15">
      <c r="D334" s="72"/>
      <c r="E334" s="94"/>
      <c r="F334" s="94"/>
    </row>
    <row r="335" spans="4:6" ht="13" x14ac:dyDescent="0.15">
      <c r="D335" s="72"/>
      <c r="E335" s="94"/>
      <c r="F335" s="94"/>
    </row>
    <row r="336" spans="4:6" ht="13" x14ac:dyDescent="0.15">
      <c r="D336" s="72"/>
      <c r="E336" s="94"/>
      <c r="F336" s="94"/>
    </row>
    <row r="337" spans="4:6" ht="13" x14ac:dyDescent="0.15">
      <c r="D337" s="72"/>
      <c r="E337" s="94"/>
      <c r="F337" s="94"/>
    </row>
    <row r="338" spans="4:6" ht="13" x14ac:dyDescent="0.15">
      <c r="D338" s="72"/>
      <c r="E338" s="94"/>
      <c r="F338" s="94"/>
    </row>
    <row r="339" spans="4:6" ht="13" x14ac:dyDescent="0.15">
      <c r="D339" s="72"/>
      <c r="E339" s="94"/>
      <c r="F339" s="94"/>
    </row>
    <row r="340" spans="4:6" ht="13" x14ac:dyDescent="0.15">
      <c r="D340" s="72"/>
      <c r="E340" s="94"/>
      <c r="F340" s="94"/>
    </row>
    <row r="341" spans="4:6" ht="13" x14ac:dyDescent="0.15">
      <c r="D341" s="72"/>
      <c r="E341" s="94"/>
      <c r="F341" s="94"/>
    </row>
    <row r="342" spans="4:6" ht="13" x14ac:dyDescent="0.15">
      <c r="D342" s="72"/>
      <c r="E342" s="94"/>
      <c r="F342" s="94"/>
    </row>
    <row r="343" spans="4:6" ht="13" x14ac:dyDescent="0.15">
      <c r="D343" s="72"/>
      <c r="E343" s="94"/>
      <c r="F343" s="94"/>
    </row>
    <row r="344" spans="4:6" ht="13" x14ac:dyDescent="0.15">
      <c r="D344" s="72"/>
      <c r="E344" s="94"/>
      <c r="F344" s="94"/>
    </row>
    <row r="345" spans="4:6" ht="13" x14ac:dyDescent="0.15">
      <c r="D345" s="72"/>
      <c r="E345" s="94"/>
      <c r="F345" s="94"/>
    </row>
    <row r="346" spans="4:6" ht="13" x14ac:dyDescent="0.15">
      <c r="D346" s="72"/>
      <c r="E346" s="94"/>
      <c r="F346" s="94"/>
    </row>
    <row r="347" spans="4:6" ht="13" x14ac:dyDescent="0.15">
      <c r="D347" s="72"/>
      <c r="E347" s="94"/>
      <c r="F347" s="94"/>
    </row>
    <row r="348" spans="4:6" ht="13" x14ac:dyDescent="0.15">
      <c r="D348" s="72"/>
      <c r="E348" s="94"/>
      <c r="F348" s="94"/>
    </row>
    <row r="349" spans="4:6" ht="13" x14ac:dyDescent="0.15">
      <c r="D349" s="72"/>
      <c r="E349" s="94"/>
      <c r="F349" s="94"/>
    </row>
    <row r="350" spans="4:6" ht="13" x14ac:dyDescent="0.15">
      <c r="D350" s="72"/>
      <c r="E350" s="94"/>
      <c r="F350" s="94"/>
    </row>
    <row r="351" spans="4:6" ht="13" x14ac:dyDescent="0.15">
      <c r="D351" s="72"/>
      <c r="E351" s="94"/>
      <c r="F351" s="94"/>
    </row>
    <row r="352" spans="4:6" ht="13" x14ac:dyDescent="0.15">
      <c r="D352" s="72"/>
      <c r="E352" s="94"/>
      <c r="F352" s="94"/>
    </row>
    <row r="353" spans="4:6" ht="13" x14ac:dyDescent="0.15">
      <c r="D353" s="72"/>
      <c r="E353" s="94"/>
      <c r="F353" s="94"/>
    </row>
    <row r="354" spans="4:6" ht="13" x14ac:dyDescent="0.15">
      <c r="D354" s="72"/>
      <c r="E354" s="94"/>
      <c r="F354" s="94"/>
    </row>
    <row r="355" spans="4:6" ht="13" x14ac:dyDescent="0.15">
      <c r="D355" s="72"/>
      <c r="E355" s="94"/>
      <c r="F355" s="94"/>
    </row>
    <row r="356" spans="4:6" ht="13" x14ac:dyDescent="0.15">
      <c r="D356" s="72"/>
      <c r="E356" s="94"/>
      <c r="F356" s="94"/>
    </row>
    <row r="357" spans="4:6" ht="13" x14ac:dyDescent="0.15">
      <c r="D357" s="72"/>
      <c r="E357" s="94"/>
      <c r="F357" s="94"/>
    </row>
    <row r="358" spans="4:6" ht="13" x14ac:dyDescent="0.15">
      <c r="D358" s="72"/>
      <c r="E358" s="94"/>
      <c r="F358" s="94"/>
    </row>
    <row r="359" spans="4:6" ht="13" x14ac:dyDescent="0.15">
      <c r="D359" s="72"/>
      <c r="E359" s="94"/>
      <c r="F359" s="94"/>
    </row>
    <row r="360" spans="4:6" ht="13" x14ac:dyDescent="0.15">
      <c r="D360" s="72"/>
      <c r="E360" s="94"/>
      <c r="F360" s="94"/>
    </row>
    <row r="361" spans="4:6" ht="13" x14ac:dyDescent="0.15">
      <c r="D361" s="72"/>
      <c r="E361" s="94"/>
      <c r="F361" s="94"/>
    </row>
    <row r="362" spans="4:6" ht="13" x14ac:dyDescent="0.15">
      <c r="D362" s="72"/>
      <c r="E362" s="94"/>
      <c r="F362" s="94"/>
    </row>
    <row r="363" spans="4:6" ht="13" x14ac:dyDescent="0.15">
      <c r="D363" s="72"/>
      <c r="E363" s="94"/>
      <c r="F363" s="94"/>
    </row>
    <row r="364" spans="4:6" ht="13" x14ac:dyDescent="0.15">
      <c r="D364" s="72"/>
      <c r="E364" s="94"/>
      <c r="F364" s="94"/>
    </row>
    <row r="365" spans="4:6" ht="13" x14ac:dyDescent="0.15">
      <c r="D365" s="72"/>
      <c r="E365" s="94"/>
      <c r="F365" s="94"/>
    </row>
    <row r="366" spans="4:6" ht="13" x14ac:dyDescent="0.15">
      <c r="D366" s="72"/>
      <c r="E366" s="94"/>
      <c r="F366" s="94"/>
    </row>
    <row r="367" spans="4:6" ht="13" x14ac:dyDescent="0.15">
      <c r="D367" s="72"/>
      <c r="E367" s="94"/>
      <c r="F367" s="94"/>
    </row>
    <row r="368" spans="4:6" ht="13" x14ac:dyDescent="0.15">
      <c r="D368" s="72"/>
      <c r="E368" s="94"/>
      <c r="F368" s="94"/>
    </row>
    <row r="369" spans="4:6" ht="13" x14ac:dyDescent="0.15">
      <c r="D369" s="72"/>
      <c r="E369" s="94"/>
      <c r="F369" s="94"/>
    </row>
    <row r="370" spans="4:6" ht="13" x14ac:dyDescent="0.15">
      <c r="D370" s="72"/>
      <c r="E370" s="94"/>
      <c r="F370" s="94"/>
    </row>
    <row r="371" spans="4:6" ht="13" x14ac:dyDescent="0.15">
      <c r="D371" s="72"/>
      <c r="E371" s="94"/>
      <c r="F371" s="94"/>
    </row>
    <row r="372" spans="4:6" ht="13" x14ac:dyDescent="0.15">
      <c r="D372" s="72"/>
      <c r="E372" s="94"/>
      <c r="F372" s="94"/>
    </row>
    <row r="373" spans="4:6" ht="13" x14ac:dyDescent="0.15">
      <c r="D373" s="72"/>
      <c r="E373" s="94"/>
      <c r="F373" s="94"/>
    </row>
    <row r="374" spans="4:6" ht="13" x14ac:dyDescent="0.15">
      <c r="D374" s="72"/>
      <c r="E374" s="94"/>
      <c r="F374" s="94"/>
    </row>
    <row r="375" spans="4:6" ht="13" x14ac:dyDescent="0.15">
      <c r="D375" s="72"/>
      <c r="E375" s="94"/>
      <c r="F375" s="94"/>
    </row>
    <row r="376" spans="4:6" ht="13" x14ac:dyDescent="0.15">
      <c r="D376" s="72"/>
      <c r="E376" s="94"/>
      <c r="F376" s="94"/>
    </row>
    <row r="377" spans="4:6" ht="13" x14ac:dyDescent="0.15">
      <c r="D377" s="72"/>
      <c r="E377" s="94"/>
      <c r="F377" s="94"/>
    </row>
    <row r="378" spans="4:6" ht="13" x14ac:dyDescent="0.15">
      <c r="D378" s="72"/>
      <c r="E378" s="94"/>
      <c r="F378" s="94"/>
    </row>
    <row r="379" spans="4:6" ht="13" x14ac:dyDescent="0.15">
      <c r="D379" s="72"/>
      <c r="E379" s="94"/>
      <c r="F379" s="94"/>
    </row>
    <row r="380" spans="4:6" ht="13" x14ac:dyDescent="0.15">
      <c r="D380" s="72"/>
      <c r="E380" s="94"/>
      <c r="F380" s="94"/>
    </row>
    <row r="381" spans="4:6" ht="13" x14ac:dyDescent="0.15">
      <c r="D381" s="72"/>
      <c r="E381" s="94"/>
      <c r="F381" s="94"/>
    </row>
    <row r="382" spans="4:6" ht="13" x14ac:dyDescent="0.15">
      <c r="D382" s="72"/>
      <c r="E382" s="94"/>
      <c r="F382" s="94"/>
    </row>
    <row r="383" spans="4:6" ht="13" x14ac:dyDescent="0.15">
      <c r="D383" s="72"/>
      <c r="E383" s="94"/>
      <c r="F383" s="94"/>
    </row>
    <row r="384" spans="4:6" ht="13" x14ac:dyDescent="0.15">
      <c r="D384" s="72"/>
      <c r="E384" s="94"/>
      <c r="F384" s="94"/>
    </row>
    <row r="385" spans="4:6" ht="13" x14ac:dyDescent="0.15">
      <c r="D385" s="72"/>
      <c r="E385" s="94"/>
      <c r="F385" s="94"/>
    </row>
    <row r="386" spans="4:6" ht="13" x14ac:dyDescent="0.15">
      <c r="D386" s="72"/>
      <c r="E386" s="94"/>
      <c r="F386" s="94"/>
    </row>
    <row r="387" spans="4:6" ht="13" x14ac:dyDescent="0.15">
      <c r="D387" s="72"/>
      <c r="E387" s="94"/>
      <c r="F387" s="94"/>
    </row>
    <row r="388" spans="4:6" ht="13" x14ac:dyDescent="0.15">
      <c r="D388" s="72"/>
      <c r="E388" s="94"/>
      <c r="F388" s="94"/>
    </row>
    <row r="389" spans="4:6" ht="13" x14ac:dyDescent="0.15">
      <c r="D389" s="72"/>
      <c r="E389" s="94"/>
      <c r="F389" s="94"/>
    </row>
    <row r="390" spans="4:6" ht="13" x14ac:dyDescent="0.15">
      <c r="D390" s="72"/>
      <c r="E390" s="94"/>
      <c r="F390" s="94"/>
    </row>
    <row r="391" spans="4:6" ht="13" x14ac:dyDescent="0.15">
      <c r="D391" s="72"/>
      <c r="E391" s="94"/>
      <c r="F391" s="94"/>
    </row>
    <row r="392" spans="4:6" ht="13" x14ac:dyDescent="0.15">
      <c r="D392" s="72"/>
      <c r="E392" s="94"/>
      <c r="F392" s="94"/>
    </row>
    <row r="393" spans="4:6" ht="13" x14ac:dyDescent="0.15">
      <c r="D393" s="72"/>
      <c r="E393" s="94"/>
      <c r="F393" s="94"/>
    </row>
    <row r="394" spans="4:6" ht="13" x14ac:dyDescent="0.15">
      <c r="D394" s="72"/>
      <c r="E394" s="94"/>
      <c r="F394" s="94"/>
    </row>
    <row r="395" spans="4:6" ht="13" x14ac:dyDescent="0.15">
      <c r="D395" s="72"/>
      <c r="E395" s="94"/>
      <c r="F395" s="94"/>
    </row>
    <row r="396" spans="4:6" ht="13" x14ac:dyDescent="0.15">
      <c r="D396" s="72"/>
      <c r="E396" s="94"/>
      <c r="F396" s="94"/>
    </row>
    <row r="397" spans="4:6" ht="13" x14ac:dyDescent="0.15">
      <c r="D397" s="72"/>
      <c r="E397" s="94"/>
      <c r="F397" s="94"/>
    </row>
    <row r="398" spans="4:6" ht="13" x14ac:dyDescent="0.15">
      <c r="D398" s="72"/>
      <c r="E398" s="94"/>
      <c r="F398" s="94"/>
    </row>
    <row r="399" spans="4:6" ht="13" x14ac:dyDescent="0.15">
      <c r="D399" s="72"/>
      <c r="E399" s="94"/>
      <c r="F399" s="94"/>
    </row>
    <row r="400" spans="4:6" ht="13" x14ac:dyDescent="0.15">
      <c r="D400" s="72"/>
      <c r="E400" s="94"/>
      <c r="F400" s="94"/>
    </row>
    <row r="401" spans="4:6" ht="13" x14ac:dyDescent="0.15">
      <c r="D401" s="72"/>
      <c r="E401" s="94"/>
      <c r="F401" s="94"/>
    </row>
    <row r="402" spans="4:6" ht="13" x14ac:dyDescent="0.15">
      <c r="D402" s="72"/>
      <c r="E402" s="94"/>
      <c r="F402" s="94"/>
    </row>
    <row r="403" spans="4:6" ht="13" x14ac:dyDescent="0.15">
      <c r="D403" s="72"/>
      <c r="E403" s="94"/>
      <c r="F403" s="94"/>
    </row>
    <row r="404" spans="4:6" ht="13" x14ac:dyDescent="0.15">
      <c r="D404" s="72"/>
      <c r="E404" s="94"/>
      <c r="F404" s="94"/>
    </row>
    <row r="405" spans="4:6" ht="13" x14ac:dyDescent="0.15">
      <c r="D405" s="72"/>
      <c r="E405" s="94"/>
      <c r="F405" s="94"/>
    </row>
    <row r="406" spans="4:6" ht="13" x14ac:dyDescent="0.15">
      <c r="D406" s="72"/>
      <c r="E406" s="94"/>
      <c r="F406" s="94"/>
    </row>
    <row r="407" spans="4:6" ht="13" x14ac:dyDescent="0.15">
      <c r="D407" s="72"/>
      <c r="E407" s="94"/>
      <c r="F407" s="94"/>
    </row>
    <row r="408" spans="4:6" ht="13" x14ac:dyDescent="0.15">
      <c r="D408" s="72"/>
      <c r="E408" s="94"/>
      <c r="F408" s="94"/>
    </row>
    <row r="409" spans="4:6" ht="13" x14ac:dyDescent="0.15">
      <c r="D409" s="72"/>
      <c r="E409" s="94"/>
      <c r="F409" s="94"/>
    </row>
    <row r="410" spans="4:6" ht="13" x14ac:dyDescent="0.15">
      <c r="D410" s="72"/>
      <c r="E410" s="94"/>
      <c r="F410" s="94"/>
    </row>
    <row r="411" spans="4:6" ht="13" x14ac:dyDescent="0.15">
      <c r="D411" s="72"/>
      <c r="E411" s="94"/>
      <c r="F411" s="94"/>
    </row>
    <row r="412" spans="4:6" ht="13" x14ac:dyDescent="0.15">
      <c r="D412" s="72"/>
      <c r="E412" s="94"/>
      <c r="F412" s="94"/>
    </row>
    <row r="413" spans="4:6" ht="13" x14ac:dyDescent="0.15">
      <c r="D413" s="72"/>
      <c r="E413" s="94"/>
      <c r="F413" s="94"/>
    </row>
    <row r="414" spans="4:6" ht="13" x14ac:dyDescent="0.15">
      <c r="D414" s="72"/>
      <c r="E414" s="94"/>
      <c r="F414" s="94"/>
    </row>
    <row r="415" spans="4:6" ht="13" x14ac:dyDescent="0.15">
      <c r="D415" s="72"/>
      <c r="E415" s="94"/>
      <c r="F415" s="94"/>
    </row>
    <row r="416" spans="4:6" ht="13" x14ac:dyDescent="0.15">
      <c r="D416" s="72"/>
      <c r="E416" s="94"/>
      <c r="F416" s="94"/>
    </row>
    <row r="417" spans="4:6" ht="13" x14ac:dyDescent="0.15">
      <c r="D417" s="72"/>
      <c r="E417" s="94"/>
      <c r="F417" s="94"/>
    </row>
    <row r="418" spans="4:6" ht="13" x14ac:dyDescent="0.15">
      <c r="D418" s="72"/>
      <c r="E418" s="94"/>
      <c r="F418" s="94"/>
    </row>
    <row r="419" spans="4:6" ht="13" x14ac:dyDescent="0.15">
      <c r="D419" s="72"/>
      <c r="E419" s="94"/>
      <c r="F419" s="94"/>
    </row>
    <row r="420" spans="4:6" ht="13" x14ac:dyDescent="0.15">
      <c r="D420" s="72"/>
      <c r="E420" s="94"/>
      <c r="F420" s="94"/>
    </row>
    <row r="421" spans="4:6" ht="13" x14ac:dyDescent="0.15">
      <c r="D421" s="72"/>
      <c r="E421" s="94"/>
      <c r="F421" s="94"/>
    </row>
    <row r="422" spans="4:6" ht="13" x14ac:dyDescent="0.15">
      <c r="D422" s="72"/>
      <c r="E422" s="94"/>
      <c r="F422" s="94"/>
    </row>
    <row r="423" spans="4:6" ht="13" x14ac:dyDescent="0.15">
      <c r="D423" s="72"/>
      <c r="E423" s="94"/>
      <c r="F423" s="94"/>
    </row>
    <row r="424" spans="4:6" ht="13" x14ac:dyDescent="0.15">
      <c r="D424" s="72"/>
      <c r="E424" s="94"/>
      <c r="F424" s="94"/>
    </row>
    <row r="425" spans="4:6" ht="13" x14ac:dyDescent="0.15">
      <c r="D425" s="72"/>
      <c r="E425" s="94"/>
      <c r="F425" s="94"/>
    </row>
    <row r="426" spans="4:6" ht="13" x14ac:dyDescent="0.15">
      <c r="D426" s="72"/>
      <c r="E426" s="94"/>
      <c r="F426" s="94"/>
    </row>
    <row r="427" spans="4:6" ht="13" x14ac:dyDescent="0.15">
      <c r="D427" s="72"/>
      <c r="E427" s="94"/>
      <c r="F427" s="94"/>
    </row>
    <row r="428" spans="4:6" ht="13" x14ac:dyDescent="0.15">
      <c r="D428" s="72"/>
      <c r="E428" s="94"/>
      <c r="F428" s="94"/>
    </row>
    <row r="429" spans="4:6" ht="13" x14ac:dyDescent="0.15">
      <c r="D429" s="72"/>
      <c r="E429" s="94"/>
      <c r="F429" s="94"/>
    </row>
    <row r="430" spans="4:6" ht="13" x14ac:dyDescent="0.15">
      <c r="D430" s="72"/>
      <c r="E430" s="94"/>
      <c r="F430" s="94"/>
    </row>
    <row r="431" spans="4:6" ht="13" x14ac:dyDescent="0.15">
      <c r="D431" s="72"/>
      <c r="E431" s="94"/>
      <c r="F431" s="94"/>
    </row>
    <row r="432" spans="4:6" ht="13" x14ac:dyDescent="0.15">
      <c r="D432" s="72"/>
      <c r="E432" s="94"/>
      <c r="F432" s="94"/>
    </row>
    <row r="433" spans="4:6" ht="13" x14ac:dyDescent="0.15">
      <c r="D433" s="72"/>
      <c r="E433" s="94"/>
      <c r="F433" s="94"/>
    </row>
    <row r="434" spans="4:6" ht="13" x14ac:dyDescent="0.15">
      <c r="D434" s="72"/>
      <c r="E434" s="94"/>
      <c r="F434" s="94"/>
    </row>
    <row r="435" spans="4:6" ht="13" x14ac:dyDescent="0.15">
      <c r="D435" s="72"/>
      <c r="E435" s="94"/>
      <c r="F435" s="94"/>
    </row>
    <row r="436" spans="4:6" ht="13" x14ac:dyDescent="0.15">
      <c r="D436" s="72"/>
      <c r="E436" s="94"/>
      <c r="F436" s="94"/>
    </row>
    <row r="437" spans="4:6" ht="13" x14ac:dyDescent="0.15">
      <c r="D437" s="72"/>
      <c r="E437" s="94"/>
      <c r="F437" s="94"/>
    </row>
    <row r="438" spans="4:6" ht="13" x14ac:dyDescent="0.15">
      <c r="D438" s="72"/>
      <c r="E438" s="94"/>
      <c r="F438" s="94"/>
    </row>
    <row r="439" spans="4:6" ht="13" x14ac:dyDescent="0.15">
      <c r="D439" s="72"/>
      <c r="E439" s="94"/>
      <c r="F439" s="94"/>
    </row>
    <row r="440" spans="4:6" ht="13" x14ac:dyDescent="0.15">
      <c r="D440" s="72"/>
      <c r="E440" s="94"/>
      <c r="F440" s="94"/>
    </row>
    <row r="441" spans="4:6" ht="13" x14ac:dyDescent="0.15">
      <c r="D441" s="72"/>
      <c r="E441" s="94"/>
      <c r="F441" s="94"/>
    </row>
    <row r="442" spans="4:6" ht="13" x14ac:dyDescent="0.15">
      <c r="D442" s="72"/>
      <c r="E442" s="94"/>
      <c r="F442" s="94"/>
    </row>
    <row r="443" spans="4:6" ht="13" x14ac:dyDescent="0.15">
      <c r="D443" s="72"/>
      <c r="E443" s="94"/>
      <c r="F443" s="94"/>
    </row>
    <row r="444" spans="4:6" ht="13" x14ac:dyDescent="0.15">
      <c r="D444" s="72"/>
      <c r="E444" s="94"/>
      <c r="F444" s="94"/>
    </row>
    <row r="445" spans="4:6" ht="13" x14ac:dyDescent="0.15">
      <c r="D445" s="72"/>
      <c r="E445" s="94"/>
      <c r="F445" s="94"/>
    </row>
    <row r="446" spans="4:6" ht="13" x14ac:dyDescent="0.15">
      <c r="D446" s="72"/>
      <c r="E446" s="94"/>
      <c r="F446" s="94"/>
    </row>
    <row r="447" spans="4:6" ht="13" x14ac:dyDescent="0.15">
      <c r="D447" s="72"/>
      <c r="E447" s="94"/>
      <c r="F447" s="94"/>
    </row>
    <row r="448" spans="4:6" ht="13" x14ac:dyDescent="0.15">
      <c r="D448" s="72"/>
      <c r="E448" s="94"/>
      <c r="F448" s="94"/>
    </row>
    <row r="449" spans="4:6" ht="13" x14ac:dyDescent="0.15">
      <c r="D449" s="72"/>
      <c r="E449" s="94"/>
      <c r="F449" s="94"/>
    </row>
    <row r="450" spans="4:6" ht="13" x14ac:dyDescent="0.15">
      <c r="D450" s="72"/>
      <c r="E450" s="94"/>
      <c r="F450" s="94"/>
    </row>
    <row r="451" spans="4:6" ht="13" x14ac:dyDescent="0.15">
      <c r="D451" s="72"/>
      <c r="E451" s="94"/>
      <c r="F451" s="94"/>
    </row>
    <row r="452" spans="4:6" ht="13" x14ac:dyDescent="0.15">
      <c r="D452" s="72"/>
      <c r="E452" s="94"/>
      <c r="F452" s="94"/>
    </row>
    <row r="453" spans="4:6" ht="13" x14ac:dyDescent="0.15">
      <c r="D453" s="72"/>
      <c r="E453" s="94"/>
      <c r="F453" s="94"/>
    </row>
    <row r="454" spans="4:6" ht="13" x14ac:dyDescent="0.15">
      <c r="D454" s="72"/>
      <c r="E454" s="94"/>
      <c r="F454" s="94"/>
    </row>
    <row r="455" spans="4:6" ht="13" x14ac:dyDescent="0.15">
      <c r="D455" s="72"/>
      <c r="E455" s="94"/>
      <c r="F455" s="94"/>
    </row>
    <row r="456" spans="4:6" ht="13" x14ac:dyDescent="0.15">
      <c r="D456" s="72"/>
      <c r="E456" s="94"/>
      <c r="F456" s="94"/>
    </row>
    <row r="457" spans="4:6" ht="13" x14ac:dyDescent="0.15">
      <c r="D457" s="72"/>
      <c r="E457" s="94"/>
      <c r="F457" s="94"/>
    </row>
    <row r="458" spans="4:6" ht="13" x14ac:dyDescent="0.15">
      <c r="D458" s="72"/>
      <c r="E458" s="94"/>
      <c r="F458" s="94"/>
    </row>
    <row r="459" spans="4:6" ht="13" x14ac:dyDescent="0.15">
      <c r="D459" s="72"/>
      <c r="E459" s="94"/>
      <c r="F459" s="94"/>
    </row>
    <row r="460" spans="4:6" ht="13" x14ac:dyDescent="0.15">
      <c r="D460" s="72"/>
      <c r="E460" s="94"/>
      <c r="F460" s="94"/>
    </row>
    <row r="461" spans="4:6" ht="13" x14ac:dyDescent="0.15">
      <c r="D461" s="72"/>
      <c r="E461" s="94"/>
      <c r="F461" s="94"/>
    </row>
    <row r="462" spans="4:6" ht="13" x14ac:dyDescent="0.15">
      <c r="D462" s="72"/>
      <c r="E462" s="94"/>
      <c r="F462" s="94"/>
    </row>
    <row r="463" spans="4:6" ht="13" x14ac:dyDescent="0.15">
      <c r="D463" s="72"/>
      <c r="E463" s="94"/>
      <c r="F463" s="94"/>
    </row>
    <row r="464" spans="4:6" ht="13" x14ac:dyDescent="0.15">
      <c r="D464" s="72"/>
      <c r="E464" s="94"/>
      <c r="F464" s="94"/>
    </row>
    <row r="465" spans="4:6" ht="13" x14ac:dyDescent="0.15">
      <c r="D465" s="72"/>
      <c r="E465" s="94"/>
      <c r="F465" s="94"/>
    </row>
    <row r="466" spans="4:6" ht="13" x14ac:dyDescent="0.15">
      <c r="D466" s="72"/>
      <c r="E466" s="94"/>
      <c r="F466" s="94"/>
    </row>
    <row r="467" spans="4:6" ht="13" x14ac:dyDescent="0.15">
      <c r="D467" s="72"/>
      <c r="E467" s="94"/>
      <c r="F467" s="94"/>
    </row>
    <row r="468" spans="4:6" ht="13" x14ac:dyDescent="0.15">
      <c r="D468" s="72"/>
      <c r="E468" s="94"/>
      <c r="F468" s="94"/>
    </row>
    <row r="469" spans="4:6" ht="13" x14ac:dyDescent="0.15">
      <c r="D469" s="72"/>
      <c r="E469" s="94"/>
      <c r="F469" s="94"/>
    </row>
    <row r="470" spans="4:6" ht="13" x14ac:dyDescent="0.15">
      <c r="D470" s="72"/>
      <c r="E470" s="94"/>
      <c r="F470" s="94"/>
    </row>
    <row r="471" spans="4:6" ht="13" x14ac:dyDescent="0.15">
      <c r="D471" s="72"/>
      <c r="E471" s="94"/>
      <c r="F471" s="94"/>
    </row>
    <row r="472" spans="4:6" ht="13" x14ac:dyDescent="0.15">
      <c r="D472" s="72"/>
      <c r="E472" s="94"/>
      <c r="F472" s="94"/>
    </row>
    <row r="473" spans="4:6" ht="13" x14ac:dyDescent="0.15">
      <c r="D473" s="72"/>
      <c r="E473" s="94"/>
      <c r="F473" s="94"/>
    </row>
    <row r="474" spans="4:6" ht="13" x14ac:dyDescent="0.15">
      <c r="D474" s="72"/>
      <c r="E474" s="94"/>
      <c r="F474" s="94"/>
    </row>
    <row r="475" spans="4:6" ht="13" x14ac:dyDescent="0.15">
      <c r="D475" s="72"/>
      <c r="E475" s="94"/>
      <c r="F475" s="94"/>
    </row>
    <row r="476" spans="4:6" ht="13" x14ac:dyDescent="0.15">
      <c r="D476" s="72"/>
      <c r="E476" s="94"/>
      <c r="F476" s="94"/>
    </row>
    <row r="477" spans="4:6" ht="13" x14ac:dyDescent="0.15">
      <c r="D477" s="72"/>
      <c r="E477" s="94"/>
      <c r="F477" s="94"/>
    </row>
    <row r="478" spans="4:6" ht="13" x14ac:dyDescent="0.15">
      <c r="D478" s="72"/>
      <c r="E478" s="94"/>
      <c r="F478" s="94"/>
    </row>
    <row r="479" spans="4:6" ht="13" x14ac:dyDescent="0.15">
      <c r="D479" s="72"/>
      <c r="E479" s="94"/>
      <c r="F479" s="94"/>
    </row>
    <row r="480" spans="4:6" ht="13" x14ac:dyDescent="0.15">
      <c r="D480" s="72"/>
      <c r="E480" s="94"/>
      <c r="F480" s="94"/>
    </row>
    <row r="481" spans="4:6" ht="13" x14ac:dyDescent="0.15">
      <c r="D481" s="72"/>
      <c r="E481" s="94"/>
      <c r="F481" s="94"/>
    </row>
    <row r="482" spans="4:6" ht="13" x14ac:dyDescent="0.15">
      <c r="D482" s="72"/>
      <c r="E482" s="94"/>
      <c r="F482" s="94"/>
    </row>
    <row r="483" spans="4:6" ht="13" x14ac:dyDescent="0.15">
      <c r="D483" s="72"/>
      <c r="E483" s="94"/>
      <c r="F483" s="94"/>
    </row>
    <row r="484" spans="4:6" ht="13" x14ac:dyDescent="0.15">
      <c r="D484" s="72"/>
      <c r="E484" s="94"/>
      <c r="F484" s="94"/>
    </row>
    <row r="485" spans="4:6" ht="13" x14ac:dyDescent="0.15">
      <c r="D485" s="72"/>
      <c r="E485" s="94"/>
      <c r="F485" s="94"/>
    </row>
    <row r="486" spans="4:6" ht="13" x14ac:dyDescent="0.15">
      <c r="D486" s="72"/>
      <c r="E486" s="94"/>
      <c r="F486" s="94"/>
    </row>
    <row r="487" spans="4:6" ht="13" x14ac:dyDescent="0.15">
      <c r="D487" s="72"/>
      <c r="E487" s="94"/>
      <c r="F487" s="94"/>
    </row>
    <row r="488" spans="4:6" ht="13" x14ac:dyDescent="0.15">
      <c r="D488" s="72"/>
      <c r="E488" s="94"/>
      <c r="F488" s="94"/>
    </row>
    <row r="489" spans="4:6" ht="13" x14ac:dyDescent="0.15">
      <c r="D489" s="72"/>
      <c r="E489" s="94"/>
      <c r="F489" s="94"/>
    </row>
    <row r="490" spans="4:6" ht="13" x14ac:dyDescent="0.15">
      <c r="D490" s="72"/>
      <c r="E490" s="94"/>
      <c r="F490" s="94"/>
    </row>
    <row r="491" spans="4:6" ht="13" x14ac:dyDescent="0.15">
      <c r="D491" s="72"/>
      <c r="E491" s="94"/>
      <c r="F491" s="94"/>
    </row>
    <row r="492" spans="4:6" ht="13" x14ac:dyDescent="0.15">
      <c r="D492" s="72"/>
      <c r="E492" s="94"/>
      <c r="F492" s="94"/>
    </row>
    <row r="493" spans="4:6" ht="13" x14ac:dyDescent="0.15">
      <c r="D493" s="72"/>
      <c r="E493" s="94"/>
      <c r="F493" s="94"/>
    </row>
    <row r="494" spans="4:6" ht="13" x14ac:dyDescent="0.15">
      <c r="D494" s="72"/>
      <c r="E494" s="94"/>
      <c r="F494" s="94"/>
    </row>
    <row r="495" spans="4:6" ht="13" x14ac:dyDescent="0.15">
      <c r="D495" s="72"/>
      <c r="E495" s="94"/>
      <c r="F495" s="94"/>
    </row>
    <row r="496" spans="4:6" ht="13" x14ac:dyDescent="0.15">
      <c r="D496" s="72"/>
      <c r="E496" s="94"/>
      <c r="F496" s="94"/>
    </row>
    <row r="497" spans="4:6" ht="13" x14ac:dyDescent="0.15">
      <c r="D497" s="72"/>
      <c r="E497" s="94"/>
      <c r="F497" s="94"/>
    </row>
    <row r="498" spans="4:6" ht="13" x14ac:dyDescent="0.15">
      <c r="D498" s="72"/>
      <c r="E498" s="94"/>
      <c r="F498" s="94"/>
    </row>
    <row r="499" spans="4:6" ht="13" x14ac:dyDescent="0.15">
      <c r="D499" s="72"/>
      <c r="E499" s="94"/>
      <c r="F499" s="94"/>
    </row>
    <row r="500" spans="4:6" ht="13" x14ac:dyDescent="0.15">
      <c r="D500" s="72"/>
      <c r="E500" s="94"/>
      <c r="F500" s="94"/>
    </row>
    <row r="501" spans="4:6" ht="13" x14ac:dyDescent="0.15">
      <c r="D501" s="72"/>
      <c r="E501" s="94"/>
      <c r="F501" s="94"/>
    </row>
    <row r="502" spans="4:6" ht="13" x14ac:dyDescent="0.15">
      <c r="D502" s="72"/>
      <c r="E502" s="94"/>
      <c r="F502" s="94"/>
    </row>
    <row r="503" spans="4:6" ht="13" x14ac:dyDescent="0.15">
      <c r="D503" s="72"/>
      <c r="E503" s="94"/>
      <c r="F503" s="94"/>
    </row>
    <row r="504" spans="4:6" ht="13" x14ac:dyDescent="0.15">
      <c r="D504" s="72"/>
      <c r="E504" s="94"/>
      <c r="F504" s="94"/>
    </row>
    <row r="505" spans="4:6" ht="13" x14ac:dyDescent="0.15">
      <c r="D505" s="72"/>
      <c r="E505" s="94"/>
      <c r="F505" s="94"/>
    </row>
    <row r="506" spans="4:6" ht="13" x14ac:dyDescent="0.15">
      <c r="D506" s="72"/>
      <c r="E506" s="94"/>
      <c r="F506" s="94"/>
    </row>
    <row r="507" spans="4:6" ht="13" x14ac:dyDescent="0.15">
      <c r="D507" s="72"/>
      <c r="E507" s="94"/>
      <c r="F507" s="94"/>
    </row>
    <row r="508" spans="4:6" ht="13" x14ac:dyDescent="0.15">
      <c r="D508" s="72"/>
      <c r="E508" s="94"/>
      <c r="F508" s="94"/>
    </row>
    <row r="509" spans="4:6" ht="13" x14ac:dyDescent="0.15">
      <c r="D509" s="72"/>
      <c r="E509" s="94"/>
      <c r="F509" s="94"/>
    </row>
    <row r="510" spans="4:6" ht="13" x14ac:dyDescent="0.15">
      <c r="D510" s="72"/>
      <c r="E510" s="94"/>
      <c r="F510" s="94"/>
    </row>
    <row r="511" spans="4:6" ht="13" x14ac:dyDescent="0.15">
      <c r="D511" s="72"/>
      <c r="E511" s="94"/>
      <c r="F511" s="94"/>
    </row>
    <row r="512" spans="4:6" ht="13" x14ac:dyDescent="0.15">
      <c r="D512" s="72"/>
      <c r="E512" s="94"/>
      <c r="F512" s="94"/>
    </row>
    <row r="513" spans="4:6" ht="13" x14ac:dyDescent="0.15">
      <c r="D513" s="72"/>
      <c r="E513" s="94"/>
      <c r="F513" s="94"/>
    </row>
    <row r="514" spans="4:6" ht="13" x14ac:dyDescent="0.15">
      <c r="D514" s="72"/>
      <c r="E514" s="94"/>
      <c r="F514" s="94"/>
    </row>
    <row r="515" spans="4:6" ht="13" x14ac:dyDescent="0.15">
      <c r="D515" s="72"/>
      <c r="E515" s="94"/>
      <c r="F515" s="94"/>
    </row>
    <row r="516" spans="4:6" ht="13" x14ac:dyDescent="0.15">
      <c r="D516" s="72"/>
      <c r="E516" s="94"/>
      <c r="F516" s="94"/>
    </row>
    <row r="517" spans="4:6" ht="13" x14ac:dyDescent="0.15">
      <c r="D517" s="72"/>
      <c r="E517" s="94"/>
      <c r="F517" s="94"/>
    </row>
    <row r="518" spans="4:6" ht="13" x14ac:dyDescent="0.15">
      <c r="D518" s="72"/>
      <c r="E518" s="94"/>
      <c r="F518" s="94"/>
    </row>
    <row r="519" spans="4:6" ht="13" x14ac:dyDescent="0.15">
      <c r="D519" s="72"/>
      <c r="E519" s="94"/>
      <c r="F519" s="94"/>
    </row>
    <row r="520" spans="4:6" ht="13" x14ac:dyDescent="0.15">
      <c r="D520" s="72"/>
      <c r="E520" s="94"/>
      <c r="F520" s="94"/>
    </row>
    <row r="521" spans="4:6" ht="13" x14ac:dyDescent="0.15">
      <c r="D521" s="72"/>
      <c r="E521" s="94"/>
      <c r="F521" s="94"/>
    </row>
    <row r="522" spans="4:6" ht="13" x14ac:dyDescent="0.15">
      <c r="D522" s="72"/>
      <c r="E522" s="94"/>
      <c r="F522" s="94"/>
    </row>
    <row r="523" spans="4:6" ht="13" x14ac:dyDescent="0.15">
      <c r="D523" s="72"/>
      <c r="E523" s="94"/>
      <c r="F523" s="94"/>
    </row>
    <row r="524" spans="4:6" ht="13" x14ac:dyDescent="0.15">
      <c r="D524" s="72"/>
      <c r="E524" s="94"/>
      <c r="F524" s="94"/>
    </row>
    <row r="525" spans="4:6" ht="13" x14ac:dyDescent="0.15">
      <c r="D525" s="72"/>
      <c r="E525" s="94"/>
      <c r="F525" s="94"/>
    </row>
    <row r="526" spans="4:6" ht="13" x14ac:dyDescent="0.15">
      <c r="D526" s="72"/>
      <c r="E526" s="94"/>
      <c r="F526" s="94"/>
    </row>
    <row r="527" spans="4:6" ht="13" x14ac:dyDescent="0.15">
      <c r="D527" s="72"/>
      <c r="E527" s="94"/>
      <c r="F527" s="94"/>
    </row>
    <row r="528" spans="4:6" ht="13" x14ac:dyDescent="0.15">
      <c r="D528" s="72"/>
      <c r="E528" s="94"/>
      <c r="F528" s="94"/>
    </row>
    <row r="529" spans="4:6" ht="13" x14ac:dyDescent="0.15">
      <c r="D529" s="72"/>
      <c r="E529" s="94"/>
      <c r="F529" s="94"/>
    </row>
    <row r="530" spans="4:6" ht="13" x14ac:dyDescent="0.15">
      <c r="D530" s="72"/>
      <c r="E530" s="94"/>
      <c r="F530" s="94"/>
    </row>
    <row r="531" spans="4:6" ht="13" x14ac:dyDescent="0.15">
      <c r="D531" s="72"/>
      <c r="E531" s="94"/>
      <c r="F531" s="94"/>
    </row>
    <row r="532" spans="4:6" ht="13" x14ac:dyDescent="0.15">
      <c r="D532" s="72"/>
      <c r="E532" s="94"/>
      <c r="F532" s="94"/>
    </row>
    <row r="533" spans="4:6" ht="13" x14ac:dyDescent="0.15">
      <c r="D533" s="72"/>
      <c r="E533" s="94"/>
      <c r="F533" s="94"/>
    </row>
    <row r="534" spans="4:6" ht="13" x14ac:dyDescent="0.15">
      <c r="D534" s="72"/>
      <c r="E534" s="94"/>
      <c r="F534" s="94"/>
    </row>
    <row r="535" spans="4:6" ht="13" x14ac:dyDescent="0.15">
      <c r="D535" s="72"/>
      <c r="E535" s="94"/>
      <c r="F535" s="94"/>
    </row>
    <row r="536" spans="4:6" ht="13" x14ac:dyDescent="0.15">
      <c r="D536" s="72"/>
      <c r="E536" s="94"/>
      <c r="F536" s="94"/>
    </row>
    <row r="537" spans="4:6" ht="13" x14ac:dyDescent="0.15">
      <c r="D537" s="72"/>
      <c r="E537" s="94"/>
      <c r="F537" s="94"/>
    </row>
    <row r="538" spans="4:6" ht="13" x14ac:dyDescent="0.15">
      <c r="D538" s="72"/>
      <c r="E538" s="94"/>
      <c r="F538" s="94"/>
    </row>
    <row r="539" spans="4:6" ht="13" x14ac:dyDescent="0.15">
      <c r="D539" s="72"/>
      <c r="E539" s="94"/>
      <c r="F539" s="94"/>
    </row>
    <row r="540" spans="4:6" ht="13" x14ac:dyDescent="0.15">
      <c r="D540" s="72"/>
      <c r="E540" s="94"/>
      <c r="F540" s="94"/>
    </row>
    <row r="541" spans="4:6" ht="13" x14ac:dyDescent="0.15">
      <c r="D541" s="72"/>
      <c r="E541" s="94"/>
      <c r="F541" s="94"/>
    </row>
    <row r="542" spans="4:6" ht="13" x14ac:dyDescent="0.15">
      <c r="D542" s="72"/>
      <c r="E542" s="94"/>
      <c r="F542" s="94"/>
    </row>
    <row r="543" spans="4:6" ht="13" x14ac:dyDescent="0.15">
      <c r="D543" s="72"/>
      <c r="E543" s="94"/>
      <c r="F543" s="94"/>
    </row>
    <row r="544" spans="4:6" ht="13" x14ac:dyDescent="0.15">
      <c r="D544" s="72"/>
      <c r="E544" s="94"/>
      <c r="F544" s="94"/>
    </row>
    <row r="545" spans="4:6" ht="13" x14ac:dyDescent="0.15">
      <c r="D545" s="72"/>
      <c r="E545" s="94"/>
      <c r="F545" s="94"/>
    </row>
    <row r="546" spans="4:6" ht="13" x14ac:dyDescent="0.15">
      <c r="D546" s="72"/>
      <c r="E546" s="94"/>
      <c r="F546" s="94"/>
    </row>
    <row r="547" spans="4:6" ht="13" x14ac:dyDescent="0.15">
      <c r="D547" s="72"/>
      <c r="E547" s="94"/>
      <c r="F547" s="94"/>
    </row>
    <row r="548" spans="4:6" ht="13" x14ac:dyDescent="0.15">
      <c r="D548" s="72"/>
      <c r="E548" s="94"/>
      <c r="F548" s="94"/>
    </row>
    <row r="549" spans="4:6" ht="13" x14ac:dyDescent="0.15">
      <c r="D549" s="72"/>
      <c r="E549" s="94"/>
      <c r="F549" s="94"/>
    </row>
    <row r="550" spans="4:6" ht="13" x14ac:dyDescent="0.15">
      <c r="D550" s="72"/>
      <c r="E550" s="94"/>
      <c r="F550" s="94"/>
    </row>
    <row r="551" spans="4:6" ht="13" x14ac:dyDescent="0.15">
      <c r="D551" s="72"/>
      <c r="E551" s="94"/>
      <c r="F551" s="94"/>
    </row>
    <row r="552" spans="4:6" ht="13" x14ac:dyDescent="0.15">
      <c r="D552" s="72"/>
      <c r="E552" s="94"/>
      <c r="F552" s="94"/>
    </row>
    <row r="553" spans="4:6" ht="13" x14ac:dyDescent="0.15">
      <c r="D553" s="72"/>
      <c r="E553" s="94"/>
      <c r="F553" s="94"/>
    </row>
    <row r="554" spans="4:6" ht="13" x14ac:dyDescent="0.15">
      <c r="D554" s="72"/>
      <c r="E554" s="94"/>
      <c r="F554" s="94"/>
    </row>
    <row r="555" spans="4:6" ht="13" x14ac:dyDescent="0.15">
      <c r="D555" s="72"/>
      <c r="E555" s="94"/>
      <c r="F555" s="94"/>
    </row>
    <row r="556" spans="4:6" ht="13" x14ac:dyDescent="0.15">
      <c r="D556" s="72"/>
      <c r="E556" s="94"/>
      <c r="F556" s="94"/>
    </row>
    <row r="557" spans="4:6" ht="13" x14ac:dyDescent="0.15">
      <c r="D557" s="72"/>
      <c r="E557" s="94"/>
      <c r="F557" s="94"/>
    </row>
    <row r="558" spans="4:6" ht="13" x14ac:dyDescent="0.15">
      <c r="D558" s="72"/>
      <c r="E558" s="94"/>
      <c r="F558" s="94"/>
    </row>
    <row r="559" spans="4:6" ht="13" x14ac:dyDescent="0.15">
      <c r="D559" s="72"/>
      <c r="E559" s="94"/>
      <c r="F559" s="94"/>
    </row>
    <row r="560" spans="4:6" ht="13" x14ac:dyDescent="0.15">
      <c r="D560" s="72"/>
      <c r="E560" s="94"/>
      <c r="F560" s="94"/>
    </row>
    <row r="561" spans="4:6" ht="13" x14ac:dyDescent="0.15">
      <c r="D561" s="72"/>
      <c r="E561" s="94"/>
      <c r="F561" s="94"/>
    </row>
    <row r="562" spans="4:6" ht="13" x14ac:dyDescent="0.15">
      <c r="D562" s="72"/>
      <c r="E562" s="94"/>
      <c r="F562" s="94"/>
    </row>
    <row r="563" spans="4:6" ht="13" x14ac:dyDescent="0.15">
      <c r="D563" s="72"/>
      <c r="E563" s="94"/>
      <c r="F563" s="94"/>
    </row>
    <row r="564" spans="4:6" ht="13" x14ac:dyDescent="0.15">
      <c r="D564" s="72"/>
      <c r="E564" s="94"/>
      <c r="F564" s="94"/>
    </row>
    <row r="565" spans="4:6" ht="13" x14ac:dyDescent="0.15">
      <c r="D565" s="72"/>
      <c r="E565" s="94"/>
      <c r="F565" s="94"/>
    </row>
    <row r="566" spans="4:6" ht="13" x14ac:dyDescent="0.15">
      <c r="D566" s="72"/>
      <c r="E566" s="94"/>
      <c r="F566" s="94"/>
    </row>
    <row r="567" spans="4:6" ht="13" x14ac:dyDescent="0.15">
      <c r="D567" s="72"/>
      <c r="E567" s="94"/>
      <c r="F567" s="94"/>
    </row>
    <row r="568" spans="4:6" ht="13" x14ac:dyDescent="0.15">
      <c r="D568" s="72"/>
      <c r="E568" s="94"/>
      <c r="F568" s="94"/>
    </row>
    <row r="569" spans="4:6" ht="13" x14ac:dyDescent="0.15">
      <c r="D569" s="72"/>
      <c r="E569" s="94"/>
      <c r="F569" s="94"/>
    </row>
    <row r="570" spans="4:6" ht="13" x14ac:dyDescent="0.15">
      <c r="D570" s="72"/>
      <c r="E570" s="94"/>
      <c r="F570" s="94"/>
    </row>
    <row r="571" spans="4:6" ht="13" x14ac:dyDescent="0.15">
      <c r="D571" s="72"/>
      <c r="E571" s="94"/>
      <c r="F571" s="94"/>
    </row>
    <row r="572" spans="4:6" ht="13" x14ac:dyDescent="0.15">
      <c r="D572" s="72"/>
      <c r="E572" s="94"/>
      <c r="F572" s="94"/>
    </row>
    <row r="573" spans="4:6" ht="13" x14ac:dyDescent="0.15">
      <c r="D573" s="72"/>
      <c r="E573" s="94"/>
      <c r="F573" s="94"/>
    </row>
    <row r="574" spans="4:6" ht="13" x14ac:dyDescent="0.15">
      <c r="D574" s="72"/>
      <c r="E574" s="94"/>
      <c r="F574" s="94"/>
    </row>
    <row r="575" spans="4:6" ht="13" x14ac:dyDescent="0.15">
      <c r="D575" s="72"/>
      <c r="E575" s="94"/>
      <c r="F575" s="94"/>
    </row>
    <row r="576" spans="4:6" ht="13" x14ac:dyDescent="0.15">
      <c r="D576" s="72"/>
      <c r="E576" s="94"/>
      <c r="F576" s="94"/>
    </row>
    <row r="577" spans="4:6" ht="13" x14ac:dyDescent="0.15">
      <c r="D577" s="72"/>
      <c r="E577" s="94"/>
      <c r="F577" s="94"/>
    </row>
    <row r="578" spans="4:6" ht="13" x14ac:dyDescent="0.15">
      <c r="D578" s="72"/>
      <c r="E578" s="94"/>
      <c r="F578" s="94"/>
    </row>
    <row r="579" spans="4:6" ht="13" x14ac:dyDescent="0.15">
      <c r="D579" s="72"/>
      <c r="E579" s="94"/>
      <c r="F579" s="94"/>
    </row>
    <row r="580" spans="4:6" ht="13" x14ac:dyDescent="0.15">
      <c r="D580" s="72"/>
      <c r="E580" s="94"/>
      <c r="F580" s="94"/>
    </row>
    <row r="581" spans="4:6" ht="13" x14ac:dyDescent="0.15">
      <c r="D581" s="72"/>
      <c r="E581" s="94"/>
      <c r="F581" s="94"/>
    </row>
    <row r="582" spans="4:6" ht="13" x14ac:dyDescent="0.15">
      <c r="D582" s="72"/>
      <c r="E582" s="94"/>
      <c r="F582" s="94"/>
    </row>
    <row r="583" spans="4:6" ht="13" x14ac:dyDescent="0.15">
      <c r="D583" s="72"/>
      <c r="E583" s="94"/>
      <c r="F583" s="94"/>
    </row>
    <row r="584" spans="4:6" ht="13" x14ac:dyDescent="0.15">
      <c r="D584" s="72"/>
      <c r="E584" s="94"/>
      <c r="F584" s="94"/>
    </row>
    <row r="585" spans="4:6" ht="13" x14ac:dyDescent="0.15">
      <c r="D585" s="72"/>
      <c r="E585" s="94"/>
      <c r="F585" s="94"/>
    </row>
    <row r="586" spans="4:6" ht="13" x14ac:dyDescent="0.15">
      <c r="D586" s="72"/>
      <c r="E586" s="94"/>
      <c r="F586" s="94"/>
    </row>
    <row r="587" spans="4:6" ht="13" x14ac:dyDescent="0.15">
      <c r="D587" s="72"/>
      <c r="E587" s="94"/>
      <c r="F587" s="94"/>
    </row>
    <row r="588" spans="4:6" ht="13" x14ac:dyDescent="0.15">
      <c r="D588" s="72"/>
      <c r="E588" s="94"/>
      <c r="F588" s="94"/>
    </row>
    <row r="589" spans="4:6" ht="13" x14ac:dyDescent="0.15">
      <c r="D589" s="72"/>
      <c r="E589" s="94"/>
      <c r="F589" s="94"/>
    </row>
    <row r="590" spans="4:6" ht="13" x14ac:dyDescent="0.15">
      <c r="D590" s="72"/>
      <c r="E590" s="94"/>
      <c r="F590" s="94"/>
    </row>
    <row r="591" spans="4:6" ht="13" x14ac:dyDescent="0.15">
      <c r="D591" s="72"/>
      <c r="E591" s="94"/>
      <c r="F591" s="94"/>
    </row>
    <row r="592" spans="4:6" ht="13" x14ac:dyDescent="0.15">
      <c r="D592" s="72"/>
      <c r="E592" s="94"/>
      <c r="F592" s="94"/>
    </row>
    <row r="593" spans="4:6" ht="13" x14ac:dyDescent="0.15">
      <c r="D593" s="72"/>
      <c r="E593" s="94"/>
      <c r="F593" s="94"/>
    </row>
    <row r="594" spans="4:6" ht="13" x14ac:dyDescent="0.15">
      <c r="D594" s="72"/>
      <c r="E594" s="94"/>
      <c r="F594" s="94"/>
    </row>
    <row r="595" spans="4:6" ht="13" x14ac:dyDescent="0.15">
      <c r="D595" s="72"/>
      <c r="E595" s="94"/>
      <c r="F595" s="94"/>
    </row>
    <row r="596" spans="4:6" ht="13" x14ac:dyDescent="0.15">
      <c r="D596" s="72"/>
      <c r="E596" s="94"/>
      <c r="F596" s="94"/>
    </row>
    <row r="597" spans="4:6" ht="13" x14ac:dyDescent="0.15">
      <c r="D597" s="72"/>
      <c r="E597" s="94"/>
      <c r="F597" s="94"/>
    </row>
    <row r="598" spans="4:6" ht="13" x14ac:dyDescent="0.15">
      <c r="D598" s="72"/>
      <c r="E598" s="94"/>
      <c r="F598" s="94"/>
    </row>
    <row r="599" spans="4:6" ht="13" x14ac:dyDescent="0.15">
      <c r="D599" s="72"/>
      <c r="E599" s="94"/>
      <c r="F599" s="94"/>
    </row>
    <row r="600" spans="4:6" ht="13" x14ac:dyDescent="0.15">
      <c r="D600" s="72"/>
      <c r="E600" s="94"/>
      <c r="F600" s="94"/>
    </row>
    <row r="601" spans="4:6" ht="13" x14ac:dyDescent="0.15">
      <c r="D601" s="72"/>
      <c r="E601" s="94"/>
      <c r="F601" s="94"/>
    </row>
    <row r="602" spans="4:6" ht="13" x14ac:dyDescent="0.15">
      <c r="D602" s="72"/>
      <c r="E602" s="94"/>
      <c r="F602" s="94"/>
    </row>
    <row r="603" spans="4:6" ht="13" x14ac:dyDescent="0.15">
      <c r="D603" s="72"/>
      <c r="E603" s="94"/>
      <c r="F603" s="94"/>
    </row>
    <row r="604" spans="4:6" ht="13" x14ac:dyDescent="0.15">
      <c r="D604" s="72"/>
      <c r="E604" s="94"/>
      <c r="F604" s="94"/>
    </row>
    <row r="605" spans="4:6" ht="13" x14ac:dyDescent="0.15">
      <c r="D605" s="72"/>
      <c r="E605" s="94"/>
      <c r="F605" s="94"/>
    </row>
    <row r="606" spans="4:6" ht="13" x14ac:dyDescent="0.15">
      <c r="D606" s="72"/>
      <c r="E606" s="94"/>
      <c r="F606" s="94"/>
    </row>
    <row r="607" spans="4:6" ht="13" x14ac:dyDescent="0.15">
      <c r="D607" s="72"/>
      <c r="E607" s="94"/>
      <c r="F607" s="94"/>
    </row>
    <row r="608" spans="4:6" ht="13" x14ac:dyDescent="0.15">
      <c r="D608" s="72"/>
      <c r="E608" s="94"/>
      <c r="F608" s="94"/>
    </row>
    <row r="609" spans="4:6" ht="13" x14ac:dyDescent="0.15">
      <c r="D609" s="72"/>
      <c r="E609" s="94"/>
      <c r="F609" s="94"/>
    </row>
    <row r="610" spans="4:6" ht="13" x14ac:dyDescent="0.15">
      <c r="D610" s="72"/>
      <c r="E610" s="94"/>
      <c r="F610" s="94"/>
    </row>
    <row r="611" spans="4:6" ht="13" x14ac:dyDescent="0.15">
      <c r="D611" s="72"/>
      <c r="E611" s="94"/>
      <c r="F611" s="94"/>
    </row>
    <row r="612" spans="4:6" ht="13" x14ac:dyDescent="0.15">
      <c r="D612" s="72"/>
      <c r="E612" s="94"/>
      <c r="F612" s="94"/>
    </row>
    <row r="613" spans="4:6" ht="13" x14ac:dyDescent="0.15">
      <c r="D613" s="72"/>
      <c r="E613" s="94"/>
      <c r="F613" s="94"/>
    </row>
    <row r="614" spans="4:6" ht="13" x14ac:dyDescent="0.15">
      <c r="D614" s="72"/>
      <c r="E614" s="94"/>
      <c r="F614" s="94"/>
    </row>
    <row r="615" spans="4:6" ht="13" x14ac:dyDescent="0.15">
      <c r="D615" s="72"/>
      <c r="E615" s="94"/>
      <c r="F615" s="94"/>
    </row>
    <row r="616" spans="4:6" ht="13" x14ac:dyDescent="0.15">
      <c r="D616" s="72"/>
      <c r="E616" s="94"/>
      <c r="F616" s="94"/>
    </row>
    <row r="617" spans="4:6" ht="13" x14ac:dyDescent="0.15">
      <c r="D617" s="72"/>
      <c r="E617" s="94"/>
      <c r="F617" s="94"/>
    </row>
    <row r="618" spans="4:6" ht="13" x14ac:dyDescent="0.15">
      <c r="D618" s="72"/>
      <c r="E618" s="94"/>
      <c r="F618" s="94"/>
    </row>
    <row r="619" spans="4:6" ht="13" x14ac:dyDescent="0.15">
      <c r="D619" s="72"/>
      <c r="E619" s="94"/>
      <c r="F619" s="94"/>
    </row>
    <row r="620" spans="4:6" ht="13" x14ac:dyDescent="0.15">
      <c r="D620" s="72"/>
      <c r="E620" s="94"/>
      <c r="F620" s="94"/>
    </row>
    <row r="621" spans="4:6" ht="13" x14ac:dyDescent="0.15">
      <c r="D621" s="72"/>
      <c r="E621" s="94"/>
      <c r="F621" s="94"/>
    </row>
    <row r="622" spans="4:6" ht="13" x14ac:dyDescent="0.15">
      <c r="D622" s="72"/>
      <c r="E622" s="94"/>
      <c r="F622" s="94"/>
    </row>
    <row r="623" spans="4:6" ht="13" x14ac:dyDescent="0.15">
      <c r="D623" s="72"/>
      <c r="E623" s="94"/>
      <c r="F623" s="94"/>
    </row>
    <row r="624" spans="4:6" ht="13" x14ac:dyDescent="0.15">
      <c r="D624" s="72"/>
      <c r="E624" s="94"/>
      <c r="F624" s="94"/>
    </row>
    <row r="625" spans="4:6" ht="13" x14ac:dyDescent="0.15">
      <c r="D625" s="72"/>
      <c r="E625" s="94"/>
      <c r="F625" s="94"/>
    </row>
    <row r="626" spans="4:6" ht="13" x14ac:dyDescent="0.15">
      <c r="D626" s="72"/>
      <c r="E626" s="94"/>
      <c r="F626" s="94"/>
    </row>
    <row r="627" spans="4:6" ht="13" x14ac:dyDescent="0.15">
      <c r="D627" s="72"/>
      <c r="E627" s="94"/>
      <c r="F627" s="94"/>
    </row>
    <row r="628" spans="4:6" ht="13" x14ac:dyDescent="0.15">
      <c r="D628" s="72"/>
      <c r="E628" s="94"/>
      <c r="F628" s="94"/>
    </row>
    <row r="629" spans="4:6" ht="13" x14ac:dyDescent="0.15">
      <c r="D629" s="72"/>
      <c r="E629" s="94"/>
      <c r="F629" s="94"/>
    </row>
    <row r="630" spans="4:6" ht="13" x14ac:dyDescent="0.15">
      <c r="D630" s="72"/>
      <c r="E630" s="94"/>
      <c r="F630" s="94"/>
    </row>
    <row r="631" spans="4:6" ht="13" x14ac:dyDescent="0.15">
      <c r="D631" s="72"/>
      <c r="E631" s="94"/>
      <c r="F631" s="94"/>
    </row>
    <row r="632" spans="4:6" ht="13" x14ac:dyDescent="0.15">
      <c r="D632" s="72"/>
      <c r="E632" s="94"/>
      <c r="F632" s="94"/>
    </row>
    <row r="633" spans="4:6" ht="13" x14ac:dyDescent="0.15">
      <c r="D633" s="72"/>
      <c r="E633" s="94"/>
      <c r="F633" s="94"/>
    </row>
    <row r="634" spans="4:6" ht="13" x14ac:dyDescent="0.15">
      <c r="D634" s="72"/>
      <c r="E634" s="94"/>
      <c r="F634" s="94"/>
    </row>
    <row r="635" spans="4:6" ht="13" x14ac:dyDescent="0.15">
      <c r="D635" s="72"/>
      <c r="E635" s="94"/>
      <c r="F635" s="94"/>
    </row>
    <row r="636" spans="4:6" ht="13" x14ac:dyDescent="0.15">
      <c r="D636" s="72"/>
      <c r="E636" s="94"/>
      <c r="F636" s="94"/>
    </row>
    <row r="637" spans="4:6" ht="13" x14ac:dyDescent="0.15">
      <c r="D637" s="72"/>
      <c r="E637" s="94"/>
      <c r="F637" s="94"/>
    </row>
    <row r="638" spans="4:6" ht="13" x14ac:dyDescent="0.15">
      <c r="D638" s="72"/>
      <c r="E638" s="94"/>
      <c r="F638" s="94"/>
    </row>
    <row r="639" spans="4:6" ht="13" x14ac:dyDescent="0.15">
      <c r="D639" s="72"/>
      <c r="E639" s="94"/>
      <c r="F639" s="94"/>
    </row>
    <row r="640" spans="4:6" ht="13" x14ac:dyDescent="0.15">
      <c r="D640" s="72"/>
      <c r="E640" s="94"/>
      <c r="F640" s="94"/>
    </row>
    <row r="641" spans="4:6" ht="13" x14ac:dyDescent="0.15">
      <c r="D641" s="72"/>
      <c r="E641" s="94"/>
      <c r="F641" s="94"/>
    </row>
    <row r="642" spans="4:6" ht="13" x14ac:dyDescent="0.15">
      <c r="D642" s="72"/>
      <c r="E642" s="94"/>
      <c r="F642" s="94"/>
    </row>
    <row r="643" spans="4:6" ht="13" x14ac:dyDescent="0.15">
      <c r="D643" s="72"/>
      <c r="E643" s="94"/>
      <c r="F643" s="94"/>
    </row>
    <row r="644" spans="4:6" ht="13" x14ac:dyDescent="0.15">
      <c r="D644" s="72"/>
      <c r="E644" s="94"/>
      <c r="F644" s="94"/>
    </row>
    <row r="645" spans="4:6" ht="13" x14ac:dyDescent="0.15">
      <c r="D645" s="72"/>
      <c r="E645" s="94"/>
      <c r="F645" s="94"/>
    </row>
    <row r="646" spans="4:6" ht="13" x14ac:dyDescent="0.15">
      <c r="D646" s="72"/>
      <c r="E646" s="94"/>
      <c r="F646" s="94"/>
    </row>
    <row r="647" spans="4:6" ht="13" x14ac:dyDescent="0.15">
      <c r="D647" s="72"/>
      <c r="E647" s="94"/>
      <c r="F647" s="94"/>
    </row>
    <row r="648" spans="4:6" ht="13" x14ac:dyDescent="0.15">
      <c r="D648" s="72"/>
      <c r="E648" s="94"/>
      <c r="F648" s="94"/>
    </row>
    <row r="649" spans="4:6" ht="13" x14ac:dyDescent="0.15">
      <c r="D649" s="72"/>
      <c r="E649" s="94"/>
      <c r="F649" s="94"/>
    </row>
    <row r="650" spans="4:6" ht="13" x14ac:dyDescent="0.15">
      <c r="D650" s="72"/>
      <c r="E650" s="94"/>
      <c r="F650" s="94"/>
    </row>
    <row r="651" spans="4:6" ht="13" x14ac:dyDescent="0.15">
      <c r="D651" s="72"/>
      <c r="E651" s="94"/>
      <c r="F651" s="94"/>
    </row>
    <row r="652" spans="4:6" ht="13" x14ac:dyDescent="0.15">
      <c r="D652" s="72"/>
      <c r="E652" s="94"/>
      <c r="F652" s="94"/>
    </row>
    <row r="653" spans="4:6" ht="13" x14ac:dyDescent="0.15">
      <c r="D653" s="72"/>
      <c r="E653" s="94"/>
      <c r="F653" s="94"/>
    </row>
    <row r="654" spans="4:6" ht="13" x14ac:dyDescent="0.15">
      <c r="D654" s="72"/>
      <c r="E654" s="94"/>
      <c r="F654" s="94"/>
    </row>
    <row r="655" spans="4:6" ht="13" x14ac:dyDescent="0.15">
      <c r="D655" s="72"/>
      <c r="E655" s="94"/>
      <c r="F655" s="94"/>
    </row>
    <row r="656" spans="4:6" ht="13" x14ac:dyDescent="0.15">
      <c r="D656" s="72"/>
      <c r="E656" s="94"/>
      <c r="F656" s="94"/>
    </row>
    <row r="657" spans="4:6" ht="13" x14ac:dyDescent="0.15">
      <c r="D657" s="72"/>
      <c r="E657" s="94"/>
      <c r="F657" s="94"/>
    </row>
    <row r="658" spans="4:6" ht="13" x14ac:dyDescent="0.15">
      <c r="D658" s="72"/>
      <c r="E658" s="94"/>
      <c r="F658" s="94"/>
    </row>
    <row r="659" spans="4:6" ht="13" x14ac:dyDescent="0.15">
      <c r="D659" s="72"/>
      <c r="E659" s="94"/>
      <c r="F659" s="94"/>
    </row>
    <row r="660" spans="4:6" ht="13" x14ac:dyDescent="0.15">
      <c r="D660" s="72"/>
      <c r="E660" s="94"/>
      <c r="F660" s="94"/>
    </row>
    <row r="661" spans="4:6" ht="13" x14ac:dyDescent="0.15">
      <c r="D661" s="72"/>
      <c r="E661" s="94"/>
      <c r="F661" s="94"/>
    </row>
    <row r="662" spans="4:6" ht="13" x14ac:dyDescent="0.15">
      <c r="D662" s="72"/>
      <c r="E662" s="94"/>
      <c r="F662" s="94"/>
    </row>
    <row r="663" spans="4:6" ht="13" x14ac:dyDescent="0.15">
      <c r="D663" s="72"/>
      <c r="E663" s="94"/>
      <c r="F663" s="94"/>
    </row>
    <row r="664" spans="4:6" ht="13" x14ac:dyDescent="0.15">
      <c r="D664" s="72"/>
      <c r="E664" s="94"/>
      <c r="F664" s="94"/>
    </row>
    <row r="665" spans="4:6" ht="13" x14ac:dyDescent="0.15">
      <c r="D665" s="72"/>
      <c r="E665" s="94"/>
      <c r="F665" s="94"/>
    </row>
    <row r="666" spans="4:6" ht="13" x14ac:dyDescent="0.15">
      <c r="D666" s="72"/>
      <c r="E666" s="94"/>
      <c r="F666" s="94"/>
    </row>
    <row r="667" spans="4:6" ht="13" x14ac:dyDescent="0.15">
      <c r="D667" s="72"/>
      <c r="E667" s="94"/>
      <c r="F667" s="94"/>
    </row>
    <row r="668" spans="4:6" ht="13" x14ac:dyDescent="0.15">
      <c r="D668" s="72"/>
      <c r="E668" s="94"/>
      <c r="F668" s="94"/>
    </row>
    <row r="669" spans="4:6" ht="13" x14ac:dyDescent="0.15">
      <c r="D669" s="72"/>
      <c r="E669" s="94"/>
      <c r="F669" s="94"/>
    </row>
    <row r="670" spans="4:6" ht="13" x14ac:dyDescent="0.15">
      <c r="D670" s="72"/>
      <c r="E670" s="94"/>
      <c r="F670" s="94"/>
    </row>
    <row r="671" spans="4:6" ht="13" x14ac:dyDescent="0.15">
      <c r="D671" s="72"/>
      <c r="E671" s="94"/>
      <c r="F671" s="94"/>
    </row>
    <row r="672" spans="4:6" ht="13" x14ac:dyDescent="0.15">
      <c r="D672" s="72"/>
      <c r="E672" s="94"/>
      <c r="F672" s="94"/>
    </row>
    <row r="673" spans="4:6" ht="13" x14ac:dyDescent="0.15">
      <c r="D673" s="72"/>
      <c r="E673" s="94"/>
      <c r="F673" s="94"/>
    </row>
    <row r="674" spans="4:6" ht="13" x14ac:dyDescent="0.15">
      <c r="D674" s="72"/>
      <c r="E674" s="94"/>
      <c r="F674" s="94"/>
    </row>
    <row r="675" spans="4:6" ht="13" x14ac:dyDescent="0.15">
      <c r="D675" s="72"/>
      <c r="E675" s="94"/>
      <c r="F675" s="94"/>
    </row>
    <row r="676" spans="4:6" ht="13" x14ac:dyDescent="0.15">
      <c r="D676" s="72"/>
      <c r="E676" s="94"/>
      <c r="F676" s="94"/>
    </row>
    <row r="677" spans="4:6" ht="13" x14ac:dyDescent="0.15">
      <c r="D677" s="72"/>
      <c r="E677" s="94"/>
      <c r="F677" s="94"/>
    </row>
    <row r="678" spans="4:6" ht="13" x14ac:dyDescent="0.15">
      <c r="D678" s="72"/>
      <c r="E678" s="94"/>
      <c r="F678" s="94"/>
    </row>
    <row r="679" spans="4:6" ht="13" x14ac:dyDescent="0.15">
      <c r="D679" s="72"/>
      <c r="E679" s="94"/>
      <c r="F679" s="94"/>
    </row>
    <row r="680" spans="4:6" ht="13" x14ac:dyDescent="0.15">
      <c r="D680" s="72"/>
      <c r="E680" s="94"/>
      <c r="F680" s="94"/>
    </row>
    <row r="681" spans="4:6" ht="13" x14ac:dyDescent="0.15">
      <c r="D681" s="72"/>
      <c r="E681" s="94"/>
      <c r="F681" s="94"/>
    </row>
    <row r="682" spans="4:6" ht="13" x14ac:dyDescent="0.15">
      <c r="D682" s="72"/>
      <c r="E682" s="94"/>
      <c r="F682" s="94"/>
    </row>
    <row r="683" spans="4:6" ht="13" x14ac:dyDescent="0.15">
      <c r="D683" s="72"/>
      <c r="E683" s="94"/>
      <c r="F683" s="94"/>
    </row>
    <row r="684" spans="4:6" ht="13" x14ac:dyDescent="0.15">
      <c r="D684" s="72"/>
      <c r="E684" s="94"/>
      <c r="F684" s="94"/>
    </row>
    <row r="685" spans="4:6" ht="13" x14ac:dyDescent="0.15">
      <c r="D685" s="72"/>
      <c r="E685" s="94"/>
      <c r="F685" s="94"/>
    </row>
    <row r="686" spans="4:6" ht="13" x14ac:dyDescent="0.15">
      <c r="D686" s="72"/>
      <c r="E686" s="94"/>
      <c r="F686" s="94"/>
    </row>
    <row r="687" spans="4:6" ht="13" x14ac:dyDescent="0.15">
      <c r="D687" s="72"/>
      <c r="E687" s="94"/>
      <c r="F687" s="94"/>
    </row>
    <row r="688" spans="4:6" ht="13" x14ac:dyDescent="0.15">
      <c r="D688" s="72"/>
      <c r="E688" s="94"/>
      <c r="F688" s="94"/>
    </row>
    <row r="689" spans="4:6" ht="13" x14ac:dyDescent="0.15">
      <c r="D689" s="72"/>
      <c r="E689" s="94"/>
      <c r="F689" s="94"/>
    </row>
    <row r="690" spans="4:6" ht="13" x14ac:dyDescent="0.15">
      <c r="D690" s="72"/>
      <c r="E690" s="94"/>
      <c r="F690" s="94"/>
    </row>
    <row r="691" spans="4:6" ht="13" x14ac:dyDescent="0.15">
      <c r="D691" s="72"/>
      <c r="E691" s="94"/>
      <c r="F691" s="94"/>
    </row>
    <row r="692" spans="4:6" ht="13" x14ac:dyDescent="0.15">
      <c r="D692" s="72"/>
      <c r="E692" s="94"/>
      <c r="F692" s="94"/>
    </row>
    <row r="693" spans="4:6" ht="13" x14ac:dyDescent="0.15">
      <c r="D693" s="72"/>
      <c r="E693" s="94"/>
      <c r="F693" s="94"/>
    </row>
    <row r="694" spans="4:6" ht="13" x14ac:dyDescent="0.15">
      <c r="D694" s="72"/>
      <c r="E694" s="94"/>
      <c r="F694" s="94"/>
    </row>
    <row r="695" spans="4:6" ht="13" x14ac:dyDescent="0.15">
      <c r="D695" s="72"/>
      <c r="E695" s="94"/>
      <c r="F695" s="94"/>
    </row>
    <row r="696" spans="4:6" ht="13" x14ac:dyDescent="0.15">
      <c r="D696" s="72"/>
      <c r="E696" s="94"/>
      <c r="F696" s="94"/>
    </row>
    <row r="697" spans="4:6" ht="13" x14ac:dyDescent="0.15">
      <c r="D697" s="72"/>
      <c r="E697" s="94"/>
      <c r="F697" s="94"/>
    </row>
    <row r="698" spans="4:6" ht="13" x14ac:dyDescent="0.15">
      <c r="D698" s="72"/>
      <c r="E698" s="94"/>
      <c r="F698" s="94"/>
    </row>
    <row r="699" spans="4:6" ht="13" x14ac:dyDescent="0.15">
      <c r="D699" s="72"/>
      <c r="E699" s="94"/>
      <c r="F699" s="94"/>
    </row>
    <row r="700" spans="4:6" ht="13" x14ac:dyDescent="0.15">
      <c r="D700" s="72"/>
      <c r="E700" s="94"/>
      <c r="F700" s="94"/>
    </row>
    <row r="701" spans="4:6" ht="13" x14ac:dyDescent="0.15">
      <c r="D701" s="72"/>
      <c r="E701" s="94"/>
      <c r="F701" s="94"/>
    </row>
    <row r="702" spans="4:6" ht="13" x14ac:dyDescent="0.15">
      <c r="D702" s="72"/>
      <c r="E702" s="94"/>
      <c r="F702" s="94"/>
    </row>
    <row r="703" spans="4:6" ht="13" x14ac:dyDescent="0.15">
      <c r="D703" s="72"/>
      <c r="E703" s="94"/>
      <c r="F703" s="94"/>
    </row>
    <row r="704" spans="4:6" ht="13" x14ac:dyDescent="0.15">
      <c r="D704" s="72"/>
      <c r="E704" s="94"/>
      <c r="F704" s="94"/>
    </row>
    <row r="705" spans="4:6" ht="13" x14ac:dyDescent="0.15">
      <c r="D705" s="72"/>
      <c r="E705" s="94"/>
      <c r="F705" s="94"/>
    </row>
    <row r="706" spans="4:6" ht="13" x14ac:dyDescent="0.15">
      <c r="D706" s="72"/>
      <c r="E706" s="94"/>
      <c r="F706" s="94"/>
    </row>
    <row r="707" spans="4:6" ht="13" x14ac:dyDescent="0.15">
      <c r="D707" s="72"/>
      <c r="E707" s="94"/>
      <c r="F707" s="94"/>
    </row>
    <row r="708" spans="4:6" ht="13" x14ac:dyDescent="0.15">
      <c r="D708" s="72"/>
      <c r="E708" s="94"/>
      <c r="F708" s="94"/>
    </row>
    <row r="709" spans="4:6" ht="13" x14ac:dyDescent="0.15">
      <c r="D709" s="72"/>
      <c r="E709" s="94"/>
      <c r="F709" s="94"/>
    </row>
    <row r="710" spans="4:6" ht="13" x14ac:dyDescent="0.15">
      <c r="D710" s="72"/>
      <c r="E710" s="94"/>
      <c r="F710" s="94"/>
    </row>
    <row r="711" spans="4:6" ht="13" x14ac:dyDescent="0.15">
      <c r="D711" s="72"/>
      <c r="E711" s="94"/>
      <c r="F711" s="94"/>
    </row>
    <row r="712" spans="4:6" ht="13" x14ac:dyDescent="0.15">
      <c r="D712" s="72"/>
      <c r="E712" s="94"/>
      <c r="F712" s="94"/>
    </row>
    <row r="713" spans="4:6" ht="13" x14ac:dyDescent="0.15">
      <c r="D713" s="72"/>
      <c r="E713" s="94"/>
      <c r="F713" s="94"/>
    </row>
    <row r="714" spans="4:6" ht="13" x14ac:dyDescent="0.15">
      <c r="D714" s="72"/>
      <c r="E714" s="94"/>
      <c r="F714" s="94"/>
    </row>
    <row r="715" spans="4:6" ht="13" x14ac:dyDescent="0.15">
      <c r="D715" s="72"/>
      <c r="E715" s="94"/>
      <c r="F715" s="94"/>
    </row>
    <row r="716" spans="4:6" ht="13" x14ac:dyDescent="0.15">
      <c r="D716" s="72"/>
      <c r="E716" s="94"/>
      <c r="F716" s="94"/>
    </row>
    <row r="717" spans="4:6" ht="13" x14ac:dyDescent="0.15">
      <c r="D717" s="72"/>
      <c r="E717" s="94"/>
      <c r="F717" s="94"/>
    </row>
    <row r="718" spans="4:6" ht="13" x14ac:dyDescent="0.15">
      <c r="D718" s="72"/>
      <c r="E718" s="94"/>
      <c r="F718" s="94"/>
    </row>
    <row r="719" spans="4:6" ht="13" x14ac:dyDescent="0.15">
      <c r="D719" s="72"/>
      <c r="E719" s="94"/>
      <c r="F719" s="94"/>
    </row>
    <row r="720" spans="4:6" ht="13" x14ac:dyDescent="0.15">
      <c r="D720" s="72"/>
      <c r="E720" s="94"/>
      <c r="F720" s="94"/>
    </row>
    <row r="721" spans="4:6" ht="13" x14ac:dyDescent="0.15">
      <c r="D721" s="72"/>
      <c r="E721" s="94"/>
      <c r="F721" s="94"/>
    </row>
    <row r="722" spans="4:6" ht="13" x14ac:dyDescent="0.15">
      <c r="D722" s="72"/>
      <c r="E722" s="94"/>
      <c r="F722" s="94"/>
    </row>
    <row r="723" spans="4:6" ht="13" x14ac:dyDescent="0.15">
      <c r="D723" s="72"/>
      <c r="E723" s="94"/>
      <c r="F723" s="94"/>
    </row>
    <row r="724" spans="4:6" ht="13" x14ac:dyDescent="0.15">
      <c r="D724" s="72"/>
      <c r="E724" s="94"/>
      <c r="F724" s="94"/>
    </row>
    <row r="725" spans="4:6" ht="13" x14ac:dyDescent="0.15">
      <c r="D725" s="72"/>
      <c r="E725" s="94"/>
      <c r="F725" s="94"/>
    </row>
    <row r="726" spans="4:6" ht="13" x14ac:dyDescent="0.15">
      <c r="D726" s="72"/>
      <c r="E726" s="94"/>
      <c r="F726" s="94"/>
    </row>
    <row r="727" spans="4:6" ht="13" x14ac:dyDescent="0.15">
      <c r="D727" s="72"/>
      <c r="E727" s="94"/>
      <c r="F727" s="94"/>
    </row>
    <row r="728" spans="4:6" ht="13" x14ac:dyDescent="0.15">
      <c r="D728" s="72"/>
      <c r="E728" s="94"/>
      <c r="F728" s="94"/>
    </row>
    <row r="729" spans="4:6" ht="13" x14ac:dyDescent="0.15">
      <c r="D729" s="72"/>
      <c r="E729" s="94"/>
      <c r="F729" s="94"/>
    </row>
    <row r="730" spans="4:6" ht="13" x14ac:dyDescent="0.15">
      <c r="D730" s="72"/>
      <c r="E730" s="94"/>
      <c r="F730" s="94"/>
    </row>
    <row r="731" spans="4:6" ht="13" x14ac:dyDescent="0.15">
      <c r="D731" s="72"/>
      <c r="E731" s="94"/>
      <c r="F731" s="94"/>
    </row>
    <row r="732" spans="4:6" ht="13" x14ac:dyDescent="0.15">
      <c r="D732" s="72"/>
      <c r="E732" s="94"/>
      <c r="F732" s="94"/>
    </row>
    <row r="733" spans="4:6" ht="13" x14ac:dyDescent="0.15">
      <c r="D733" s="72"/>
      <c r="E733" s="94"/>
      <c r="F733" s="94"/>
    </row>
    <row r="734" spans="4:6" ht="13" x14ac:dyDescent="0.15">
      <c r="D734" s="72"/>
      <c r="E734" s="94"/>
      <c r="F734" s="94"/>
    </row>
    <row r="735" spans="4:6" ht="13" x14ac:dyDescent="0.15">
      <c r="D735" s="72"/>
      <c r="E735" s="94"/>
      <c r="F735" s="94"/>
    </row>
    <row r="736" spans="4:6" ht="13" x14ac:dyDescent="0.15">
      <c r="D736" s="72"/>
      <c r="E736" s="94"/>
      <c r="F736" s="94"/>
    </row>
    <row r="737" spans="4:6" ht="13" x14ac:dyDescent="0.15">
      <c r="D737" s="72"/>
      <c r="E737" s="94"/>
      <c r="F737" s="94"/>
    </row>
    <row r="738" spans="4:6" ht="13" x14ac:dyDescent="0.15">
      <c r="D738" s="72"/>
      <c r="E738" s="94"/>
      <c r="F738" s="94"/>
    </row>
    <row r="739" spans="4:6" ht="13" x14ac:dyDescent="0.15">
      <c r="D739" s="72"/>
      <c r="E739" s="94"/>
      <c r="F739" s="94"/>
    </row>
    <row r="740" spans="4:6" ht="13" x14ac:dyDescent="0.15">
      <c r="D740" s="72"/>
      <c r="E740" s="94"/>
      <c r="F740" s="94"/>
    </row>
    <row r="741" spans="4:6" ht="13" x14ac:dyDescent="0.15">
      <c r="D741" s="72"/>
      <c r="E741" s="94"/>
      <c r="F741" s="94"/>
    </row>
    <row r="742" spans="4:6" ht="13" x14ac:dyDescent="0.15">
      <c r="D742" s="72"/>
      <c r="E742" s="94"/>
      <c r="F742" s="94"/>
    </row>
    <row r="743" spans="4:6" ht="13" x14ac:dyDescent="0.15">
      <c r="D743" s="72"/>
      <c r="E743" s="94"/>
      <c r="F743" s="94"/>
    </row>
    <row r="744" spans="4:6" ht="13" x14ac:dyDescent="0.15">
      <c r="D744" s="72"/>
      <c r="E744" s="94"/>
      <c r="F744" s="94"/>
    </row>
    <row r="745" spans="4:6" ht="13" x14ac:dyDescent="0.15">
      <c r="D745" s="72"/>
      <c r="E745" s="94"/>
      <c r="F745" s="94"/>
    </row>
    <row r="746" spans="4:6" ht="13" x14ac:dyDescent="0.15">
      <c r="D746" s="72"/>
      <c r="E746" s="94"/>
      <c r="F746" s="94"/>
    </row>
    <row r="747" spans="4:6" ht="13" x14ac:dyDescent="0.15">
      <c r="D747" s="72"/>
      <c r="E747" s="94"/>
      <c r="F747" s="94"/>
    </row>
    <row r="748" spans="4:6" ht="13" x14ac:dyDescent="0.15">
      <c r="D748" s="72"/>
      <c r="E748" s="94"/>
      <c r="F748" s="94"/>
    </row>
    <row r="749" spans="4:6" ht="13" x14ac:dyDescent="0.15">
      <c r="D749" s="72"/>
      <c r="E749" s="94"/>
      <c r="F749" s="94"/>
    </row>
    <row r="750" spans="4:6" ht="13" x14ac:dyDescent="0.15">
      <c r="D750" s="72"/>
      <c r="E750" s="94"/>
      <c r="F750" s="94"/>
    </row>
    <row r="751" spans="4:6" ht="13" x14ac:dyDescent="0.15">
      <c r="D751" s="72"/>
      <c r="E751" s="94"/>
      <c r="F751" s="94"/>
    </row>
    <row r="752" spans="4:6" ht="13" x14ac:dyDescent="0.15">
      <c r="D752" s="72"/>
      <c r="E752" s="94"/>
      <c r="F752" s="94"/>
    </row>
    <row r="753" spans="4:6" ht="13" x14ac:dyDescent="0.15">
      <c r="D753" s="72"/>
      <c r="E753" s="94"/>
      <c r="F753" s="94"/>
    </row>
    <row r="754" spans="4:6" ht="13" x14ac:dyDescent="0.15">
      <c r="D754" s="72"/>
      <c r="E754" s="94"/>
      <c r="F754" s="94"/>
    </row>
    <row r="755" spans="4:6" ht="13" x14ac:dyDescent="0.15">
      <c r="D755" s="72"/>
      <c r="E755" s="94"/>
      <c r="F755" s="94"/>
    </row>
    <row r="756" spans="4:6" ht="13" x14ac:dyDescent="0.15">
      <c r="D756" s="72"/>
      <c r="E756" s="94"/>
      <c r="F756" s="94"/>
    </row>
    <row r="757" spans="4:6" ht="13" x14ac:dyDescent="0.15">
      <c r="D757" s="72"/>
      <c r="E757" s="94"/>
      <c r="F757" s="94"/>
    </row>
    <row r="758" spans="4:6" ht="13" x14ac:dyDescent="0.15">
      <c r="D758" s="72"/>
      <c r="E758" s="94"/>
      <c r="F758" s="94"/>
    </row>
    <row r="759" spans="4:6" ht="13" x14ac:dyDescent="0.15">
      <c r="D759" s="72"/>
      <c r="E759" s="94"/>
      <c r="F759" s="94"/>
    </row>
    <row r="760" spans="4:6" ht="13" x14ac:dyDescent="0.15">
      <c r="D760" s="72"/>
      <c r="E760" s="94"/>
      <c r="F760" s="94"/>
    </row>
    <row r="761" spans="4:6" ht="13" x14ac:dyDescent="0.15">
      <c r="D761" s="72"/>
      <c r="E761" s="94"/>
      <c r="F761" s="94"/>
    </row>
    <row r="762" spans="4:6" ht="13" x14ac:dyDescent="0.15">
      <c r="D762" s="72"/>
      <c r="E762" s="94"/>
      <c r="F762" s="94"/>
    </row>
    <row r="763" spans="4:6" ht="13" x14ac:dyDescent="0.15">
      <c r="D763" s="72"/>
      <c r="E763" s="94"/>
      <c r="F763" s="94"/>
    </row>
    <row r="764" spans="4:6" ht="13" x14ac:dyDescent="0.15">
      <c r="D764" s="72"/>
      <c r="E764" s="94"/>
      <c r="F764" s="94"/>
    </row>
    <row r="765" spans="4:6" ht="13" x14ac:dyDescent="0.15">
      <c r="D765" s="72"/>
      <c r="E765" s="94"/>
      <c r="F765" s="94"/>
    </row>
    <row r="766" spans="4:6" ht="13" x14ac:dyDescent="0.15">
      <c r="D766" s="72"/>
      <c r="E766" s="94"/>
      <c r="F766" s="94"/>
    </row>
    <row r="767" spans="4:6" ht="13" x14ac:dyDescent="0.15">
      <c r="D767" s="72"/>
      <c r="E767" s="94"/>
      <c r="F767" s="94"/>
    </row>
    <row r="768" spans="4:6" ht="13" x14ac:dyDescent="0.15">
      <c r="D768" s="72"/>
      <c r="E768" s="94"/>
      <c r="F768" s="94"/>
    </row>
    <row r="769" spans="4:6" ht="13" x14ac:dyDescent="0.15">
      <c r="D769" s="72"/>
      <c r="E769" s="94"/>
      <c r="F769" s="94"/>
    </row>
    <row r="770" spans="4:6" ht="13" x14ac:dyDescent="0.15">
      <c r="D770" s="72"/>
      <c r="E770" s="94"/>
      <c r="F770" s="94"/>
    </row>
    <row r="771" spans="4:6" ht="13" x14ac:dyDescent="0.15">
      <c r="D771" s="72"/>
      <c r="E771" s="94"/>
      <c r="F771" s="94"/>
    </row>
    <row r="772" spans="4:6" ht="13" x14ac:dyDescent="0.15">
      <c r="D772" s="72"/>
      <c r="E772" s="94"/>
      <c r="F772" s="94"/>
    </row>
    <row r="773" spans="4:6" ht="13" x14ac:dyDescent="0.15">
      <c r="D773" s="72"/>
      <c r="E773" s="94"/>
      <c r="F773" s="94"/>
    </row>
    <row r="774" spans="4:6" ht="13" x14ac:dyDescent="0.15">
      <c r="D774" s="72"/>
      <c r="E774" s="94"/>
      <c r="F774" s="94"/>
    </row>
    <row r="775" spans="4:6" ht="13" x14ac:dyDescent="0.15">
      <c r="D775" s="72"/>
      <c r="E775" s="94"/>
      <c r="F775" s="94"/>
    </row>
    <row r="776" spans="4:6" ht="13" x14ac:dyDescent="0.15">
      <c r="D776" s="72"/>
      <c r="E776" s="94"/>
      <c r="F776" s="94"/>
    </row>
    <row r="777" spans="4:6" ht="13" x14ac:dyDescent="0.15">
      <c r="D777" s="72"/>
      <c r="E777" s="94"/>
      <c r="F777" s="94"/>
    </row>
    <row r="778" spans="4:6" ht="13" x14ac:dyDescent="0.15">
      <c r="D778" s="72"/>
      <c r="E778" s="94"/>
      <c r="F778" s="94"/>
    </row>
    <row r="779" spans="4:6" ht="13" x14ac:dyDescent="0.15">
      <c r="D779" s="72"/>
      <c r="E779" s="94"/>
      <c r="F779" s="94"/>
    </row>
    <row r="780" spans="4:6" ht="13" x14ac:dyDescent="0.15">
      <c r="D780" s="72"/>
      <c r="E780" s="94"/>
      <c r="F780" s="94"/>
    </row>
    <row r="781" spans="4:6" ht="13" x14ac:dyDescent="0.15">
      <c r="D781" s="72"/>
      <c r="E781" s="94"/>
      <c r="F781" s="94"/>
    </row>
    <row r="782" spans="4:6" ht="13" x14ac:dyDescent="0.15">
      <c r="D782" s="72"/>
      <c r="E782" s="94"/>
      <c r="F782" s="94"/>
    </row>
    <row r="783" spans="4:6" ht="13" x14ac:dyDescent="0.15">
      <c r="D783" s="72"/>
      <c r="E783" s="94"/>
      <c r="F783" s="94"/>
    </row>
    <row r="784" spans="4:6" ht="13" x14ac:dyDescent="0.15">
      <c r="D784" s="72"/>
      <c r="E784" s="94"/>
      <c r="F784" s="94"/>
    </row>
    <row r="785" spans="4:6" ht="13" x14ac:dyDescent="0.15">
      <c r="D785" s="72"/>
      <c r="E785" s="94"/>
      <c r="F785" s="94"/>
    </row>
    <row r="786" spans="4:6" ht="13" x14ac:dyDescent="0.15">
      <c r="D786" s="72"/>
      <c r="E786" s="94"/>
      <c r="F786" s="94"/>
    </row>
    <row r="787" spans="4:6" ht="13" x14ac:dyDescent="0.15">
      <c r="D787" s="72"/>
      <c r="E787" s="94"/>
      <c r="F787" s="94"/>
    </row>
    <row r="788" spans="4:6" ht="13" x14ac:dyDescent="0.15">
      <c r="D788" s="72"/>
      <c r="E788" s="94"/>
      <c r="F788" s="94"/>
    </row>
    <row r="789" spans="4:6" ht="13" x14ac:dyDescent="0.15">
      <c r="D789" s="72"/>
      <c r="E789" s="94"/>
      <c r="F789" s="94"/>
    </row>
    <row r="790" spans="4:6" ht="13" x14ac:dyDescent="0.15">
      <c r="D790" s="72"/>
      <c r="E790" s="94"/>
      <c r="F790" s="94"/>
    </row>
    <row r="791" spans="4:6" ht="13" x14ac:dyDescent="0.15">
      <c r="D791" s="72"/>
      <c r="E791" s="94"/>
      <c r="F791" s="94"/>
    </row>
    <row r="792" spans="4:6" ht="13" x14ac:dyDescent="0.15">
      <c r="D792" s="72"/>
      <c r="E792" s="94"/>
      <c r="F792" s="94"/>
    </row>
    <row r="793" spans="4:6" ht="13" x14ac:dyDescent="0.15">
      <c r="D793" s="72"/>
      <c r="E793" s="94"/>
      <c r="F793" s="94"/>
    </row>
    <row r="794" spans="4:6" ht="13" x14ac:dyDescent="0.15">
      <c r="D794" s="72"/>
      <c r="E794" s="94"/>
      <c r="F794" s="94"/>
    </row>
    <row r="795" spans="4:6" ht="13" x14ac:dyDescent="0.15">
      <c r="D795" s="72"/>
      <c r="E795" s="94"/>
      <c r="F795" s="94"/>
    </row>
    <row r="796" spans="4:6" ht="13" x14ac:dyDescent="0.15">
      <c r="D796" s="72"/>
      <c r="E796" s="94"/>
      <c r="F796" s="94"/>
    </row>
    <row r="797" spans="4:6" ht="13" x14ac:dyDescent="0.15">
      <c r="D797" s="72"/>
      <c r="E797" s="94"/>
      <c r="F797" s="94"/>
    </row>
    <row r="798" spans="4:6" ht="13" x14ac:dyDescent="0.15">
      <c r="D798" s="72"/>
      <c r="E798" s="94"/>
      <c r="F798" s="94"/>
    </row>
    <row r="799" spans="4:6" ht="13" x14ac:dyDescent="0.15">
      <c r="D799" s="72"/>
      <c r="E799" s="94"/>
      <c r="F799" s="94"/>
    </row>
    <row r="800" spans="4:6" ht="13" x14ac:dyDescent="0.15">
      <c r="D800" s="72"/>
      <c r="E800" s="94"/>
      <c r="F800" s="94"/>
    </row>
    <row r="801" spans="4:6" ht="13" x14ac:dyDescent="0.15">
      <c r="D801" s="72"/>
      <c r="E801" s="94"/>
      <c r="F801" s="94"/>
    </row>
    <row r="802" spans="4:6" ht="13" x14ac:dyDescent="0.15">
      <c r="D802" s="72"/>
      <c r="E802" s="94"/>
      <c r="F802" s="94"/>
    </row>
    <row r="803" spans="4:6" ht="13" x14ac:dyDescent="0.15">
      <c r="D803" s="72"/>
      <c r="E803" s="94"/>
      <c r="F803" s="94"/>
    </row>
    <row r="804" spans="4:6" ht="13" x14ac:dyDescent="0.15">
      <c r="D804" s="72"/>
      <c r="E804" s="94"/>
      <c r="F804" s="94"/>
    </row>
    <row r="805" spans="4:6" ht="13" x14ac:dyDescent="0.15">
      <c r="D805" s="72"/>
      <c r="E805" s="94"/>
      <c r="F805" s="94"/>
    </row>
    <row r="806" spans="4:6" ht="13" x14ac:dyDescent="0.15">
      <c r="D806" s="72"/>
      <c r="E806" s="94"/>
      <c r="F806" s="94"/>
    </row>
    <row r="807" spans="4:6" ht="13" x14ac:dyDescent="0.15">
      <c r="D807" s="72"/>
      <c r="E807" s="94"/>
      <c r="F807" s="94"/>
    </row>
    <row r="808" spans="4:6" ht="13" x14ac:dyDescent="0.15">
      <c r="D808" s="72"/>
      <c r="E808" s="94"/>
      <c r="F808" s="94"/>
    </row>
    <row r="809" spans="4:6" ht="13" x14ac:dyDescent="0.15">
      <c r="D809" s="72"/>
      <c r="E809" s="94"/>
      <c r="F809" s="94"/>
    </row>
    <row r="810" spans="4:6" ht="13" x14ac:dyDescent="0.15">
      <c r="D810" s="72"/>
      <c r="E810" s="94"/>
      <c r="F810" s="94"/>
    </row>
    <row r="811" spans="4:6" ht="13" x14ac:dyDescent="0.15">
      <c r="D811" s="72"/>
      <c r="E811" s="94"/>
      <c r="F811" s="94"/>
    </row>
    <row r="812" spans="4:6" ht="13" x14ac:dyDescent="0.15">
      <c r="D812" s="72"/>
      <c r="E812" s="94"/>
      <c r="F812" s="94"/>
    </row>
    <row r="813" spans="4:6" ht="13" x14ac:dyDescent="0.15">
      <c r="D813" s="72"/>
      <c r="E813" s="94"/>
      <c r="F813" s="94"/>
    </row>
    <row r="814" spans="4:6" ht="13" x14ac:dyDescent="0.15">
      <c r="D814" s="72"/>
      <c r="E814" s="94"/>
      <c r="F814" s="94"/>
    </row>
    <row r="815" spans="4:6" ht="13" x14ac:dyDescent="0.15">
      <c r="D815" s="72"/>
      <c r="E815" s="94"/>
      <c r="F815" s="94"/>
    </row>
    <row r="816" spans="4:6" ht="13" x14ac:dyDescent="0.15">
      <c r="D816" s="72"/>
      <c r="E816" s="94"/>
      <c r="F816" s="94"/>
    </row>
    <row r="817" spans="4:6" ht="13" x14ac:dyDescent="0.15">
      <c r="D817" s="72"/>
      <c r="E817" s="94"/>
      <c r="F817" s="94"/>
    </row>
    <row r="818" spans="4:6" ht="13" x14ac:dyDescent="0.15">
      <c r="D818" s="72"/>
      <c r="E818" s="94"/>
      <c r="F818" s="94"/>
    </row>
    <row r="819" spans="4:6" ht="13" x14ac:dyDescent="0.15">
      <c r="D819" s="72"/>
      <c r="E819" s="94"/>
      <c r="F819" s="94"/>
    </row>
    <row r="820" spans="4:6" ht="13" x14ac:dyDescent="0.15">
      <c r="D820" s="72"/>
      <c r="E820" s="94"/>
      <c r="F820" s="94"/>
    </row>
    <row r="821" spans="4:6" ht="13" x14ac:dyDescent="0.15">
      <c r="D821" s="72"/>
      <c r="E821" s="94"/>
      <c r="F821" s="94"/>
    </row>
    <row r="822" spans="4:6" ht="13" x14ac:dyDescent="0.15">
      <c r="D822" s="72"/>
      <c r="E822" s="94"/>
      <c r="F822" s="94"/>
    </row>
    <row r="823" spans="4:6" ht="13" x14ac:dyDescent="0.15">
      <c r="D823" s="72"/>
      <c r="E823" s="94"/>
      <c r="F823" s="94"/>
    </row>
    <row r="824" spans="4:6" ht="13" x14ac:dyDescent="0.15">
      <c r="D824" s="72"/>
      <c r="E824" s="94"/>
      <c r="F824" s="94"/>
    </row>
    <row r="825" spans="4:6" ht="13" x14ac:dyDescent="0.15">
      <c r="D825" s="72"/>
      <c r="E825" s="94"/>
      <c r="F825" s="94"/>
    </row>
    <row r="826" spans="4:6" ht="13" x14ac:dyDescent="0.15">
      <c r="D826" s="72"/>
      <c r="E826" s="94"/>
      <c r="F826" s="94"/>
    </row>
    <row r="827" spans="4:6" ht="13" x14ac:dyDescent="0.15">
      <c r="D827" s="72"/>
      <c r="E827" s="94"/>
      <c r="F827" s="94"/>
    </row>
    <row r="828" spans="4:6" ht="13" x14ac:dyDescent="0.15">
      <c r="D828" s="72"/>
      <c r="E828" s="94"/>
      <c r="F828" s="94"/>
    </row>
    <row r="829" spans="4:6" ht="13" x14ac:dyDescent="0.15">
      <c r="D829" s="72"/>
      <c r="E829" s="94"/>
      <c r="F829" s="94"/>
    </row>
    <row r="830" spans="4:6" ht="13" x14ac:dyDescent="0.15">
      <c r="D830" s="72"/>
      <c r="E830" s="94"/>
      <c r="F830" s="94"/>
    </row>
    <row r="831" spans="4:6" ht="13" x14ac:dyDescent="0.15">
      <c r="D831" s="72"/>
      <c r="E831" s="94"/>
      <c r="F831" s="94"/>
    </row>
    <row r="832" spans="4:6" ht="13" x14ac:dyDescent="0.15">
      <c r="D832" s="72"/>
      <c r="E832" s="94"/>
      <c r="F832" s="94"/>
    </row>
    <row r="833" spans="4:6" ht="13" x14ac:dyDescent="0.15">
      <c r="D833" s="72"/>
      <c r="E833" s="94"/>
      <c r="F833" s="94"/>
    </row>
    <row r="834" spans="4:6" ht="13" x14ac:dyDescent="0.15">
      <c r="D834" s="72"/>
      <c r="E834" s="94"/>
      <c r="F834" s="94"/>
    </row>
    <row r="835" spans="4:6" ht="13" x14ac:dyDescent="0.15">
      <c r="D835" s="72"/>
      <c r="E835" s="94"/>
      <c r="F835" s="94"/>
    </row>
    <row r="836" spans="4:6" ht="13" x14ac:dyDescent="0.15">
      <c r="D836" s="72"/>
      <c r="E836" s="94"/>
      <c r="F836" s="94"/>
    </row>
    <row r="837" spans="4:6" ht="13" x14ac:dyDescent="0.15">
      <c r="D837" s="72"/>
      <c r="E837" s="94"/>
      <c r="F837" s="94"/>
    </row>
    <row r="838" spans="4:6" ht="13" x14ac:dyDescent="0.15">
      <c r="D838" s="72"/>
      <c r="E838" s="94"/>
      <c r="F838" s="94"/>
    </row>
    <row r="839" spans="4:6" ht="13" x14ac:dyDescent="0.15">
      <c r="D839" s="72"/>
      <c r="E839" s="94"/>
      <c r="F839" s="94"/>
    </row>
    <row r="840" spans="4:6" ht="13" x14ac:dyDescent="0.15">
      <c r="D840" s="72"/>
      <c r="E840" s="94"/>
      <c r="F840" s="94"/>
    </row>
    <row r="841" spans="4:6" ht="13" x14ac:dyDescent="0.15">
      <c r="D841" s="72"/>
      <c r="E841" s="94"/>
      <c r="F841" s="94"/>
    </row>
    <row r="842" spans="4:6" ht="13" x14ac:dyDescent="0.15">
      <c r="D842" s="72"/>
      <c r="E842" s="94"/>
      <c r="F842" s="94"/>
    </row>
    <row r="843" spans="4:6" ht="13" x14ac:dyDescent="0.15">
      <c r="D843" s="72"/>
      <c r="E843" s="94"/>
      <c r="F843" s="94"/>
    </row>
    <row r="844" spans="4:6" ht="13" x14ac:dyDescent="0.15">
      <c r="D844" s="72"/>
      <c r="E844" s="94"/>
      <c r="F844" s="94"/>
    </row>
    <row r="845" spans="4:6" ht="13" x14ac:dyDescent="0.15">
      <c r="D845" s="72"/>
      <c r="E845" s="94"/>
      <c r="F845" s="94"/>
    </row>
    <row r="846" spans="4:6" ht="13" x14ac:dyDescent="0.15">
      <c r="D846" s="72"/>
      <c r="E846" s="94"/>
      <c r="F846" s="94"/>
    </row>
    <row r="847" spans="4:6" ht="13" x14ac:dyDescent="0.15">
      <c r="D847" s="72"/>
      <c r="E847" s="94"/>
      <c r="F847" s="94"/>
    </row>
    <row r="848" spans="4:6" ht="13" x14ac:dyDescent="0.15">
      <c r="D848" s="72"/>
      <c r="E848" s="94"/>
      <c r="F848" s="94"/>
    </row>
    <row r="849" spans="4:6" ht="13" x14ac:dyDescent="0.15">
      <c r="D849" s="72"/>
      <c r="E849" s="94"/>
      <c r="F849" s="94"/>
    </row>
    <row r="850" spans="4:6" ht="13" x14ac:dyDescent="0.15">
      <c r="D850" s="72"/>
      <c r="E850" s="94"/>
      <c r="F850" s="94"/>
    </row>
    <row r="851" spans="4:6" ht="13" x14ac:dyDescent="0.15">
      <c r="D851" s="72"/>
      <c r="E851" s="94"/>
      <c r="F851" s="94"/>
    </row>
    <row r="852" spans="4:6" ht="13" x14ac:dyDescent="0.15">
      <c r="D852" s="72"/>
      <c r="E852" s="94"/>
      <c r="F852" s="94"/>
    </row>
    <row r="853" spans="4:6" ht="13" x14ac:dyDescent="0.15">
      <c r="D853" s="72"/>
      <c r="E853" s="94"/>
      <c r="F853" s="94"/>
    </row>
    <row r="854" spans="4:6" ht="13" x14ac:dyDescent="0.15">
      <c r="D854" s="72"/>
      <c r="E854" s="94"/>
      <c r="F854" s="94"/>
    </row>
    <row r="855" spans="4:6" ht="13" x14ac:dyDescent="0.15">
      <c r="D855" s="72"/>
      <c r="E855" s="94"/>
      <c r="F855" s="94"/>
    </row>
    <row r="856" spans="4:6" ht="13" x14ac:dyDescent="0.15">
      <c r="D856" s="72"/>
      <c r="E856" s="94"/>
      <c r="F856" s="94"/>
    </row>
    <row r="857" spans="4:6" ht="13" x14ac:dyDescent="0.15">
      <c r="D857" s="72"/>
      <c r="E857" s="94"/>
      <c r="F857" s="94"/>
    </row>
    <row r="858" spans="4:6" ht="13" x14ac:dyDescent="0.15">
      <c r="D858" s="72"/>
      <c r="E858" s="94"/>
      <c r="F858" s="94"/>
    </row>
    <row r="859" spans="4:6" ht="13" x14ac:dyDescent="0.15">
      <c r="D859" s="72"/>
      <c r="E859" s="94"/>
      <c r="F859" s="94"/>
    </row>
    <row r="860" spans="4:6" ht="13" x14ac:dyDescent="0.15">
      <c r="D860" s="72"/>
      <c r="E860" s="94"/>
      <c r="F860" s="94"/>
    </row>
    <row r="861" spans="4:6" ht="13" x14ac:dyDescent="0.15">
      <c r="D861" s="72"/>
      <c r="E861" s="94"/>
      <c r="F861" s="94"/>
    </row>
    <row r="862" spans="4:6" ht="13" x14ac:dyDescent="0.15">
      <c r="D862" s="72"/>
      <c r="E862" s="94"/>
      <c r="F862" s="94"/>
    </row>
    <row r="863" spans="4:6" ht="13" x14ac:dyDescent="0.15">
      <c r="D863" s="72"/>
      <c r="E863" s="94"/>
      <c r="F863" s="94"/>
    </row>
    <row r="864" spans="4:6" ht="13" x14ac:dyDescent="0.15">
      <c r="D864" s="72"/>
      <c r="E864" s="94"/>
      <c r="F864" s="94"/>
    </row>
    <row r="865" spans="4:6" ht="13" x14ac:dyDescent="0.15">
      <c r="D865" s="72"/>
      <c r="E865" s="94"/>
      <c r="F865" s="94"/>
    </row>
    <row r="866" spans="4:6" ht="13" x14ac:dyDescent="0.15">
      <c r="D866" s="72"/>
      <c r="E866" s="94"/>
      <c r="F866" s="94"/>
    </row>
    <row r="867" spans="4:6" ht="13" x14ac:dyDescent="0.15">
      <c r="D867" s="72"/>
      <c r="E867" s="94"/>
      <c r="F867" s="94"/>
    </row>
    <row r="868" spans="4:6" ht="13" x14ac:dyDescent="0.15">
      <c r="D868" s="72"/>
      <c r="E868" s="94"/>
      <c r="F868" s="94"/>
    </row>
    <row r="869" spans="4:6" ht="13" x14ac:dyDescent="0.15">
      <c r="D869" s="72"/>
      <c r="E869" s="94"/>
      <c r="F869" s="94"/>
    </row>
    <row r="870" spans="4:6" ht="13" x14ac:dyDescent="0.15">
      <c r="D870" s="72"/>
      <c r="E870" s="94"/>
      <c r="F870" s="94"/>
    </row>
    <row r="871" spans="4:6" ht="13" x14ac:dyDescent="0.15">
      <c r="D871" s="72"/>
      <c r="E871" s="94"/>
      <c r="F871" s="94"/>
    </row>
    <row r="872" spans="4:6" ht="13" x14ac:dyDescent="0.15">
      <c r="D872" s="72"/>
      <c r="E872" s="94"/>
      <c r="F872" s="94"/>
    </row>
    <row r="873" spans="4:6" ht="13" x14ac:dyDescent="0.15">
      <c r="D873" s="72"/>
      <c r="E873" s="94"/>
      <c r="F873" s="94"/>
    </row>
    <row r="874" spans="4:6" ht="13" x14ac:dyDescent="0.15">
      <c r="D874" s="72"/>
      <c r="E874" s="94"/>
      <c r="F874" s="94"/>
    </row>
    <row r="875" spans="4:6" ht="13" x14ac:dyDescent="0.15">
      <c r="D875" s="72"/>
      <c r="E875" s="94"/>
      <c r="F875" s="94"/>
    </row>
    <row r="876" spans="4:6" ht="13" x14ac:dyDescent="0.15">
      <c r="D876" s="72"/>
      <c r="E876" s="94"/>
      <c r="F876" s="94"/>
    </row>
    <row r="877" spans="4:6" ht="13" x14ac:dyDescent="0.15">
      <c r="D877" s="72"/>
      <c r="E877" s="94"/>
      <c r="F877" s="94"/>
    </row>
    <row r="878" spans="4:6" ht="13" x14ac:dyDescent="0.15">
      <c r="D878" s="72"/>
      <c r="E878" s="94"/>
      <c r="F878" s="94"/>
    </row>
    <row r="879" spans="4:6" ht="13" x14ac:dyDescent="0.15">
      <c r="D879" s="72"/>
      <c r="E879" s="94"/>
      <c r="F879" s="94"/>
    </row>
    <row r="880" spans="4:6" ht="13" x14ac:dyDescent="0.15">
      <c r="D880" s="72"/>
      <c r="E880" s="94"/>
      <c r="F880" s="94"/>
    </row>
    <row r="881" spans="4:6" ht="13" x14ac:dyDescent="0.15">
      <c r="D881" s="72"/>
      <c r="E881" s="94"/>
      <c r="F881" s="94"/>
    </row>
    <row r="882" spans="4:6" ht="13" x14ac:dyDescent="0.15">
      <c r="D882" s="72"/>
      <c r="E882" s="94"/>
      <c r="F882" s="94"/>
    </row>
    <row r="883" spans="4:6" ht="13" x14ac:dyDescent="0.15">
      <c r="D883" s="72"/>
      <c r="E883" s="94"/>
      <c r="F883" s="94"/>
    </row>
    <row r="884" spans="4:6" ht="13" x14ac:dyDescent="0.15">
      <c r="D884" s="72"/>
      <c r="E884" s="94"/>
      <c r="F884" s="94"/>
    </row>
    <row r="885" spans="4:6" ht="13" x14ac:dyDescent="0.15">
      <c r="D885" s="72"/>
      <c r="E885" s="94"/>
      <c r="F885" s="94"/>
    </row>
    <row r="886" spans="4:6" ht="13" x14ac:dyDescent="0.15">
      <c r="D886" s="72"/>
      <c r="E886" s="94"/>
      <c r="F886" s="94"/>
    </row>
    <row r="887" spans="4:6" ht="13" x14ac:dyDescent="0.15">
      <c r="D887" s="72"/>
      <c r="E887" s="94"/>
      <c r="F887" s="94"/>
    </row>
    <row r="888" spans="4:6" ht="13" x14ac:dyDescent="0.15">
      <c r="D888" s="72"/>
      <c r="E888" s="94"/>
      <c r="F888" s="94"/>
    </row>
    <row r="889" spans="4:6" ht="13" x14ac:dyDescent="0.15">
      <c r="D889" s="72"/>
      <c r="E889" s="94"/>
      <c r="F889" s="94"/>
    </row>
    <row r="890" spans="4:6" ht="13" x14ac:dyDescent="0.15">
      <c r="D890" s="72"/>
      <c r="E890" s="94"/>
      <c r="F890" s="94"/>
    </row>
    <row r="891" spans="4:6" ht="13" x14ac:dyDescent="0.15">
      <c r="D891" s="72"/>
      <c r="E891" s="94"/>
      <c r="F891" s="94"/>
    </row>
    <row r="892" spans="4:6" ht="13" x14ac:dyDescent="0.15">
      <c r="D892" s="72"/>
      <c r="E892" s="94"/>
      <c r="F892" s="94"/>
    </row>
    <row r="893" spans="4:6" ht="13" x14ac:dyDescent="0.15">
      <c r="D893" s="72"/>
      <c r="E893" s="94"/>
      <c r="F893" s="94"/>
    </row>
    <row r="894" spans="4:6" ht="13" x14ac:dyDescent="0.15">
      <c r="D894" s="72"/>
      <c r="E894" s="94"/>
      <c r="F894" s="94"/>
    </row>
    <row r="895" spans="4:6" ht="13" x14ac:dyDescent="0.15">
      <c r="D895" s="72"/>
      <c r="E895" s="94"/>
      <c r="F895" s="94"/>
    </row>
    <row r="896" spans="4:6" ht="13" x14ac:dyDescent="0.15">
      <c r="D896" s="72"/>
      <c r="E896" s="94"/>
      <c r="F896" s="94"/>
    </row>
    <row r="897" spans="4:6" ht="13" x14ac:dyDescent="0.15">
      <c r="D897" s="72"/>
      <c r="E897" s="94"/>
      <c r="F897" s="94"/>
    </row>
    <row r="898" spans="4:6" ht="13" x14ac:dyDescent="0.15">
      <c r="D898" s="72"/>
      <c r="E898" s="94"/>
      <c r="F898" s="94"/>
    </row>
    <row r="899" spans="4:6" ht="13" x14ac:dyDescent="0.15">
      <c r="D899" s="72"/>
      <c r="E899" s="94"/>
      <c r="F899" s="94"/>
    </row>
    <row r="900" spans="4:6" ht="13" x14ac:dyDescent="0.15">
      <c r="D900" s="72"/>
      <c r="E900" s="94"/>
      <c r="F900" s="94"/>
    </row>
    <row r="901" spans="4:6" ht="13" x14ac:dyDescent="0.15">
      <c r="D901" s="72"/>
      <c r="E901" s="94"/>
      <c r="F901" s="94"/>
    </row>
    <row r="902" spans="4:6" ht="13" x14ac:dyDescent="0.15">
      <c r="D902" s="72"/>
      <c r="E902" s="94"/>
      <c r="F902" s="94"/>
    </row>
    <row r="903" spans="4:6" ht="13" x14ac:dyDescent="0.15">
      <c r="D903" s="72"/>
      <c r="E903" s="94"/>
      <c r="F903" s="94"/>
    </row>
    <row r="904" spans="4:6" ht="13" x14ac:dyDescent="0.15">
      <c r="D904" s="72"/>
      <c r="E904" s="94"/>
      <c r="F904" s="94"/>
    </row>
    <row r="905" spans="4:6" ht="13" x14ac:dyDescent="0.15">
      <c r="D905" s="72"/>
      <c r="E905" s="94"/>
      <c r="F905" s="94"/>
    </row>
    <row r="906" spans="4:6" ht="13" x14ac:dyDescent="0.15">
      <c r="D906" s="72"/>
      <c r="E906" s="94"/>
      <c r="F906" s="94"/>
    </row>
    <row r="907" spans="4:6" ht="13" x14ac:dyDescent="0.15">
      <c r="D907" s="72"/>
      <c r="E907" s="94"/>
      <c r="F907" s="94"/>
    </row>
    <row r="908" spans="4:6" ht="13" x14ac:dyDescent="0.15">
      <c r="D908" s="72"/>
      <c r="E908" s="94"/>
      <c r="F908" s="94"/>
    </row>
    <row r="909" spans="4:6" ht="13" x14ac:dyDescent="0.15">
      <c r="D909" s="72"/>
      <c r="E909" s="94"/>
      <c r="F909" s="94"/>
    </row>
    <row r="910" spans="4:6" ht="13" x14ac:dyDescent="0.15">
      <c r="D910" s="72"/>
      <c r="E910" s="94"/>
      <c r="F910" s="94"/>
    </row>
    <row r="911" spans="4:6" ht="13" x14ac:dyDescent="0.15">
      <c r="D911" s="72"/>
      <c r="E911" s="94"/>
      <c r="F911" s="94"/>
    </row>
    <row r="912" spans="4:6" ht="13" x14ac:dyDescent="0.15">
      <c r="D912" s="72"/>
      <c r="E912" s="94"/>
      <c r="F912" s="94"/>
    </row>
    <row r="913" spans="4:6" ht="13" x14ac:dyDescent="0.15">
      <c r="D913" s="72"/>
      <c r="E913" s="94"/>
      <c r="F913" s="94"/>
    </row>
    <row r="914" spans="4:6" ht="13" x14ac:dyDescent="0.15">
      <c r="D914" s="72"/>
      <c r="E914" s="94"/>
      <c r="F914" s="94"/>
    </row>
    <row r="915" spans="4:6" ht="13" x14ac:dyDescent="0.15">
      <c r="D915" s="72"/>
      <c r="E915" s="94"/>
      <c r="F915" s="94"/>
    </row>
    <row r="916" spans="4:6" ht="13" x14ac:dyDescent="0.15">
      <c r="D916" s="72"/>
      <c r="E916" s="94"/>
      <c r="F916" s="94"/>
    </row>
    <row r="917" spans="4:6" ht="13" x14ac:dyDescent="0.15">
      <c r="D917" s="72"/>
      <c r="E917" s="94"/>
      <c r="F917" s="94"/>
    </row>
    <row r="918" spans="4:6" ht="13" x14ac:dyDescent="0.15">
      <c r="D918" s="72"/>
      <c r="E918" s="94"/>
      <c r="F918" s="94"/>
    </row>
    <row r="919" spans="4:6" ht="13" x14ac:dyDescent="0.15">
      <c r="D919" s="72"/>
      <c r="E919" s="94"/>
      <c r="F919" s="94"/>
    </row>
    <row r="920" spans="4:6" ht="13" x14ac:dyDescent="0.15">
      <c r="D920" s="72"/>
      <c r="E920" s="94"/>
      <c r="F920" s="94"/>
    </row>
    <row r="921" spans="4:6" ht="13" x14ac:dyDescent="0.15">
      <c r="D921" s="72"/>
      <c r="E921" s="94"/>
      <c r="F921" s="94"/>
    </row>
    <row r="922" spans="4:6" ht="13" x14ac:dyDescent="0.15">
      <c r="D922" s="72"/>
      <c r="E922" s="94"/>
      <c r="F922" s="94"/>
    </row>
    <row r="923" spans="4:6" ht="13" x14ac:dyDescent="0.15">
      <c r="D923" s="72"/>
      <c r="E923" s="94"/>
      <c r="F923" s="94"/>
    </row>
    <row r="924" spans="4:6" ht="13" x14ac:dyDescent="0.15">
      <c r="D924" s="72"/>
      <c r="E924" s="94"/>
      <c r="F924" s="94"/>
    </row>
    <row r="925" spans="4:6" ht="13" x14ac:dyDescent="0.15">
      <c r="D925" s="72"/>
      <c r="E925" s="94"/>
      <c r="F925" s="94"/>
    </row>
    <row r="926" spans="4:6" ht="13" x14ac:dyDescent="0.15">
      <c r="D926" s="72"/>
      <c r="E926" s="94"/>
      <c r="F926" s="94"/>
    </row>
    <row r="927" spans="4:6" ht="13" x14ac:dyDescent="0.15">
      <c r="D927" s="72"/>
      <c r="E927" s="94"/>
      <c r="F927" s="94"/>
    </row>
    <row r="928" spans="4:6" ht="13" x14ac:dyDescent="0.15">
      <c r="D928" s="72"/>
      <c r="E928" s="94"/>
      <c r="F928" s="94"/>
    </row>
    <row r="929" spans="4:6" ht="13" x14ac:dyDescent="0.15">
      <c r="D929" s="72"/>
      <c r="E929" s="94"/>
      <c r="F929" s="94"/>
    </row>
    <row r="930" spans="4:6" ht="13" x14ac:dyDescent="0.15">
      <c r="D930" s="72"/>
      <c r="E930" s="94"/>
      <c r="F930" s="94"/>
    </row>
    <row r="931" spans="4:6" ht="13" x14ac:dyDescent="0.15">
      <c r="D931" s="72"/>
      <c r="E931" s="94"/>
      <c r="F931" s="94"/>
    </row>
    <row r="932" spans="4:6" ht="13" x14ac:dyDescent="0.15">
      <c r="D932" s="72"/>
      <c r="E932" s="94"/>
      <c r="F932" s="94"/>
    </row>
    <row r="933" spans="4:6" ht="13" x14ac:dyDescent="0.15">
      <c r="D933" s="72"/>
      <c r="E933" s="94"/>
      <c r="F933" s="94"/>
    </row>
    <row r="934" spans="4:6" ht="13" x14ac:dyDescent="0.15">
      <c r="D934" s="72"/>
      <c r="E934" s="94"/>
      <c r="F934" s="94"/>
    </row>
    <row r="935" spans="4:6" ht="13" x14ac:dyDescent="0.15">
      <c r="D935" s="72"/>
      <c r="E935" s="94"/>
      <c r="F935" s="94"/>
    </row>
    <row r="936" spans="4:6" ht="13" x14ac:dyDescent="0.15">
      <c r="D936" s="72"/>
      <c r="E936" s="94"/>
      <c r="F936" s="94"/>
    </row>
    <row r="937" spans="4:6" ht="13" x14ac:dyDescent="0.15">
      <c r="D937" s="72"/>
      <c r="E937" s="94"/>
      <c r="F937" s="94"/>
    </row>
    <row r="938" spans="4:6" ht="13" x14ac:dyDescent="0.15">
      <c r="D938" s="72"/>
      <c r="E938" s="94"/>
      <c r="F938" s="94"/>
    </row>
    <row r="939" spans="4:6" ht="13" x14ac:dyDescent="0.15">
      <c r="D939" s="72"/>
      <c r="E939" s="94"/>
      <c r="F939" s="94"/>
    </row>
    <row r="940" spans="4:6" ht="13" x14ac:dyDescent="0.15">
      <c r="D940" s="72"/>
      <c r="E940" s="94"/>
      <c r="F940" s="94"/>
    </row>
    <row r="941" spans="4:6" ht="13" x14ac:dyDescent="0.15">
      <c r="D941" s="72"/>
      <c r="E941" s="94"/>
      <c r="F941" s="94"/>
    </row>
    <row r="942" spans="4:6" ht="13" x14ac:dyDescent="0.15">
      <c r="D942" s="72"/>
      <c r="E942" s="94"/>
      <c r="F942" s="94"/>
    </row>
    <row r="943" spans="4:6" ht="13" x14ac:dyDescent="0.15">
      <c r="D943" s="72"/>
      <c r="E943" s="94"/>
      <c r="F943" s="94"/>
    </row>
    <row r="944" spans="4:6" ht="13" x14ac:dyDescent="0.15">
      <c r="D944" s="72"/>
      <c r="E944" s="94"/>
      <c r="F944" s="94"/>
    </row>
    <row r="945" spans="4:6" ht="13" x14ac:dyDescent="0.15">
      <c r="D945" s="72"/>
      <c r="E945" s="94"/>
      <c r="F945" s="94"/>
    </row>
    <row r="946" spans="4:6" ht="13" x14ac:dyDescent="0.15">
      <c r="D946" s="72"/>
      <c r="E946" s="94"/>
      <c r="F946" s="94"/>
    </row>
    <row r="947" spans="4:6" ht="13" x14ac:dyDescent="0.15">
      <c r="D947" s="72"/>
      <c r="E947" s="94"/>
      <c r="F947" s="94"/>
    </row>
    <row r="948" spans="4:6" ht="13" x14ac:dyDescent="0.15">
      <c r="D948" s="72"/>
      <c r="E948" s="94"/>
      <c r="F948" s="94"/>
    </row>
    <row r="949" spans="4:6" ht="13" x14ac:dyDescent="0.15">
      <c r="D949" s="72"/>
      <c r="E949" s="94"/>
      <c r="F949" s="94"/>
    </row>
    <row r="950" spans="4:6" ht="13" x14ac:dyDescent="0.15">
      <c r="D950" s="72"/>
      <c r="E950" s="94"/>
      <c r="F950" s="94"/>
    </row>
    <row r="951" spans="4:6" ht="13" x14ac:dyDescent="0.15">
      <c r="D951" s="72"/>
      <c r="E951" s="94"/>
      <c r="F951" s="94"/>
    </row>
    <row r="952" spans="4:6" ht="13" x14ac:dyDescent="0.15">
      <c r="D952" s="72"/>
      <c r="E952" s="94"/>
      <c r="F952" s="94"/>
    </row>
    <row r="953" spans="4:6" ht="13" x14ac:dyDescent="0.15">
      <c r="D953" s="72"/>
      <c r="E953" s="94"/>
      <c r="F953" s="94"/>
    </row>
    <row r="954" spans="4:6" ht="13" x14ac:dyDescent="0.15">
      <c r="D954" s="72"/>
      <c r="E954" s="94"/>
      <c r="F954" s="94"/>
    </row>
    <row r="955" spans="4:6" ht="13" x14ac:dyDescent="0.15">
      <c r="D955" s="72"/>
      <c r="E955" s="94"/>
      <c r="F955" s="94"/>
    </row>
    <row r="956" spans="4:6" ht="13" x14ac:dyDescent="0.15">
      <c r="D956" s="72"/>
      <c r="E956" s="94"/>
      <c r="F956" s="94"/>
    </row>
    <row r="957" spans="4:6" ht="13" x14ac:dyDescent="0.15">
      <c r="D957" s="72"/>
      <c r="E957" s="94"/>
      <c r="F957" s="94"/>
    </row>
    <row r="958" spans="4:6" ht="13" x14ac:dyDescent="0.15">
      <c r="D958" s="72"/>
      <c r="E958" s="94"/>
      <c r="F958" s="94"/>
    </row>
    <row r="959" spans="4:6" ht="13" x14ac:dyDescent="0.15">
      <c r="D959" s="72"/>
      <c r="E959" s="94"/>
      <c r="F959" s="94"/>
    </row>
    <row r="960" spans="4:6" ht="13" x14ac:dyDescent="0.15">
      <c r="D960" s="72"/>
      <c r="E960" s="94"/>
      <c r="F960" s="94"/>
    </row>
    <row r="961" spans="4:6" ht="13" x14ac:dyDescent="0.15">
      <c r="D961" s="72"/>
      <c r="E961" s="94"/>
      <c r="F961" s="94"/>
    </row>
    <row r="962" spans="4:6" ht="13" x14ac:dyDescent="0.15">
      <c r="D962" s="72"/>
      <c r="E962" s="94"/>
      <c r="F962" s="94"/>
    </row>
    <row r="963" spans="4:6" ht="13" x14ac:dyDescent="0.15">
      <c r="D963" s="72"/>
      <c r="E963" s="94"/>
      <c r="F963" s="94"/>
    </row>
    <row r="964" spans="4:6" ht="13" x14ac:dyDescent="0.15">
      <c r="D964" s="72"/>
      <c r="E964" s="94"/>
      <c r="F964" s="94"/>
    </row>
    <row r="965" spans="4:6" ht="13" x14ac:dyDescent="0.15">
      <c r="D965" s="72"/>
      <c r="E965" s="94"/>
      <c r="F965" s="94"/>
    </row>
    <row r="966" spans="4:6" ht="13" x14ac:dyDescent="0.15">
      <c r="D966" s="72"/>
      <c r="E966" s="94"/>
      <c r="F966" s="94"/>
    </row>
    <row r="967" spans="4:6" ht="13" x14ac:dyDescent="0.15">
      <c r="D967" s="72"/>
      <c r="E967" s="94"/>
      <c r="F967" s="94"/>
    </row>
    <row r="968" spans="4:6" ht="13" x14ac:dyDescent="0.15">
      <c r="D968" s="72"/>
      <c r="E968" s="94"/>
      <c r="F968" s="94"/>
    </row>
    <row r="969" spans="4:6" ht="13" x14ac:dyDescent="0.15">
      <c r="D969" s="72"/>
      <c r="E969" s="94"/>
      <c r="F969" s="94"/>
    </row>
    <row r="970" spans="4:6" ht="13" x14ac:dyDescent="0.15">
      <c r="D970" s="72"/>
      <c r="E970" s="94"/>
      <c r="F970" s="94"/>
    </row>
    <row r="971" spans="4:6" ht="13" x14ac:dyDescent="0.15">
      <c r="D971" s="72"/>
      <c r="E971" s="94"/>
      <c r="F971" s="94"/>
    </row>
    <row r="972" spans="4:6" ht="13" x14ac:dyDescent="0.15">
      <c r="D972" s="72"/>
      <c r="E972" s="94"/>
      <c r="F972" s="94"/>
    </row>
    <row r="973" spans="4:6" ht="13" x14ac:dyDescent="0.15">
      <c r="D973" s="72"/>
      <c r="E973" s="94"/>
      <c r="F973" s="94"/>
    </row>
    <row r="974" spans="4:6" ht="13" x14ac:dyDescent="0.15">
      <c r="D974" s="72"/>
      <c r="E974" s="94"/>
      <c r="F974" s="94"/>
    </row>
    <row r="975" spans="4:6" ht="13" x14ac:dyDescent="0.15">
      <c r="D975" s="72"/>
      <c r="E975" s="94"/>
      <c r="F975" s="94"/>
    </row>
    <row r="976" spans="4:6" ht="13" x14ac:dyDescent="0.15">
      <c r="D976" s="72"/>
      <c r="E976" s="94"/>
      <c r="F976" s="94"/>
    </row>
    <row r="977" spans="4:6" ht="13" x14ac:dyDescent="0.15">
      <c r="D977" s="72"/>
      <c r="E977" s="94"/>
      <c r="F977" s="94"/>
    </row>
    <row r="978" spans="4:6" ht="13" x14ac:dyDescent="0.15">
      <c r="D978" s="72"/>
      <c r="E978" s="94"/>
      <c r="F978" s="94"/>
    </row>
    <row r="979" spans="4:6" ht="13" x14ac:dyDescent="0.15">
      <c r="D979" s="72"/>
      <c r="E979" s="94"/>
      <c r="F979" s="94"/>
    </row>
    <row r="980" spans="4:6" ht="13" x14ac:dyDescent="0.15">
      <c r="D980" s="72"/>
      <c r="E980" s="94"/>
      <c r="F980" s="94"/>
    </row>
    <row r="981" spans="4:6" ht="13" x14ac:dyDescent="0.15">
      <c r="D981" s="72"/>
      <c r="E981" s="94"/>
      <c r="F981" s="94"/>
    </row>
    <row r="982" spans="4:6" ht="13" x14ac:dyDescent="0.15">
      <c r="D982" s="72"/>
      <c r="E982" s="94"/>
      <c r="F982" s="94"/>
    </row>
    <row r="983" spans="4:6" ht="13" x14ac:dyDescent="0.15">
      <c r="D983" s="72"/>
      <c r="E983" s="94"/>
      <c r="F983" s="94"/>
    </row>
    <row r="984" spans="4:6" ht="13" x14ac:dyDescent="0.15">
      <c r="D984" s="72"/>
      <c r="E984" s="94"/>
      <c r="F984" s="94"/>
    </row>
    <row r="985" spans="4:6" ht="13" x14ac:dyDescent="0.15">
      <c r="D985" s="72"/>
      <c r="E985" s="94"/>
      <c r="F985" s="94"/>
    </row>
    <row r="986" spans="4:6" ht="13" x14ac:dyDescent="0.15">
      <c r="D986" s="72"/>
      <c r="E986" s="94"/>
      <c r="F986" s="94"/>
    </row>
    <row r="987" spans="4:6" ht="13" x14ac:dyDescent="0.15">
      <c r="D987" s="72"/>
      <c r="E987" s="94"/>
      <c r="F987" s="94"/>
    </row>
    <row r="988" spans="4:6" ht="13" x14ac:dyDescent="0.15">
      <c r="D988" s="72"/>
      <c r="E988" s="94"/>
      <c r="F988" s="94"/>
    </row>
    <row r="989" spans="4:6" ht="13" x14ac:dyDescent="0.15">
      <c r="D989" s="72"/>
      <c r="E989" s="94"/>
      <c r="F989" s="94"/>
    </row>
    <row r="990" spans="4:6" ht="13" x14ac:dyDescent="0.15">
      <c r="D990" s="72"/>
      <c r="E990" s="94"/>
      <c r="F990" s="94"/>
    </row>
    <row r="991" spans="4:6" ht="13" x14ac:dyDescent="0.15">
      <c r="D991" s="72"/>
      <c r="E991" s="94"/>
      <c r="F991" s="94"/>
    </row>
    <row r="992" spans="4:6" ht="13" x14ac:dyDescent="0.15">
      <c r="D992" s="72"/>
      <c r="E992" s="94"/>
      <c r="F992" s="94"/>
    </row>
    <row r="993" spans="4:6" ht="13" x14ac:dyDescent="0.15">
      <c r="D993" s="72"/>
      <c r="E993" s="94"/>
      <c r="F993" s="94"/>
    </row>
    <row r="994" spans="4:6" ht="13" x14ac:dyDescent="0.15">
      <c r="D994" s="72"/>
      <c r="E994" s="94"/>
      <c r="F994" s="94"/>
    </row>
    <row r="995" spans="4:6" ht="13" x14ac:dyDescent="0.15">
      <c r="D995" s="72"/>
      <c r="E995" s="94"/>
      <c r="F995" s="94"/>
    </row>
    <row r="996" spans="4:6" ht="13" x14ac:dyDescent="0.15">
      <c r="D996" s="72"/>
      <c r="E996" s="94"/>
      <c r="F996" s="94"/>
    </row>
    <row r="997" spans="4:6" ht="13" x14ac:dyDescent="0.15">
      <c r="D997" s="72"/>
      <c r="E997" s="94"/>
      <c r="F997" s="94"/>
    </row>
    <row r="998" spans="4:6" ht="13" x14ac:dyDescent="0.15">
      <c r="D998" s="72"/>
      <c r="E998" s="94"/>
      <c r="F998" s="94"/>
    </row>
    <row r="999" spans="4:6" ht="13" x14ac:dyDescent="0.15">
      <c r="D999" s="72"/>
      <c r="E999" s="94"/>
      <c r="F999" s="94"/>
    </row>
    <row r="1000" spans="4:6" ht="13" x14ac:dyDescent="0.15">
      <c r="D1000" s="72"/>
      <c r="E1000" s="94"/>
      <c r="F1000" s="94"/>
    </row>
    <row r="1001" spans="4:6" ht="13" x14ac:dyDescent="0.15">
      <c r="D1001" s="72"/>
      <c r="E1001" s="94"/>
      <c r="F1001" s="94"/>
    </row>
    <row r="1002" spans="4:6" ht="13" x14ac:dyDescent="0.15">
      <c r="D1002" s="72"/>
      <c r="E1002" s="94"/>
      <c r="F1002" s="94"/>
    </row>
    <row r="1003" spans="4:6" ht="13" x14ac:dyDescent="0.15">
      <c r="D1003" s="72"/>
      <c r="E1003" s="94"/>
      <c r="F1003" s="94"/>
    </row>
    <row r="1004" spans="4:6" ht="13" x14ac:dyDescent="0.15">
      <c r="D1004" s="72"/>
      <c r="E1004" s="94"/>
      <c r="F1004" s="94"/>
    </row>
    <row r="1005" spans="4:6" ht="13" x14ac:dyDescent="0.15">
      <c r="D1005" s="72"/>
      <c r="E1005" s="94"/>
      <c r="F1005" s="94"/>
    </row>
    <row r="1006" spans="4:6" ht="13" x14ac:dyDescent="0.15">
      <c r="D1006" s="72"/>
      <c r="E1006" s="94"/>
      <c r="F1006" s="94"/>
    </row>
    <row r="1007" spans="4:6" ht="13" x14ac:dyDescent="0.15">
      <c r="D1007" s="72"/>
      <c r="E1007" s="94"/>
      <c r="F1007" s="94"/>
    </row>
    <row r="1008" spans="4:6" ht="13" x14ac:dyDescent="0.15">
      <c r="D1008" s="72"/>
      <c r="E1008" s="94"/>
      <c r="F1008" s="94"/>
    </row>
    <row r="1009" spans="4:6" ht="13" x14ac:dyDescent="0.15">
      <c r="D1009" s="72"/>
      <c r="E1009" s="94"/>
      <c r="F1009" s="94"/>
    </row>
    <row r="1010" spans="4:6" ht="13" x14ac:dyDescent="0.15">
      <c r="D1010" s="72"/>
      <c r="E1010" s="94"/>
      <c r="F1010" s="94"/>
    </row>
    <row r="1011" spans="4:6" ht="13" x14ac:dyDescent="0.15">
      <c r="D1011" s="72"/>
      <c r="E1011" s="94"/>
      <c r="F1011" s="94"/>
    </row>
    <row r="1012" spans="4:6" ht="13" x14ac:dyDescent="0.15">
      <c r="D1012" s="72"/>
      <c r="E1012" s="94"/>
      <c r="F1012" s="94"/>
    </row>
    <row r="1013" spans="4:6" ht="13" x14ac:dyDescent="0.15">
      <c r="D1013" s="72"/>
      <c r="E1013" s="94"/>
      <c r="F1013" s="94"/>
    </row>
    <row r="1014" spans="4:6" ht="13" x14ac:dyDescent="0.15">
      <c r="D1014" s="72"/>
      <c r="E1014" s="94"/>
      <c r="F1014" s="94"/>
    </row>
    <row r="1015" spans="4:6" ht="13" x14ac:dyDescent="0.15">
      <c r="D1015" s="72"/>
      <c r="E1015" s="94"/>
      <c r="F1015" s="94"/>
    </row>
    <row r="1016" spans="4:6" ht="13" x14ac:dyDescent="0.15">
      <c r="D1016" s="72"/>
      <c r="E1016" s="94"/>
      <c r="F1016" s="94"/>
    </row>
  </sheetData>
  <conditionalFormatting sqref="AH24">
    <cfRule type="containsText" dxfId="2" priority="1" operator="containsText" text="upper">
      <formula>NOT(ISERROR(SEARCH(("upper"),(AH24))))</formula>
    </cfRule>
  </conditionalFormatting>
  <conditionalFormatting sqref="AH24">
    <cfRule type="containsText" dxfId="1" priority="2" operator="containsText" text="lower">
      <formula>NOT(ISERROR(SEARCH(("lower"),(AH24))))</formula>
    </cfRule>
  </conditionalFormatting>
  <conditionalFormatting sqref="AI24">
    <cfRule type="containsText" dxfId="0" priority="3" operator="containsText" text="y">
      <formula>NOT(ISERROR(SEARCH(("y"),(AI24))))</formula>
    </cfRule>
  </conditionalFormatting>
  <hyperlinks>
    <hyperlink ref="D3" r:id="rId1" location=":~:text=The%20wavelength%20of%20electrons%20is%20much%20smaller%20than%20that%20of,lens%20system%20in%20electron%20microscopes." xr:uid="{00000000-0004-0000-0400-000000000000}"/>
    <hyperlink ref="E5" r:id="rId2" xr:uid="{00000000-0004-0000-04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main</vt:lpstr>
      <vt:lpstr>related-surveys</vt:lpstr>
      <vt:lpstr>cut</vt:lpstr>
      <vt:lpstr>data-resolution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Laura Garrison</cp:lastModifiedBy>
  <dcterms:modified xsi:type="dcterms:W3CDTF">2022-06-12T10:36:00Z</dcterms:modified>
</cp:coreProperties>
</file>